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mc:AlternateContent xmlns:mc="http://schemas.openxmlformats.org/markup-compatibility/2006">
    <mc:Choice Requires="x15">
      <x15ac:absPath xmlns:x15ac="http://schemas.microsoft.com/office/spreadsheetml/2010/11/ac" url="D:\Obras Complementares nos SES de Joca Marques e Madeiro\"/>
    </mc:Choice>
  </mc:AlternateContent>
  <bookViews>
    <workbookView xWindow="660" yWindow="105" windowWidth="15450" windowHeight="8970" tabRatio="866" activeTab="1"/>
  </bookViews>
  <sheets>
    <sheet name="RESUMO" sheetId="35" r:id="rId1"/>
    <sheet name="SERVIÇOS" sheetId="54" r:id="rId2"/>
    <sheet name="MATERIAIS" sheetId="34" r:id="rId3"/>
    <sheet name="COMPOSIÇÕES" sheetId="61" r:id="rId4"/>
    <sheet name="BDI SERVIÇOS" sheetId="56" r:id="rId5"/>
    <sheet name="BDI MATERIAIS" sheetId="57" r:id="rId6"/>
    <sheet name="INSUMOS_BACIAS (ant)" sheetId="21" state="hidden" r:id="rId7"/>
  </sheets>
  <externalReferences>
    <externalReference r:id="rId8"/>
    <externalReference r:id="rId9"/>
    <externalReference r:id="rId10"/>
    <externalReference r:id="rId11"/>
  </externalReferences>
  <definedNames>
    <definedName name="\i">'[1]052 01 Levantamento Genérico'!#REF!</definedName>
    <definedName name="__adg1">#REF!</definedName>
    <definedName name="__adg2">#REF!</definedName>
    <definedName name="__adu2">#REF!</definedName>
    <definedName name="__afg14">#REF!</definedName>
    <definedName name="__aga10">#REF!</definedName>
    <definedName name="__aga14">#REF!</definedName>
    <definedName name="__aga16">#REF!</definedName>
    <definedName name="__aga18">#REF!</definedName>
    <definedName name="__ali1">#REF!</definedName>
    <definedName name="__ali2">#REF!</definedName>
    <definedName name="__ali3">#REF!</definedName>
    <definedName name="__ali4">#REF!</definedName>
    <definedName name="__ali5">#REF!</definedName>
    <definedName name="__ali6">#REF!</definedName>
    <definedName name="__ali7">#REF!</definedName>
    <definedName name="__amf1">#REF!</definedName>
    <definedName name="__amf2">#REF!</definedName>
    <definedName name="__amf3">#REF!</definedName>
    <definedName name="__ape1">#REF!</definedName>
    <definedName name="__ape2">#REF!</definedName>
    <definedName name="__ara18">#REF!</definedName>
    <definedName name="__arc12">#REF!</definedName>
    <definedName name="__arc15">#REF!</definedName>
    <definedName name="__arc18">#REF!</definedName>
    <definedName name="__arc21">#REF!</definedName>
    <definedName name="__art1">#REF!</definedName>
    <definedName name="__art10">#REF!</definedName>
    <definedName name="__art11">#REF!</definedName>
    <definedName name="__art12">#REF!</definedName>
    <definedName name="__art13">#REF!</definedName>
    <definedName name="__art14">#REF!</definedName>
    <definedName name="__art15">#REF!</definedName>
    <definedName name="__art16">#REF!</definedName>
    <definedName name="__art17">#REF!</definedName>
    <definedName name="__art18">#REF!</definedName>
    <definedName name="__art19">#REF!</definedName>
    <definedName name="__art2">#REF!</definedName>
    <definedName name="__art20">#REF!</definedName>
    <definedName name="__art21">#REF!</definedName>
    <definedName name="__art22">#REF!</definedName>
    <definedName name="__art23">#REF!</definedName>
    <definedName name="__art24">#REF!</definedName>
    <definedName name="__art25">#REF!</definedName>
    <definedName name="__art26">#REF!</definedName>
    <definedName name="__art27">#REF!</definedName>
    <definedName name="__art28">#REF!</definedName>
    <definedName name="__art29">#REF!</definedName>
    <definedName name="__art3">#REF!</definedName>
    <definedName name="__art30">#REF!</definedName>
    <definedName name="__art31">#REF!</definedName>
    <definedName name="__art32">#REF!</definedName>
    <definedName name="__art4">#REF!</definedName>
    <definedName name="__art5">#REF!</definedName>
    <definedName name="__art6">#REF!</definedName>
    <definedName name="__art7">#REF!</definedName>
    <definedName name="__art8">#REF!</definedName>
    <definedName name="__art9">#REF!</definedName>
    <definedName name="__bas5">#REF!</definedName>
    <definedName name="__bbm1">#REF!</definedName>
    <definedName name="__bbt1">#REF!</definedName>
    <definedName name="__bca1">#REF!</definedName>
    <definedName name="__BDI1">#REF!</definedName>
    <definedName name="__BDI2">#REF!</definedName>
    <definedName name="__bet320">#REF!</definedName>
    <definedName name="__bgr2">#REF!</definedName>
    <definedName name="__blq10">#REF!</definedName>
    <definedName name="__blq6">#REF!</definedName>
    <definedName name="__blq8">#REF!</definedName>
    <definedName name="__bom1">#REF!</definedName>
    <definedName name="__bom10">#REF!</definedName>
    <definedName name="__bom11">#REF!</definedName>
    <definedName name="__bom13">#REF!</definedName>
    <definedName name="__bom16">#REF!</definedName>
    <definedName name="__bom2">#REF!</definedName>
    <definedName name="__bom23">#REF!</definedName>
    <definedName name="__bom24">#REF!</definedName>
    <definedName name="__bom3">#REF!</definedName>
    <definedName name="__bom4">#REF!</definedName>
    <definedName name="__bom5">#REF!</definedName>
    <definedName name="__bom6">#REF!</definedName>
    <definedName name="__bom75">#REF!</definedName>
    <definedName name="__bom9">#REF!</definedName>
    <definedName name="__bop1">#REF!</definedName>
    <definedName name="__bot1">#REF!</definedName>
    <definedName name="__box1">#REF!</definedName>
    <definedName name="__bre5040">#REF!</definedName>
    <definedName name="__cab4">#REF!</definedName>
    <definedName name="__cab6">#REF!</definedName>
    <definedName name="__cac12">#REF!</definedName>
    <definedName name="__cac18">#REF!</definedName>
    <definedName name="__cac21">#REF!</definedName>
    <definedName name="__cam2">#REF!</definedName>
    <definedName name="__cap20">#REF!</definedName>
    <definedName name="__cap50">#REF!</definedName>
    <definedName name="__cbm1">#REF!</definedName>
    <definedName name="__cbr4">#REF!</definedName>
    <definedName name="__cbr5">#REF!</definedName>
    <definedName name="__cbt1">#REF!</definedName>
    <definedName name="__ccb25">#REF!</definedName>
    <definedName name="__ccb35">#REF!</definedName>
    <definedName name="__ccb4">#REF!</definedName>
    <definedName name="__ccb50">#REF!</definedName>
    <definedName name="__ccg15">#REF!</definedName>
    <definedName name="__ccg22">#REF!</definedName>
    <definedName name="__ccr1">#REF!</definedName>
    <definedName name="__ccr2">#REF!</definedName>
    <definedName name="__cer1">#REF!</definedName>
    <definedName name="__cfg118">#REF!</definedName>
    <definedName name="__cfg40">#REF!</definedName>
    <definedName name="__cfg50">#REF!</definedName>
    <definedName name="__cfg65">#REF!</definedName>
    <definedName name="__cfl20">#REF!</definedName>
    <definedName name="__cfl40">#REF!</definedName>
    <definedName name="__cha1">#REF!</definedName>
    <definedName name="__cha18">#REF!</definedName>
    <definedName name="__cha2">[2]Insumos!#REF!</definedName>
    <definedName name="__chp24">#REF!</definedName>
    <definedName name="__clp100">#REF!</definedName>
    <definedName name="__clr2">#REF!</definedName>
    <definedName name="__cme1">#REF!</definedName>
    <definedName name="__cmp3">#REF!</definedName>
    <definedName name="__con1">#REF!</definedName>
    <definedName name="__con2">#REF!</definedName>
    <definedName name="__coz100">#REF!</definedName>
    <definedName name="__ctf6">#REF!</definedName>
    <definedName name="__ctl6">#REF!</definedName>
    <definedName name="__cvd100">#REF!</definedName>
    <definedName name="__cve22100">#REF!</definedName>
    <definedName name="__cve22150">#REF!</definedName>
    <definedName name="__cve45100">#REF!</definedName>
    <definedName name="__cve45150">#REF!</definedName>
    <definedName name="__cve90100">#REF!</definedName>
    <definedName name="__cve90150">#REF!</definedName>
    <definedName name="__cve9040">#REF!</definedName>
    <definedName name="__cve9050">#REF!</definedName>
    <definedName name="__cxg40">#REF!</definedName>
    <definedName name="__cxi40">#REF!</definedName>
    <definedName name="__cxp40">#REF!</definedName>
    <definedName name="__cxp4040">#REF!</definedName>
    <definedName name="__cxs100100">#REF!</definedName>
    <definedName name="__dgc10">#REF!</definedName>
    <definedName name="__dgc7">#REF!</definedName>
    <definedName name="__dgc8">#REF!</definedName>
    <definedName name="__djm10">#REF!</definedName>
    <definedName name="__djm15">#REF!</definedName>
    <definedName name="__djm20">#REF!</definedName>
    <definedName name="__djt10">#REF!</definedName>
    <definedName name="__djt15">#REF!</definedName>
    <definedName name="__djt20">#REF!</definedName>
    <definedName name="__djt25">#REF!</definedName>
    <definedName name="__djt30">#REF!</definedName>
    <definedName name="__djt50">#REF!</definedName>
    <definedName name="__djt60">#REF!</definedName>
    <definedName name="__dtp100">#REF!</definedName>
    <definedName name="__ele1">#REF!</definedName>
    <definedName name="__ele114">#REF!</definedName>
    <definedName name="__ele34">#REF!</definedName>
    <definedName name="__elr1">#REF!</definedName>
    <definedName name="__emc1">#REF!</definedName>
    <definedName name="__emc2">#REF!</definedName>
    <definedName name="__epc5070">#REF!</definedName>
    <definedName name="__epc8790">#REF!</definedName>
    <definedName name="__epl10">#REF!</definedName>
    <definedName name="__epl2">#REF!</definedName>
    <definedName name="__epl3">#REF!</definedName>
    <definedName name="__epl5">#REF!</definedName>
    <definedName name="__epm1">#REF!</definedName>
    <definedName name="__esc1">#REF!</definedName>
    <definedName name="__esp1">#REF!</definedName>
    <definedName name="__esp2">#REF!</definedName>
    <definedName name="__ext1">#REF!</definedName>
    <definedName name="__ext2">#REF!</definedName>
    <definedName name="__ext3">#REF!</definedName>
    <definedName name="__fad5">#REF!</definedName>
    <definedName name="__faf2">#REF!</definedName>
    <definedName name="__ffg40">#REF!</definedName>
    <definedName name="__ffg50">#REF!</definedName>
    <definedName name="__ffg65">#REF!</definedName>
    <definedName name="__fic1">#REF!</definedName>
    <definedName name="__fic2">#REF!</definedName>
    <definedName name="__fic3">#REF!</definedName>
    <definedName name="__fil1">#REF!</definedName>
    <definedName name="__fil2">#REF!</definedName>
    <definedName name="__fio10">#REF!</definedName>
    <definedName name="__fio12">#REF!</definedName>
    <definedName name="__fio14">#REF!</definedName>
    <definedName name="__fio8">#REF!</definedName>
    <definedName name="__fis10">#REF!</definedName>
    <definedName name="__fis5">#REF!</definedName>
    <definedName name="__flp20">#REF!</definedName>
    <definedName name="__flp25">#REF!</definedName>
    <definedName name="__flp32">#REF!</definedName>
    <definedName name="__flp40">#REF!</definedName>
    <definedName name="__flp50">#REF!</definedName>
    <definedName name="__flp65">#REF!</definedName>
    <definedName name="__for1">#REF!</definedName>
    <definedName name="__for2">#REF!</definedName>
    <definedName name="__for3">#REF!</definedName>
    <definedName name="__for4">#REF!</definedName>
    <definedName name="__for5">#REF!</definedName>
    <definedName name="__for6">#REF!</definedName>
    <definedName name="__FOR7">#REF!</definedName>
    <definedName name="__fpd12">#REF!</definedName>
    <definedName name="__fvr10">#REF!</definedName>
    <definedName name="__fvr50">#REF!</definedName>
    <definedName name="__gac18">#REF!</definedName>
    <definedName name="__gge1">#REF!</definedName>
    <definedName name="__gge10">#REF!</definedName>
    <definedName name="__gge15">#REF!</definedName>
    <definedName name="__gge2">#REF!</definedName>
    <definedName name="__gge20">#REF!</definedName>
    <definedName name="__gge3">#REF!</definedName>
    <definedName name="__gge30">#REF!</definedName>
    <definedName name="__gge4">#REF!</definedName>
    <definedName name="__gge40">#REF!</definedName>
    <definedName name="__gge5">#REF!</definedName>
    <definedName name="__grf14">#REF!</definedName>
    <definedName name="__grf38">#REF!</definedName>
    <definedName name="__hab1">#REF!</definedName>
    <definedName name="__hab2">#REF!</definedName>
    <definedName name="__imp1">#REF!</definedName>
    <definedName name="__imp2">#REF!</definedName>
    <definedName name="__itt1">#REF!</definedName>
    <definedName name="__itu1">#REF!</definedName>
    <definedName name="__itu2">#REF!</definedName>
    <definedName name="__itu3">#REF!</definedName>
    <definedName name="__jla20">#REF!</definedName>
    <definedName name="__jla25">#REF!</definedName>
    <definedName name="__jla32">#REF!</definedName>
    <definedName name="__jla50">#REF!</definedName>
    <definedName name="__jla65">#REF!</definedName>
    <definedName name="__jla6550">#REF!</definedName>
    <definedName name="__jun150">#REF!</definedName>
    <definedName name="__lai15">#REF!</definedName>
    <definedName name="__lai20">#REF!</definedName>
    <definedName name="__ldr10">#REF!</definedName>
    <definedName name="__lep20">#REF!</definedName>
    <definedName name="__lfl20">#REF!</definedName>
    <definedName name="__lfl40">#REF!</definedName>
    <definedName name="__lnm10">#REF!</definedName>
    <definedName name="__lnm8">#REF!</definedName>
    <definedName name="__lnm9">#REF!</definedName>
    <definedName name="__lpf250">#REF!</definedName>
    <definedName name="__lpi100">#REF!</definedName>
    <definedName name="__lpi40">#REF!</definedName>
    <definedName name="__lpl15">#REF!</definedName>
    <definedName name="__lpl18">#REF!</definedName>
    <definedName name="__lpl20">#REF!</definedName>
    <definedName name="__luv150">#REF!</definedName>
    <definedName name="__luv20">#REF!</definedName>
    <definedName name="__lvf12050">#REF!</definedName>
    <definedName name="__lvf15050">#REF!</definedName>
    <definedName name="__lvf7050">#REF!</definedName>
    <definedName name="__lvg12050">#REF!</definedName>
    <definedName name="__lvg15050">#REF!</definedName>
    <definedName name="__lvg7050">#REF!</definedName>
    <definedName name="__lxa100">#REF!</definedName>
    <definedName name="__lxa120">#REF!</definedName>
    <definedName name="__man100">#REF!</definedName>
    <definedName name="__mc230">#REF!</definedName>
    <definedName name="__mfi1">#REF!</definedName>
    <definedName name="__mfi2">#REF!</definedName>
    <definedName name="__mfi3">#REF!</definedName>
    <definedName name="__mfi4">#REF!</definedName>
    <definedName name="__mgi15">#REF!</definedName>
    <definedName name="__mgi50">#REF!</definedName>
    <definedName name="__mgr17">#REF!</definedName>
    <definedName name="__mob1">#REF!</definedName>
    <definedName name="__mob2">#REF!</definedName>
    <definedName name="__ope1">#REF!</definedName>
    <definedName name="__ope2">#REF!</definedName>
    <definedName name="__ope3">#REF!</definedName>
    <definedName name="__pcf15050">#REF!</definedName>
    <definedName name="__pcf7050">#REF!</definedName>
    <definedName name="__pcf8050">#REF!</definedName>
    <definedName name="__pcg15050">#REF!</definedName>
    <definedName name="__pcg7050">#REF!</definedName>
    <definedName name="__pci10050">#REF!</definedName>
    <definedName name="__pci20050">#REF!</definedName>
    <definedName name="__pcm1">#REF!</definedName>
    <definedName name="__pct1">#REF!</definedName>
    <definedName name="__pfa75">#REF!</definedName>
    <definedName name="__pfb30">#REF!</definedName>
    <definedName name="__pfb50">#REF!</definedName>
    <definedName name="__pfb8">#REF!</definedName>
    <definedName name="__pfc80">#REF!</definedName>
    <definedName name="__pgr17">#REF!</definedName>
    <definedName name="__pgr18">#REF!</definedName>
    <definedName name="__pgr43">#REF!</definedName>
    <definedName name="__ple15">#REF!</definedName>
    <definedName name="__ple18">#REF!</definedName>
    <definedName name="__plg3">#REF!</definedName>
    <definedName name="__pli60">#REF!</definedName>
    <definedName name="__pm10">#REF!</definedName>
    <definedName name="__pm15">#REF!</definedName>
    <definedName name="__pmt1">#REF!</definedName>
    <definedName name="__pmt2">#REF!</definedName>
    <definedName name="__pne1">#REF!</definedName>
    <definedName name="__pne2">#REF!</definedName>
    <definedName name="__prg2">#REF!</definedName>
    <definedName name="__prl250">#REF!</definedName>
    <definedName name="__ptf2">#REF!</definedName>
    <definedName name="__ptf6">#REF!</definedName>
    <definedName name="__ptm6">#REF!</definedName>
    <definedName name="__qdb12">#REF!</definedName>
    <definedName name="__qdb18">#REF!</definedName>
    <definedName name="__rea1">#REF!</definedName>
    <definedName name="__rem1">#REF!</definedName>
    <definedName name="__rem2">#REF!</definedName>
    <definedName name="__res10">#REF!</definedName>
    <definedName name="__res15">#REF!</definedName>
    <definedName name="__res5">#REF!</definedName>
    <definedName name="__rfc1000">#REF!</definedName>
    <definedName name="__rfc500">#REF!</definedName>
    <definedName name="__rfv1000">#REF!</definedName>
    <definedName name="__rfv2000">#REF!</definedName>
    <definedName name="__rfv500">#REF!</definedName>
    <definedName name="__rgc1">#REF!</definedName>
    <definedName name="__rgc2">#REF!</definedName>
    <definedName name="__rgc34">#REF!</definedName>
    <definedName name="__rgp1">#REF!</definedName>
    <definedName name="__rlc100">#REF!</definedName>
    <definedName name="__rls100100">#REF!</definedName>
    <definedName name="__rpv5">#REF!</definedName>
    <definedName name="__sol2">#REF!</definedName>
    <definedName name="__spl12">#REF!</definedName>
    <definedName name="__spl15">#REF!</definedName>
    <definedName name="__spl18">#REF!</definedName>
    <definedName name="__tag14">#REF!</definedName>
    <definedName name="__tam100">#REF!</definedName>
    <definedName name="__tam150">#REF!</definedName>
    <definedName name="__tam300">#REF!</definedName>
    <definedName name="__tap1">#REF!</definedName>
    <definedName name="__tap100">#REF!</definedName>
    <definedName name="__tap2">#REF!</definedName>
    <definedName name="__tap3">#REF!</definedName>
    <definedName name="__tar5020">#REF!</definedName>
    <definedName name="__tba20">#REF!</definedName>
    <definedName name="__tba25">#REF!</definedName>
    <definedName name="__tba32">#REF!</definedName>
    <definedName name="__tba40">#REF!</definedName>
    <definedName name="__tba50">#REF!</definedName>
    <definedName name="__tba65">#REF!</definedName>
    <definedName name="__tbe100">#REF!</definedName>
    <definedName name="__tbe150">#REF!</definedName>
    <definedName name="__tbe200">#REF!</definedName>
    <definedName name="__tbe250">#REF!</definedName>
    <definedName name="__tbe300">#REF!</definedName>
    <definedName name="__tbe40">#REF!</definedName>
    <definedName name="__tbe400">#REF!</definedName>
    <definedName name="__tbe50">#REF!</definedName>
    <definedName name="__tbm1">#REF!</definedName>
    <definedName name="__tbm10">#REF!</definedName>
    <definedName name="__tbm2">#REF!</definedName>
    <definedName name="__tea20">#REF!</definedName>
    <definedName name="__tea25">#REF!</definedName>
    <definedName name="__tea32">#REF!</definedName>
    <definedName name="__tea50">#REF!</definedName>
    <definedName name="__tea65">#REF!</definedName>
    <definedName name="__ted100">#REF!</definedName>
    <definedName name="__tee100">#REF!</definedName>
    <definedName name="__tee40">#REF!</definedName>
    <definedName name="__tee50">#REF!</definedName>
    <definedName name="__ter10050">#REF!</definedName>
    <definedName name="__ter15050">#REF!</definedName>
    <definedName name="__tfg25">#REF!</definedName>
    <definedName name="__tfg40">#REF!</definedName>
    <definedName name="__tfg50">#REF!</definedName>
    <definedName name="__tfg65">#REF!</definedName>
    <definedName name="__tjc1">#REF!</definedName>
    <definedName name="__tjc2">#REF!</definedName>
    <definedName name="__tjr1">#REF!</definedName>
    <definedName name="__tjr2">#REF!</definedName>
    <definedName name="__tlc1">#REF!</definedName>
    <definedName name="__tlc2">#REF!</definedName>
    <definedName name="__tlc3">#REF!</definedName>
    <definedName name="__tlf4">#REF!</definedName>
    <definedName name="__tlf5">#REF!</definedName>
    <definedName name="__tlf6">#REF!</definedName>
    <definedName name="__tma110">#REF!</definedName>
    <definedName name="__tra2">#REF!</definedName>
    <definedName name="__tra25">#REF!</definedName>
    <definedName name="__trf1000">#REF!</definedName>
    <definedName name="__trf15">#REF!</definedName>
    <definedName name="__trf25">#REF!</definedName>
    <definedName name="__trf30">#REF!</definedName>
    <definedName name="__tub11012">#REF!</definedName>
    <definedName name="__tub11015">#REF!</definedName>
    <definedName name="__tub11020">#REF!</definedName>
    <definedName name="__tub5012">#REF!</definedName>
    <definedName name="__tub5015">#REF!</definedName>
    <definedName name="__tub5020">#REF!</definedName>
    <definedName name="__tub6012">#REF!</definedName>
    <definedName name="__tub6015">#REF!</definedName>
    <definedName name="__tub6020">#REF!</definedName>
    <definedName name="__tub8512">#REF!</definedName>
    <definedName name="__tub8515">#REF!</definedName>
    <definedName name="__tub8520">#REF!</definedName>
    <definedName name="__vcc6">#REF!</definedName>
    <definedName name="__vdc50">#REF!</definedName>
    <definedName name="__vdf4">#REF!</definedName>
    <definedName name="__vdf6">#REF!</definedName>
    <definedName name="__vdt10">#REF!</definedName>
    <definedName name="__ven50">#REF!</definedName>
    <definedName name="__vtl6">#REF!</definedName>
    <definedName name="__vtt4">#REF!</definedName>
    <definedName name="_adg1">#REF!</definedName>
    <definedName name="_adg2">#REF!</definedName>
    <definedName name="_adu2">#REF!</definedName>
    <definedName name="_afg14">#REF!</definedName>
    <definedName name="_aga10">#REF!</definedName>
    <definedName name="_aga14">#REF!</definedName>
    <definedName name="_aga16">#REF!</definedName>
    <definedName name="_aga18">#REF!</definedName>
    <definedName name="_ali1">#REF!</definedName>
    <definedName name="_ali2">#REF!</definedName>
    <definedName name="_ali3">#REF!</definedName>
    <definedName name="_ali4">#REF!</definedName>
    <definedName name="_ali5">#REF!</definedName>
    <definedName name="_ali6">#REF!</definedName>
    <definedName name="_ali7">#REF!</definedName>
    <definedName name="_amf1">#REF!</definedName>
    <definedName name="_amf2">#REF!</definedName>
    <definedName name="_amf3">#REF!</definedName>
    <definedName name="_ape1">#REF!</definedName>
    <definedName name="_ape2">#REF!</definedName>
    <definedName name="_ara18">#REF!</definedName>
    <definedName name="_arc12">#REF!</definedName>
    <definedName name="_arc15">#REF!</definedName>
    <definedName name="_arc18">#REF!</definedName>
    <definedName name="_arc21">#REF!</definedName>
    <definedName name="_art1">#REF!</definedName>
    <definedName name="_art10">#REF!</definedName>
    <definedName name="_art11">#REF!</definedName>
    <definedName name="_art12">#REF!</definedName>
    <definedName name="_art13">#REF!</definedName>
    <definedName name="_art14">#REF!</definedName>
    <definedName name="_art15">#REF!</definedName>
    <definedName name="_art16">#REF!</definedName>
    <definedName name="_art17">#REF!</definedName>
    <definedName name="_art18">#REF!</definedName>
    <definedName name="_art19">#REF!</definedName>
    <definedName name="_art2">#REF!</definedName>
    <definedName name="_art20">#REF!</definedName>
    <definedName name="_art21">#REF!</definedName>
    <definedName name="_art22">#REF!</definedName>
    <definedName name="_art23">#REF!</definedName>
    <definedName name="_art24">#REF!</definedName>
    <definedName name="_art25">#REF!</definedName>
    <definedName name="_art26">#REF!</definedName>
    <definedName name="_art27">#REF!</definedName>
    <definedName name="_art28">#REF!</definedName>
    <definedName name="_art29">#REF!</definedName>
    <definedName name="_art3">#REF!</definedName>
    <definedName name="_art30">#REF!</definedName>
    <definedName name="_art31">#REF!</definedName>
    <definedName name="_art32">#REF!</definedName>
    <definedName name="_art4">#REF!</definedName>
    <definedName name="_art5">#REF!</definedName>
    <definedName name="_art6">#REF!</definedName>
    <definedName name="_art7">#REF!</definedName>
    <definedName name="_art8">#REF!</definedName>
    <definedName name="_art9">#REF!</definedName>
    <definedName name="_bas5">#REF!</definedName>
    <definedName name="_bbm1">#REF!</definedName>
    <definedName name="_bbt1">#REF!</definedName>
    <definedName name="_bca1">#REF!</definedName>
    <definedName name="_BDI1">#REF!</definedName>
    <definedName name="_BDI2">#REF!</definedName>
    <definedName name="_bet320">#REF!</definedName>
    <definedName name="_bgr2">#REF!</definedName>
    <definedName name="_blq10">#REF!</definedName>
    <definedName name="_blq6">#REF!</definedName>
    <definedName name="_blq8">#REF!</definedName>
    <definedName name="_bom1">#REF!</definedName>
    <definedName name="_bom10">#REF!</definedName>
    <definedName name="_bom11">#REF!</definedName>
    <definedName name="_bom13">#REF!</definedName>
    <definedName name="_bom16">#REF!</definedName>
    <definedName name="_bom2">#REF!</definedName>
    <definedName name="_bom23">#REF!</definedName>
    <definedName name="_bom24">#REF!</definedName>
    <definedName name="_bom3">#REF!</definedName>
    <definedName name="_bom4">#REF!</definedName>
    <definedName name="_bom5">#REF!</definedName>
    <definedName name="_bom6">#REF!</definedName>
    <definedName name="_bom75">#REF!</definedName>
    <definedName name="_bom9">#REF!</definedName>
    <definedName name="_bop1">#REF!</definedName>
    <definedName name="_bot1">#REF!</definedName>
    <definedName name="_box1">#REF!</definedName>
    <definedName name="_bre5040">#REF!</definedName>
    <definedName name="_cab4">#REF!</definedName>
    <definedName name="_cab6">#REF!</definedName>
    <definedName name="_cac12">#REF!</definedName>
    <definedName name="_cac18">#REF!</definedName>
    <definedName name="_cac21">#REF!</definedName>
    <definedName name="_cam2">#REF!</definedName>
    <definedName name="_cap20">#REF!</definedName>
    <definedName name="_cap50">#REF!</definedName>
    <definedName name="_cbm1">#REF!</definedName>
    <definedName name="_cbr4">#REF!</definedName>
    <definedName name="_cbr5">#REF!</definedName>
    <definedName name="_cbt1">#REF!</definedName>
    <definedName name="_ccb25">#REF!</definedName>
    <definedName name="_ccb35">#REF!</definedName>
    <definedName name="_ccb4">#REF!</definedName>
    <definedName name="_ccb50">#REF!</definedName>
    <definedName name="_ccg15">#REF!</definedName>
    <definedName name="_ccg22">#REF!</definedName>
    <definedName name="_ccr1">#REF!</definedName>
    <definedName name="_ccr2">#REF!</definedName>
    <definedName name="_cer1">#REF!</definedName>
    <definedName name="_cfg118">#REF!</definedName>
    <definedName name="_cfg40">#REF!</definedName>
    <definedName name="_cfg50">#REF!</definedName>
    <definedName name="_cfg65">#REF!</definedName>
    <definedName name="_cfl20">#REF!</definedName>
    <definedName name="_cfl40">#REF!</definedName>
    <definedName name="_cha1">#REF!</definedName>
    <definedName name="_cha18">#REF!</definedName>
    <definedName name="_cha2">[2]Insumos!#REF!</definedName>
    <definedName name="_chp24">#REF!</definedName>
    <definedName name="_clp100">#REF!</definedName>
    <definedName name="_clr2">#REF!</definedName>
    <definedName name="_cme1">#REF!</definedName>
    <definedName name="_cmp3">#REF!</definedName>
    <definedName name="_con1">#REF!</definedName>
    <definedName name="_con2">#REF!</definedName>
    <definedName name="_coz100">#REF!</definedName>
    <definedName name="_ctf6">#REF!</definedName>
    <definedName name="_ctl6">#REF!</definedName>
    <definedName name="_cvd100">#REF!</definedName>
    <definedName name="_cve22100">#REF!</definedName>
    <definedName name="_cve22150">#REF!</definedName>
    <definedName name="_cve45100">#REF!</definedName>
    <definedName name="_cve45150">#REF!</definedName>
    <definedName name="_cve90100">#REF!</definedName>
    <definedName name="_cve90150">#REF!</definedName>
    <definedName name="_cve9040">#REF!</definedName>
    <definedName name="_cve9050">#REF!</definedName>
    <definedName name="_cxg40">#REF!</definedName>
    <definedName name="_cxi40">#REF!</definedName>
    <definedName name="_cxp40">#REF!</definedName>
    <definedName name="_cxp4040">#REF!</definedName>
    <definedName name="_cxs100100">#REF!</definedName>
    <definedName name="_dgc10">#REF!</definedName>
    <definedName name="_dgc7">#REF!</definedName>
    <definedName name="_dgc8">#REF!</definedName>
    <definedName name="_djm10">#REF!</definedName>
    <definedName name="_djm15">#REF!</definedName>
    <definedName name="_djm20">#REF!</definedName>
    <definedName name="_djt10">#REF!</definedName>
    <definedName name="_djt15">#REF!</definedName>
    <definedName name="_djt20">#REF!</definedName>
    <definedName name="_djt25">#REF!</definedName>
    <definedName name="_djt30">#REF!</definedName>
    <definedName name="_djt50">#REF!</definedName>
    <definedName name="_djt60">#REF!</definedName>
    <definedName name="_dtp100">#REF!</definedName>
    <definedName name="_ele1">#REF!</definedName>
    <definedName name="_ele114">#REF!</definedName>
    <definedName name="_ele34">#REF!</definedName>
    <definedName name="_elr1">#REF!</definedName>
    <definedName name="_emc1">#REF!</definedName>
    <definedName name="_emc2">#REF!</definedName>
    <definedName name="_epc5070">#REF!</definedName>
    <definedName name="_epc8790">#REF!</definedName>
    <definedName name="_epl10">#REF!</definedName>
    <definedName name="_epl2">#REF!</definedName>
    <definedName name="_epl3">#REF!</definedName>
    <definedName name="_epl5">#REF!</definedName>
    <definedName name="_epm1">#REF!</definedName>
    <definedName name="_esc1">#REF!</definedName>
    <definedName name="_esp1">#REF!</definedName>
    <definedName name="_esp2">#REF!</definedName>
    <definedName name="_ext1">#REF!</definedName>
    <definedName name="_ext2">#REF!</definedName>
    <definedName name="_ext3">#REF!</definedName>
    <definedName name="_fad5">#REF!</definedName>
    <definedName name="_faf2">#REF!</definedName>
    <definedName name="_ffg40">#REF!</definedName>
    <definedName name="_ffg50">#REF!</definedName>
    <definedName name="_ffg65">#REF!</definedName>
    <definedName name="_fic1">#REF!</definedName>
    <definedName name="_fic2">#REF!</definedName>
    <definedName name="_fic3">#REF!</definedName>
    <definedName name="_fil1">#REF!</definedName>
    <definedName name="_fil2">#REF!</definedName>
    <definedName name="_xlnm._FilterDatabase" localSheetId="6" hidden="1">'INSUMOS_BACIAS (ant)'!$K$1:$K$133</definedName>
    <definedName name="_xlnm._FilterDatabase" localSheetId="2" hidden="1">MATERIAIS!#REF!</definedName>
    <definedName name="_xlnm._FilterDatabase" localSheetId="0" hidden="1">RESUMO!$A$12:$D$32</definedName>
    <definedName name="_fio10">#REF!</definedName>
    <definedName name="_fio12">#REF!</definedName>
    <definedName name="_fio14">#REF!</definedName>
    <definedName name="_fio8">#REF!</definedName>
    <definedName name="_fis10">#REF!</definedName>
    <definedName name="_fis5">#REF!</definedName>
    <definedName name="_flp20">#REF!</definedName>
    <definedName name="_flp25">#REF!</definedName>
    <definedName name="_flp32">#REF!</definedName>
    <definedName name="_flp40">#REF!</definedName>
    <definedName name="_flp50">#REF!</definedName>
    <definedName name="_flp65">#REF!</definedName>
    <definedName name="_for1">#REF!</definedName>
    <definedName name="_for2">#REF!</definedName>
    <definedName name="_for3">#REF!</definedName>
    <definedName name="_for4">#REF!</definedName>
    <definedName name="_for5">#REF!</definedName>
    <definedName name="_for6">#REF!</definedName>
    <definedName name="_FOR7">#REF!</definedName>
    <definedName name="_fpd12">#REF!</definedName>
    <definedName name="_fvr10">#REF!</definedName>
    <definedName name="_fvr50">#REF!</definedName>
    <definedName name="_gac18">#REF!</definedName>
    <definedName name="_gge1">#REF!</definedName>
    <definedName name="_gge10">#REF!</definedName>
    <definedName name="_gge15">#REF!</definedName>
    <definedName name="_gge2">#REF!</definedName>
    <definedName name="_gge20">#REF!</definedName>
    <definedName name="_gge3">#REF!</definedName>
    <definedName name="_gge30">#REF!</definedName>
    <definedName name="_gge4">#REF!</definedName>
    <definedName name="_gge40">#REF!</definedName>
    <definedName name="_gge5">#REF!</definedName>
    <definedName name="_grf14">#REF!</definedName>
    <definedName name="_grf38">#REF!</definedName>
    <definedName name="_hab1">#REF!</definedName>
    <definedName name="_hab2">#REF!</definedName>
    <definedName name="_imp1">#REF!</definedName>
    <definedName name="_imp2">#REF!</definedName>
    <definedName name="_itt1">#REF!</definedName>
    <definedName name="_itu1">#REF!</definedName>
    <definedName name="_itu2">#REF!</definedName>
    <definedName name="_itu3">#REF!</definedName>
    <definedName name="_jla20">#REF!</definedName>
    <definedName name="_jla25">#REF!</definedName>
    <definedName name="_jla32">#REF!</definedName>
    <definedName name="_jla50">#REF!</definedName>
    <definedName name="_jla65">#REF!</definedName>
    <definedName name="_jla6550">#REF!</definedName>
    <definedName name="_jun150">#REF!</definedName>
    <definedName name="_lai15">#REF!</definedName>
    <definedName name="_lai20">#REF!</definedName>
    <definedName name="_ldr10">#REF!</definedName>
    <definedName name="_lep20">#REF!</definedName>
    <definedName name="_lfl20">#REF!</definedName>
    <definedName name="_lfl40">#REF!</definedName>
    <definedName name="_lnm10">#REF!</definedName>
    <definedName name="_lnm8">#REF!</definedName>
    <definedName name="_lnm9">#REF!</definedName>
    <definedName name="_lpf250">#REF!</definedName>
    <definedName name="_lpi100">#REF!</definedName>
    <definedName name="_lpi40">#REF!</definedName>
    <definedName name="_lpl15">#REF!</definedName>
    <definedName name="_lpl18">#REF!</definedName>
    <definedName name="_lpl20">#REF!</definedName>
    <definedName name="_luv150">#REF!</definedName>
    <definedName name="_luv20">#REF!</definedName>
    <definedName name="_lvf12050">#REF!</definedName>
    <definedName name="_lvf15050">#REF!</definedName>
    <definedName name="_lvf7050">#REF!</definedName>
    <definedName name="_lvg12050">#REF!</definedName>
    <definedName name="_lvg15050">#REF!</definedName>
    <definedName name="_lvg7050">#REF!</definedName>
    <definedName name="_lxa100">#REF!</definedName>
    <definedName name="_lxa120">#REF!</definedName>
    <definedName name="_man100">#REF!</definedName>
    <definedName name="_mc230">#REF!</definedName>
    <definedName name="_mfi1">#REF!</definedName>
    <definedName name="_mfi2">#REF!</definedName>
    <definedName name="_mfi3">#REF!</definedName>
    <definedName name="_mfi4">#REF!</definedName>
    <definedName name="_mgi15">#REF!</definedName>
    <definedName name="_mgi50">#REF!</definedName>
    <definedName name="_mgr17">#REF!</definedName>
    <definedName name="_mob1">#REF!</definedName>
    <definedName name="_mob2">#REF!</definedName>
    <definedName name="_ope1">#REF!</definedName>
    <definedName name="_ope2">#REF!</definedName>
    <definedName name="_ope3">#REF!</definedName>
    <definedName name="_pcf15050">#REF!</definedName>
    <definedName name="_pcf7050">#REF!</definedName>
    <definedName name="_pcf8050">#REF!</definedName>
    <definedName name="_pcg15050">#REF!</definedName>
    <definedName name="_pcg7050">#REF!</definedName>
    <definedName name="_pci10050">#REF!</definedName>
    <definedName name="_pci20050">#REF!</definedName>
    <definedName name="_pcm1">#REF!</definedName>
    <definedName name="_pct1">#REF!</definedName>
    <definedName name="_pfa75">#REF!</definedName>
    <definedName name="_pfb30">#REF!</definedName>
    <definedName name="_pfb50">#REF!</definedName>
    <definedName name="_pfb8">#REF!</definedName>
    <definedName name="_pfc80">#REF!</definedName>
    <definedName name="_pgr17">#REF!</definedName>
    <definedName name="_pgr18">#REF!</definedName>
    <definedName name="_pgr43">#REF!</definedName>
    <definedName name="_ple15">#REF!</definedName>
    <definedName name="_ple18">#REF!</definedName>
    <definedName name="_plg3">#REF!</definedName>
    <definedName name="_pli60">#REF!</definedName>
    <definedName name="_pm10">#REF!</definedName>
    <definedName name="_pm15">#REF!</definedName>
    <definedName name="_pmt1">#REF!</definedName>
    <definedName name="_pmt2">#REF!</definedName>
    <definedName name="_pne1">#REF!</definedName>
    <definedName name="_pne2">#REF!</definedName>
    <definedName name="_prg2">#REF!</definedName>
    <definedName name="_prl250">#REF!</definedName>
    <definedName name="_ptf2">#REF!</definedName>
    <definedName name="_ptf6">#REF!</definedName>
    <definedName name="_ptm6">#REF!</definedName>
    <definedName name="_qdb12">#REF!</definedName>
    <definedName name="_qdb18">#REF!</definedName>
    <definedName name="_rea1">#REF!</definedName>
    <definedName name="_rem1">#REF!</definedName>
    <definedName name="_rem2">#REF!</definedName>
    <definedName name="_res10">#REF!</definedName>
    <definedName name="_res15">#REF!</definedName>
    <definedName name="_res5">#REF!</definedName>
    <definedName name="_rfc1000">#REF!</definedName>
    <definedName name="_rfc500">#REF!</definedName>
    <definedName name="_rfv1000">#REF!</definedName>
    <definedName name="_rfv1001">#REF!</definedName>
    <definedName name="_rfv2000">#REF!</definedName>
    <definedName name="_rfv500">#REF!</definedName>
    <definedName name="_rgc1">#REF!</definedName>
    <definedName name="_rgc2">#REF!</definedName>
    <definedName name="_rgc34">#REF!</definedName>
    <definedName name="_rgp1">#REF!</definedName>
    <definedName name="_rlc100">#REF!</definedName>
    <definedName name="_rls100100">#REF!</definedName>
    <definedName name="_rpv5">#REF!</definedName>
    <definedName name="_sol2">#REF!</definedName>
    <definedName name="_spl12">#REF!</definedName>
    <definedName name="_spl15">#REF!</definedName>
    <definedName name="_spl18">#REF!</definedName>
    <definedName name="_tag14">#REF!</definedName>
    <definedName name="_tam100">#REF!</definedName>
    <definedName name="_tam150">#REF!</definedName>
    <definedName name="_tam300">#REF!</definedName>
    <definedName name="_tap1">#REF!</definedName>
    <definedName name="_tap100">#REF!</definedName>
    <definedName name="_tap2">#REF!</definedName>
    <definedName name="_tap3">#REF!</definedName>
    <definedName name="_tar5020">#REF!</definedName>
    <definedName name="_tba20">#REF!</definedName>
    <definedName name="_tba25">#REF!</definedName>
    <definedName name="_tba32">#REF!</definedName>
    <definedName name="_tba40">#REF!</definedName>
    <definedName name="_tba50">#REF!</definedName>
    <definedName name="_tba65">#REF!</definedName>
    <definedName name="_tbe100">#REF!</definedName>
    <definedName name="_tbe150">#REF!</definedName>
    <definedName name="_tbe200">#REF!</definedName>
    <definedName name="_tbe250">#REF!</definedName>
    <definedName name="_tbe300">#REF!</definedName>
    <definedName name="_tbe40">#REF!</definedName>
    <definedName name="_tbe400">#REF!</definedName>
    <definedName name="_tbe50">#REF!</definedName>
    <definedName name="_tbm1">#REF!</definedName>
    <definedName name="_tbm10">#REF!</definedName>
    <definedName name="_tbm2">#REF!</definedName>
    <definedName name="_tea20">#REF!</definedName>
    <definedName name="_tea25">#REF!</definedName>
    <definedName name="_tea32">#REF!</definedName>
    <definedName name="_tea50">#REF!</definedName>
    <definedName name="_tea65">#REF!</definedName>
    <definedName name="_ted100">#REF!</definedName>
    <definedName name="_tee100">#REF!</definedName>
    <definedName name="_tee40">#REF!</definedName>
    <definedName name="_tee50">#REF!</definedName>
    <definedName name="_ter10050">#REF!</definedName>
    <definedName name="_ter15050">#REF!</definedName>
    <definedName name="_tfg25">#REF!</definedName>
    <definedName name="_tfg40">#REF!</definedName>
    <definedName name="_tfg50">#REF!</definedName>
    <definedName name="_tfg65">#REF!</definedName>
    <definedName name="_tjc1">#REF!</definedName>
    <definedName name="_tjc2">#REF!</definedName>
    <definedName name="_tjr1">#REF!</definedName>
    <definedName name="_tjr2">#REF!</definedName>
    <definedName name="_tlc1">#REF!</definedName>
    <definedName name="_tlc2">#REF!</definedName>
    <definedName name="_tlc3">#REF!</definedName>
    <definedName name="_tlf4">#REF!</definedName>
    <definedName name="_tlf5">#REF!</definedName>
    <definedName name="_tlf6">#REF!</definedName>
    <definedName name="_tma110">#REF!</definedName>
    <definedName name="_tra2">#REF!</definedName>
    <definedName name="_tra25">#REF!</definedName>
    <definedName name="_trf1000">#REF!</definedName>
    <definedName name="_trf15">#REF!</definedName>
    <definedName name="_trf25">#REF!</definedName>
    <definedName name="_trf30">#REF!</definedName>
    <definedName name="_tub11012">#REF!</definedName>
    <definedName name="_tub11015">#REF!</definedName>
    <definedName name="_tub11020">#REF!</definedName>
    <definedName name="_tub5012">#REF!</definedName>
    <definedName name="_tub5015">#REF!</definedName>
    <definedName name="_tub5020">#REF!</definedName>
    <definedName name="_tub6012">#REF!</definedName>
    <definedName name="_tub6015">#REF!</definedName>
    <definedName name="_tub6020">#REF!</definedName>
    <definedName name="_tub8512">#REF!</definedName>
    <definedName name="_tub8515">#REF!</definedName>
    <definedName name="_tub8520">#REF!</definedName>
    <definedName name="_vcc6">#REF!</definedName>
    <definedName name="_vdc50">#REF!</definedName>
    <definedName name="_vdf4">#REF!</definedName>
    <definedName name="_vdf6">#REF!</definedName>
    <definedName name="_vdt10">#REF!</definedName>
    <definedName name="_ven50">#REF!</definedName>
    <definedName name="_vtl6">#REF!</definedName>
    <definedName name="_vtt4">#REF!</definedName>
    <definedName name="A" localSheetId="6" hidden="1">{#N/A,#N/A,FALSE,"Planilha";#N/A,#N/A,FALSE,"Resumo";#N/A,#N/A,FALSE,"Fisico";#N/A,#N/A,FALSE,"Financeiro";#N/A,#N/A,FALSE,"Financeiro"}</definedName>
    <definedName name="A" localSheetId="2" hidden="1">{#N/A,#N/A,FALSE,"Planilha";#N/A,#N/A,FALSE,"Resumo";#N/A,#N/A,FALSE,"Fisico";#N/A,#N/A,FALSE,"Financeiro";#N/A,#N/A,FALSE,"Financeiro"}</definedName>
    <definedName name="A" localSheetId="0" hidden="1">{#N/A,#N/A,FALSE,"Planilha";#N/A,#N/A,FALSE,"Resumo";#N/A,#N/A,FALSE,"Fisico";#N/A,#N/A,FALSE,"Financeiro";#N/A,#N/A,FALSE,"Financeiro"}</definedName>
    <definedName name="A" hidden="1">{#N/A,#N/A,FALSE,"Planilha";#N/A,#N/A,FALSE,"Resumo";#N/A,#N/A,FALSE,"Fisico";#N/A,#N/A,FALSE,"Financeiro";#N/A,#N/A,FALSE,"Financeiro"}</definedName>
    <definedName name="aar">#REF!</definedName>
    <definedName name="AAT_5.2" localSheetId="6" hidden="1">{#N/A,#N/A,FALSE,"Planilha";#N/A,#N/A,FALSE,"Resumo";#N/A,#N/A,FALSE,"Fisico";#N/A,#N/A,FALSE,"Financeiro";#N/A,#N/A,FALSE,"Financeiro"}</definedName>
    <definedName name="AAT_5.2" localSheetId="2" hidden="1">{#N/A,#N/A,FALSE,"Planilha";#N/A,#N/A,FALSE,"Resumo";#N/A,#N/A,FALSE,"Fisico";#N/A,#N/A,FALSE,"Financeiro";#N/A,#N/A,FALSE,"Financeiro"}</definedName>
    <definedName name="AAT_5.2" localSheetId="0" hidden="1">{#N/A,#N/A,FALSE,"Planilha";#N/A,#N/A,FALSE,"Resumo";#N/A,#N/A,FALSE,"Fisico";#N/A,#N/A,FALSE,"Financeiro";#N/A,#N/A,FALSE,"Financeiro"}</definedName>
    <definedName name="AAT_5.2" hidden="1">{#N/A,#N/A,FALSE,"Planilha";#N/A,#N/A,FALSE,"Resumo";#N/A,#N/A,FALSE,"Fisico";#N/A,#N/A,FALSE,"Financeiro";#N/A,#N/A,FALSE,"Financeiro"}</definedName>
    <definedName name="abet">#REF!</definedName>
    <definedName name="abra">#REF!</definedName>
    <definedName name="AC">#REF!</definedName>
    <definedName name="acl">#REF!</definedName>
    <definedName name="aço">#REF!</definedName>
    <definedName name="aço60">#REF!</definedName>
    <definedName name="adg1\2">#REF!</definedName>
    <definedName name="adg11\2">#REF!</definedName>
    <definedName name="adg3\4">#REF!</definedName>
    <definedName name="adp1\2">#REF!</definedName>
    <definedName name="adu">#REF!</definedName>
    <definedName name="afi">#REF!</definedName>
    <definedName name="agr">#REF!</definedName>
    <definedName name="alvc1">#REF!</definedName>
    <definedName name="alvc2">#REF!</definedName>
    <definedName name="amd">#REF!</definedName>
    <definedName name="amm">#REF!</definedName>
    <definedName name="amt">#REF!</definedName>
    <definedName name="amu">#REF!</definedName>
    <definedName name="anb">#REF!</definedName>
    <definedName name="anel100">#REF!</definedName>
    <definedName name="anel150">#REF!</definedName>
    <definedName name="anel200">#REF!</definedName>
    <definedName name="anel250">#REF!</definedName>
    <definedName name="anel300">#REF!</definedName>
    <definedName name="anel400">#REF!</definedName>
    <definedName name="apv">#REF!</definedName>
    <definedName name="ara">#REF!</definedName>
    <definedName name="arb">#REF!</definedName>
    <definedName name="are">#REF!</definedName>
    <definedName name="ÁREA">#REF!</definedName>
    <definedName name="_xlnm.Print_Area" localSheetId="6">'INSUMOS_BACIAS (ant)'!$A$1:$N$295</definedName>
    <definedName name="_xlnm.Print_Area" localSheetId="2">MATERIAIS!$A$1:$G$29</definedName>
    <definedName name="_xlnm.Print_Area" localSheetId="1">SERVIÇOS!$A$1:$G$101</definedName>
    <definedName name="_xlnm.Print_Area">#REF!</definedName>
    <definedName name="arg1.3\1">#REF!</definedName>
    <definedName name="arm">#REF!</definedName>
    <definedName name="aro">#REF!</definedName>
    <definedName name="ate">#REF!</definedName>
    <definedName name="aux">#REF!</definedName>
    <definedName name="baf">#REF!</definedName>
    <definedName name="BANCODADOS1">#REF!</definedName>
    <definedName name="BASCARROCERIA">#REF!</definedName>
    <definedName name="bascul">#REF!</definedName>
    <definedName name="bba">#REF!</definedName>
    <definedName name="bca5\8">#REF!</definedName>
    <definedName name="bcd">#REF!</definedName>
    <definedName name="bcf">#REF!</definedName>
    <definedName name="bcf100x50">#REF!</definedName>
    <definedName name="bcf200x30">#REF!</definedName>
    <definedName name="bcf80x30">#REF!</definedName>
    <definedName name="bcic10">#REF!</definedName>
    <definedName name="bcic6">#REF!</definedName>
    <definedName name="bcic8">#REF!</definedName>
    <definedName name="bcm">#REF!</definedName>
    <definedName name="bcp">#REF!</definedName>
    <definedName name="BDI">#REF!</definedName>
    <definedName name="BDIBET">#REF!</definedName>
    <definedName name="bdp">#REF!</definedName>
    <definedName name="beb">#REF!</definedName>
    <definedName name="bet600ac">#REF!</definedName>
    <definedName name="betdie">#REF!</definedName>
    <definedName name="bfd">#REF!</definedName>
    <definedName name="bfm">#REF!</definedName>
    <definedName name="bgr1.5">#REF!</definedName>
    <definedName name="bgr2.5">#REF!</definedName>
    <definedName name="bgrn">#REF!</definedName>
    <definedName name="bli">#REF!</definedName>
    <definedName name="bme45x70">#REF!</definedName>
    <definedName name="bmt30x50">#REF!</definedName>
    <definedName name="bnb">#REF!</definedName>
    <definedName name="bob">#REF!</definedName>
    <definedName name="bom7.5">#REF!</definedName>
    <definedName name="bop1\2">#REF!</definedName>
    <definedName name="bop11\2">#REF!</definedName>
    <definedName name="BR">#REF!</definedName>
    <definedName name="bri">#REF!</definedName>
    <definedName name="brm">#REF!</definedName>
    <definedName name="brp4x3">#REF!</definedName>
    <definedName name="bse">#REF!</definedName>
    <definedName name="btjf">#REF!</definedName>
    <definedName name="btjr2">#REF!</definedName>
    <definedName name="BUEIROSMETALICOS">#REF!</definedName>
    <definedName name="cab2x2.5">#REF!</definedName>
    <definedName name="cab3x2.5">#REF!</definedName>
    <definedName name="cab3x4">#REF!</definedName>
    <definedName name="cab3x4s">#REF!</definedName>
    <definedName name="caba25">#REF!</definedName>
    <definedName name="caba35">#REF!</definedName>
    <definedName name="caba4">#REF!</definedName>
    <definedName name="caba50">#REF!</definedName>
    <definedName name="cac">#REF!</definedName>
    <definedName name="cag20x10">#REF!</definedName>
    <definedName name="cag40x20">#REF!</definedName>
    <definedName name="cal">#REF!</definedName>
    <definedName name="camcav">#REF!</definedName>
    <definedName name="camgui">#REF!</definedName>
    <definedName name="camto">#REF!</definedName>
    <definedName name="cant12x12">#REF!</definedName>
    <definedName name="CANTEIRO">#REF!</definedName>
    <definedName name="CAP_20">#REF!</definedName>
    <definedName name="CAP20ROO">#REF!</definedName>
    <definedName name="capl">#REF!</definedName>
    <definedName name="car">#REF!</definedName>
    <definedName name="carl">#REF!</definedName>
    <definedName name="CARRO">#REF!</definedName>
    <definedName name="cbaq">#REF!</definedName>
    <definedName name="cbca1">#REF!</definedName>
    <definedName name="cbca5\8">#REF!</definedName>
    <definedName name="cbg1\2.15">#REF!</definedName>
    <definedName name="cbg3\4.15">#REF!</definedName>
    <definedName name="cbr">#REF!</definedName>
    <definedName name="ccdb">#REF!</definedName>
    <definedName name="ccp">#REF!</definedName>
    <definedName name="ccr">#REF!</definedName>
    <definedName name="cda">#REF!</definedName>
    <definedName name="cdac">#REF!</definedName>
    <definedName name="cde">#REF!</definedName>
    <definedName name="cdm">#REF!</definedName>
    <definedName name="cdr">#REF!</definedName>
    <definedName name="cds">#REF!</definedName>
    <definedName name="cee10x10">#REF!</definedName>
    <definedName name="cee10x10\4">#REF!</definedName>
    <definedName name="cee20x20">#REF!</definedName>
    <definedName name="cee20x20\1">#REF!</definedName>
    <definedName name="cee20x20\4">#REF!</definedName>
    <definedName name="cee30x30">#REF!</definedName>
    <definedName name="cee30x30\1">#REF!</definedName>
    <definedName name="cee30x30\4">#REF!</definedName>
    <definedName name="cem">#REF!</definedName>
    <definedName name="cer1\2">#REF!</definedName>
    <definedName name="cer11\2">#REF!</definedName>
    <definedName name="cer11\4">#REF!</definedName>
    <definedName name="cer3\4">#REF!</definedName>
    <definedName name="cerp2x20">#REF!</definedName>
    <definedName name="cerp2x40">#REF!</definedName>
    <definedName name="ces">#REF!</definedName>
    <definedName name="cfl2x20">#REF!</definedName>
    <definedName name="cfl2x40">#REF!</definedName>
    <definedName name="cha">#REF!</definedName>
    <definedName name="cham">#REF!</definedName>
    <definedName name="cham1">#REF!</definedName>
    <definedName name="cham11">#REF!</definedName>
    <definedName name="cham13">#REF!</definedName>
    <definedName name="cham2">#REF!</definedName>
    <definedName name="cham3">#REF!</definedName>
    <definedName name="cham9">#REF!</definedName>
    <definedName name="chap20x3">#REF!</definedName>
    <definedName name="chap20x5">#REF!</definedName>
    <definedName name="chfi">#REF!</definedName>
    <definedName name="chm">#REF!</definedName>
    <definedName name="cib">#REF!</definedName>
    <definedName name="cil">#REF!</definedName>
    <definedName name="cim">#REF!</definedName>
    <definedName name="cin">#REF!</definedName>
    <definedName name="cip">#REF!</definedName>
    <definedName name="cis">#REF!</definedName>
    <definedName name="clb">#REF!</definedName>
    <definedName name="clbl">#REF!</definedName>
    <definedName name="clr1\2">#REF!</definedName>
    <definedName name="clr11\2">#REF!</definedName>
    <definedName name="clsr">#REF!</definedName>
    <definedName name="clt">#REF!</definedName>
    <definedName name="clz20x40">#REF!</definedName>
    <definedName name="CM_30">#REF!</definedName>
    <definedName name="CM30ROO">#REF!</definedName>
    <definedName name="cmat">#REF!</definedName>
    <definedName name="cmbs5">#REF!</definedName>
    <definedName name="cme1\2">#REF!</definedName>
    <definedName name="com">#REF!</definedName>
    <definedName name="comar">#REF!</definedName>
    <definedName name="comp">#REF!</definedName>
    <definedName name="comp1">#REF!</definedName>
    <definedName name="coms">#REF!</definedName>
    <definedName name="CONS.ASF.">#REF!</definedName>
    <definedName name="CONSERVAÇÃO">#REF!</definedName>
    <definedName name="cpipa">#REF!</definedName>
    <definedName name="cpipa2">#REF!</definedName>
    <definedName name="cpj">#REF!</definedName>
    <definedName name="cpl">#REF!</definedName>
    <definedName name="cpt">#REF!</definedName>
    <definedName name="crm">#REF!</definedName>
    <definedName name="cruz40">#REF!</definedName>
    <definedName name="crz">#REF!</definedName>
    <definedName name="csi">#REF!</definedName>
    <definedName name="csp">#REF!</definedName>
    <definedName name="ct12r">#REF!</definedName>
    <definedName name="ct16r">#REF!</definedName>
    <definedName name="ct5r">#REF!</definedName>
    <definedName name="cta">#REF!</definedName>
    <definedName name="ctm">#REF!</definedName>
    <definedName name="ctra">#REF!</definedName>
    <definedName name="cvepb45100">#REF!</definedName>
    <definedName name="cvi1\2">#REF!</definedName>
    <definedName name="cvi3\4">#REF!</definedName>
    <definedName name="cvp1\2">#REF!</definedName>
    <definedName name="cxc">#REF!</definedName>
    <definedName name="cxin90x60">#REF!</definedName>
    <definedName name="cxp4x2">#REF!</definedName>
    <definedName name="cxp4x4">#REF!</definedName>
    <definedName name="D">#REF!</definedName>
    <definedName name="daz">#REF!</definedName>
    <definedName name="dci1\2">#REF!</definedName>
    <definedName name="dcr">#REF!</definedName>
    <definedName name="ddd">#REF!</definedName>
    <definedName name="des">#REF!</definedName>
    <definedName name="dft">#REF!</definedName>
    <definedName name="dgd">#REF!</definedName>
    <definedName name="dgr">#REF!</definedName>
    <definedName name="dgrn">#REF!</definedName>
    <definedName name="DGTYTY">#REF!</definedName>
    <definedName name="DIESEL">#REF!</definedName>
    <definedName name="DMTCAPECM">#REF!</definedName>
    <definedName name="DMTRR">#REF!</definedName>
    <definedName name="DNIT">#REF!</definedName>
    <definedName name="DNIT1">#REF!</definedName>
    <definedName name="DRENAGEM">#REF!</definedName>
    <definedName name="dtg">#REF!</definedName>
    <definedName name="E">#REF!</definedName>
    <definedName name="eaa">#REF!</definedName>
    <definedName name="eaav">#REF!</definedName>
    <definedName name="ECL">#REF!</definedName>
    <definedName name="ee">'[1]052 01 Levantamento Genérico'!#REF!</definedName>
    <definedName name="eem">#REF!</definedName>
    <definedName name="eimp">#REF!</definedName>
    <definedName name="eimp2">#REF!</definedName>
    <definedName name="eja">#REF!</definedName>
    <definedName name="ejc">#REF!</definedName>
    <definedName name="ejn">#REF!</definedName>
    <definedName name="elb">#REF!</definedName>
    <definedName name="ele">#REF!</definedName>
    <definedName name="elet34">#REF!</definedName>
    <definedName name="eletro">#REF!</definedName>
    <definedName name="elev10">#REF!</definedName>
    <definedName name="elev12">#REF!</definedName>
    <definedName name="elev6">#REF!</definedName>
    <definedName name="elev8">#REF!</definedName>
    <definedName name="elevo">#REF!</definedName>
    <definedName name="elr1\2">#REF!</definedName>
    <definedName name="elr11\2">#REF!</definedName>
    <definedName name="elr11\4">#REF!</definedName>
    <definedName name="elr3\4">#REF!</definedName>
    <definedName name="elv20x20x7">#REF!</definedName>
    <definedName name="elv25x25">#REF!</definedName>
    <definedName name="elv29x29">#REF!</definedName>
    <definedName name="elv33x11x10">#REF!</definedName>
    <definedName name="elv50x40">#REF!</definedName>
    <definedName name="elv50x50">#REF!</definedName>
    <definedName name="elv50x50x7">#REF!</definedName>
    <definedName name="emm">#REF!</definedName>
    <definedName name="emst">#REF!</definedName>
    <definedName name="emu">#REF!</definedName>
    <definedName name="emul">#REF!</definedName>
    <definedName name="EMULPOL">#REF!</definedName>
    <definedName name="EMULPOLROO">#REF!</definedName>
    <definedName name="enc">#REF!</definedName>
    <definedName name="eng">#REF!</definedName>
    <definedName name="eng1\2">#REF!</definedName>
    <definedName name="eng3\4">#REF!</definedName>
    <definedName name="epc">#REF!</definedName>
    <definedName name="epm">#REF!</definedName>
    <definedName name="EQUIPAMENTOS">#REF!</definedName>
    <definedName name="erm">#REF!</definedName>
    <definedName name="erp">#REF!</definedName>
    <definedName name="esc1.1000">#REF!</definedName>
    <definedName name="esc1.200">#REF!</definedName>
    <definedName name="esc1.400">#REF!</definedName>
    <definedName name="esc1.50">#REF!</definedName>
    <definedName name="esc1.600">#REF!</definedName>
    <definedName name="esc1.800">#REF!</definedName>
    <definedName name="esc2.50">#REF!</definedName>
    <definedName name="esm">#REF!</definedName>
    <definedName name="Excel_BuiltIn_Print_Area_1_1">#REF!</definedName>
    <definedName name="Excel_BuiltIn_Print_Area_1_1_1_1">#REF!</definedName>
    <definedName name="exe">#REF!</definedName>
    <definedName name="exm">#REF!</definedName>
    <definedName name="exp">#REF!</definedName>
    <definedName name="EXTENSÃO">#REF!</definedName>
    <definedName name="EXTENSÃO1">#REF!</definedName>
    <definedName name="face">#REF!</definedName>
    <definedName name="fad2x10">#REF!</definedName>
    <definedName name="fapi">#REF!</definedName>
    <definedName name="fce">#REF!</definedName>
    <definedName name="fcm">#REF!</definedName>
    <definedName name="fcpr">#REF!</definedName>
    <definedName name="fer">#REF!</definedName>
    <definedName name="FGDDS">#REF!</definedName>
    <definedName name="fgl">#REF!</definedName>
    <definedName name="fglr">#REF!</definedName>
    <definedName name="fili">#REF!</definedName>
    <definedName name="filp">#REF!</definedName>
    <definedName name="fio2x75">#REF!</definedName>
    <definedName name="fioa4">#REF!</definedName>
    <definedName name="fiom">#REF!</definedName>
    <definedName name="fiot2x0.6">#REF!</definedName>
    <definedName name="fiot4x0.6">#REF!</definedName>
    <definedName name="fpvc">#REF!</definedName>
    <definedName name="frase">#REF!</definedName>
    <definedName name="frc">#REF!</definedName>
    <definedName name="frp">#REF!</definedName>
    <definedName name="ftp">#REF!</definedName>
    <definedName name="GASOLINA">#REF!</definedName>
    <definedName name="gml">#REF!</definedName>
    <definedName name="gra">#REF!</definedName>
    <definedName name="grad">#REF!</definedName>
    <definedName name="graf">#REF!</definedName>
    <definedName name="graf2">#REF!</definedName>
    <definedName name="gram">#REF!</definedName>
    <definedName name="grfm">#REF!</definedName>
    <definedName name="grfm160">#REF!</definedName>
    <definedName name="grfm230">#REF!</definedName>
    <definedName name="grm">#REF!</definedName>
    <definedName name="grx">#REF!</definedName>
    <definedName name="gui">[2]Insumos!#REF!</definedName>
    <definedName name="guin">#REF!</definedName>
    <definedName name="hhhhhhhh">'[1]052 01 Levantamento Genérico'!#REF!</definedName>
    <definedName name="HORAMÁQUINA">#REF!</definedName>
    <definedName name="i">#REF!</definedName>
    <definedName name="idnjaz">#REF!</definedName>
    <definedName name="int">#REF!</definedName>
    <definedName name="inte">#REF!</definedName>
    <definedName name="IOIOIOI">#REF!</definedName>
    <definedName name="ipc">#REF!</definedName>
    <definedName name="ipf">#REF!</definedName>
    <definedName name="ittp1">#REF!</definedName>
    <definedName name="itup1">#REF!</definedName>
    <definedName name="itup2">#REF!</definedName>
    <definedName name="itup3">#REF!</definedName>
    <definedName name="jaav">#REF!</definedName>
    <definedName name="jaav110x110">#REF!</definedName>
    <definedName name="jaav130x110">#REF!</definedName>
    <definedName name="jaav30x110">#REF!</definedName>
    <definedName name="jaav45x110">#REF!</definedName>
    <definedName name="jaav80x40">#REF!</definedName>
    <definedName name="jaf">#REF!</definedName>
    <definedName name="JAZIDA">#REF!</definedName>
    <definedName name="jdp">#REF!</definedName>
    <definedName name="jef">#REF!</definedName>
    <definedName name="jfr100x110">#REF!</definedName>
    <definedName name="JIJI">'[1]052 01 Levantamento Genérico'!#REF!</definedName>
    <definedName name="jla1\220">#REF!</definedName>
    <definedName name="jmv">#REF!</definedName>
    <definedName name="jmv110x110">#REF!</definedName>
    <definedName name="jmv130x110">#REF!</definedName>
    <definedName name="jmv30x110">#REF!</definedName>
    <definedName name="jmv45x110">#REF!</definedName>
    <definedName name="jmv80x40">#REF!</definedName>
    <definedName name="jtp1.5x3">#REF!</definedName>
    <definedName name="jtp2x3">#REF!</definedName>
    <definedName name="jtp3x3">#REF!</definedName>
    <definedName name="jun">#REF!</definedName>
    <definedName name="jvm100x110">#REF!</definedName>
    <definedName name="jvm180x110">#REF!</definedName>
    <definedName name="jvtf130x105">#REF!</definedName>
    <definedName name="jvtf135x50">#REF!</definedName>
    <definedName name="jvtt130x105">#REF!</definedName>
    <definedName name="jvtt135x50">#REF!</definedName>
    <definedName name="KKKK">#REF!</definedName>
    <definedName name="klar">#REF!</definedName>
    <definedName name="L_Trecho">#REF!</definedName>
    <definedName name="ldr25x20">#REF!</definedName>
    <definedName name="ldr32x20">#REF!</definedName>
    <definedName name="ldr32x25">#REF!</definedName>
    <definedName name="lfl2x40">#REF!</definedName>
    <definedName name="liga1">#REF!</definedName>
    <definedName name="liga2">#REF!</definedName>
    <definedName name="liga3">#REF!</definedName>
    <definedName name="lige1">#REF!</definedName>
    <definedName name="lige2">#REF!</definedName>
    <definedName name="lige3">#REF!</definedName>
    <definedName name="lijo">#REF!</definedName>
    <definedName name="lim">#REF!</definedName>
    <definedName name="llb">#REF!</definedName>
    <definedName name="llbcs">#REF!</definedName>
    <definedName name="lnm">#REF!</definedName>
    <definedName name="LOTE">#REF!</definedName>
    <definedName name="lpb">#REF!</definedName>
    <definedName name="lpfl20">#REF!</definedName>
    <definedName name="lpfl40">#REF!</definedName>
    <definedName name="lpm8f">#REF!</definedName>
    <definedName name="lpm8p">#REF!</definedName>
    <definedName name="lpmp">#REF!</definedName>
    <definedName name="LSO">#REF!</definedName>
    <definedName name="lta">#REF!</definedName>
    <definedName name="lub">#REF!</definedName>
    <definedName name="LUCRO">#REF!</definedName>
    <definedName name="LUCROMATBET">#REF!</definedName>
    <definedName name="luv">#REF!</definedName>
    <definedName name="lvp1\2">#REF!</definedName>
    <definedName name="lxa">#REF!</definedName>
    <definedName name="m">#REF!</definedName>
    <definedName name="mac">#REF!</definedName>
    <definedName name="mad">#REF!</definedName>
    <definedName name="map">#REF!</definedName>
    <definedName name="mar">#REF!</definedName>
    <definedName name="mas">#REF!</definedName>
    <definedName name="MATERIAIS">#REF!</definedName>
    <definedName name="MATERIAL">#REF!</definedName>
    <definedName name="mbo">#REF!</definedName>
    <definedName name="mbp">#REF!</definedName>
    <definedName name="mca">#REF!</definedName>
    <definedName name="MÊS">#REF!</definedName>
    <definedName name="mfgi11\2">#REF!</definedName>
    <definedName name="mgr">#REF!</definedName>
    <definedName name="mimp1">#REF!</definedName>
    <definedName name="mimp2">#REF!</definedName>
    <definedName name="mlb">#REF!</definedName>
    <definedName name="mmt">#REF!</definedName>
    <definedName name="mob">#REF!</definedName>
    <definedName name="MOBILIZ">#REF!</definedName>
    <definedName name="mobs">#REF!</definedName>
    <definedName name="moi">#REF!</definedName>
    <definedName name="motniv">#REF!</definedName>
    <definedName name="mp10.3\4">#REF!</definedName>
    <definedName name="mp50.1\2">#REF!</definedName>
    <definedName name="mpt">#REF!</definedName>
    <definedName name="mqp">#REF!</definedName>
    <definedName name="mrm">#REF!</definedName>
    <definedName name="msv">#REF!</definedName>
    <definedName name="mud">#REF!</definedName>
    <definedName name="mvb">#REF!</definedName>
    <definedName name="ncg">#REF!</definedName>
    <definedName name="ncp">#REF!</definedName>
    <definedName name="nip1\2">#REF!</definedName>
    <definedName name="nip11\2">#REF!</definedName>
    <definedName name="nip3\4">#REF!</definedName>
    <definedName name="nivel">#REF!</definedName>
    <definedName name="O.A.E.">#REF!</definedName>
    <definedName name="O.COMPLEM.">#REF!</definedName>
    <definedName name="OAC">#REF!</definedName>
    <definedName name="od">#REF!</definedName>
    <definedName name="odi">#REF!</definedName>
    <definedName name="odo">#REF!</definedName>
    <definedName name="ofi">#REF!</definedName>
    <definedName name="ofiesg">#REF!</definedName>
    <definedName name="oli">#REF!</definedName>
    <definedName name="oob">#REF!</definedName>
    <definedName name="ope">#REF!</definedName>
    <definedName name="org">#REF!</definedName>
    <definedName name="orig" hidden="1">{#N/A,#N/A,FALSE,"Planilha";#N/A,#N/A,FALSE,"Resumo";#N/A,#N/A,FALSE,"Fisico";#N/A,#N/A,FALSE,"Financeiro";#N/A,#N/A,FALSE,"Financeiro"}</definedName>
    <definedName name="paav">#REF!</definedName>
    <definedName name="paav80x210">#REF!</definedName>
    <definedName name="paav85x210">#REF!</definedName>
    <definedName name="paav90x210">#REF!</definedName>
    <definedName name="pac">#REF!</definedName>
    <definedName name="pacar">#REF!</definedName>
    <definedName name="pal100x210">#REF!</definedName>
    <definedName name="pal60x160">#REF!</definedName>
    <definedName name="pal60x210">#REF!</definedName>
    <definedName name="pal70x210">#REF!</definedName>
    <definedName name="pal80x160">#REF!</definedName>
    <definedName name="pal80x180">#REF!</definedName>
    <definedName name="pal80x210">#REF!</definedName>
    <definedName name="pas5x5\1">#REF!</definedName>
    <definedName name="pas5x5\2">#REF!</definedName>
    <definedName name="paslub">#REF!</definedName>
    <definedName name="PASSAGEM">#REF!</definedName>
    <definedName name="PAVIMENT.">#REF!</definedName>
    <definedName name="pbas">#REF!</definedName>
    <definedName name="pbf">#REF!</definedName>
    <definedName name="pbf100x210">#REF!</definedName>
    <definedName name="pbf200x200">#REF!</definedName>
    <definedName name="pbf200x210">#REF!</definedName>
    <definedName name="pbf200x230">#REF!</definedName>
    <definedName name="pbf300x210">#REF!</definedName>
    <definedName name="pbf320x210">#REF!</definedName>
    <definedName name="pbf500x200">#REF!</definedName>
    <definedName name="pbf500x250">#REF!</definedName>
    <definedName name="pbf80x230">#REF!</definedName>
    <definedName name="pbf90x230">#REF!</definedName>
    <definedName name="pbl85x210">#REF!</definedName>
    <definedName name="pca">#REF!</definedName>
    <definedName name="pca145x25">#REF!</definedName>
    <definedName name="pcaf">#REF!</definedName>
    <definedName name="pcc">#REF!</definedName>
    <definedName name="pcf150x210">#REF!</definedName>
    <definedName name="pcf60x180">#REF!</definedName>
    <definedName name="pcf80x210">#REF!</definedName>
    <definedName name="pcl50x160">#REF!</definedName>
    <definedName name="pcl60x160">#REF!</definedName>
    <definedName name="pcl60x210">#REF!</definedName>
    <definedName name="pcl70x210">#REF!</definedName>
    <definedName name="pcl80x210">#REF!</definedName>
    <definedName name="pcl80x210v">#REF!</definedName>
    <definedName name="pclf50x160">#REF!</definedName>
    <definedName name="pclf55x110">#REF!</definedName>
    <definedName name="pclf60x160">#REF!</definedName>
    <definedName name="pcm">#REF!</definedName>
    <definedName name="pco">#REF!</definedName>
    <definedName name="pcp">#REF!</definedName>
    <definedName name="pcs60x210">#REF!</definedName>
    <definedName name="pcs70x210">#REF!</definedName>
    <definedName name="pcs80x210">#REF!</definedName>
    <definedName name="pdc20x30">#REF!</definedName>
    <definedName name="pdc30x30">#REF!</definedName>
    <definedName name="pdm">#REF!</definedName>
    <definedName name="pdp">#REF!</definedName>
    <definedName name="pdq">#REF!</definedName>
    <definedName name="pem10x50">#REF!</definedName>
    <definedName name="pep">#REF!</definedName>
    <definedName name="PEX">#REF!</definedName>
    <definedName name="pft8x110">#REF!</definedName>
    <definedName name="pfu">#REF!</definedName>
    <definedName name="pgaf">#REF!</definedName>
    <definedName name="pgr">#REF!</definedName>
    <definedName name="pgr30x30">#REF!</definedName>
    <definedName name="pgr40x40">#REF!</definedName>
    <definedName name="picc">#REF!</definedName>
    <definedName name="PII">#REF!</definedName>
    <definedName name="pin">#REF!</definedName>
    <definedName name="PIP">#REF!</definedName>
    <definedName name="pla">#REF!</definedName>
    <definedName name="PLAMI">#REF!</definedName>
    <definedName name="planilhas">#REF!</definedName>
    <definedName name="plb">#REF!</definedName>
    <definedName name="plc">#REF!</definedName>
    <definedName name="plm">#REF!</definedName>
    <definedName name="pm1\7.5x7.5">#REF!</definedName>
    <definedName name="pm2.5x10">#REF!</definedName>
    <definedName name="pm2.5x7.5">#REF!</definedName>
    <definedName name="pm4x30">#REF!</definedName>
    <definedName name="pm4x5">#REF!</definedName>
    <definedName name="pm5x6">#REF!</definedName>
    <definedName name="pm6x12">#REF!</definedName>
    <definedName name="pm7.5x7.5">#REF!</definedName>
    <definedName name="pmc">#REF!</definedName>
    <definedName name="pmc200x210">#REF!</definedName>
    <definedName name="pmc50x210">#REF!</definedName>
    <definedName name="pmc55x210">#REF!</definedName>
    <definedName name="pmc80x200">#REF!</definedName>
    <definedName name="pmc80x210">#REF!</definedName>
    <definedName name="pmc85x210">#REF!</definedName>
    <definedName name="pmf">#REF!</definedName>
    <definedName name="pmr">#REF!</definedName>
    <definedName name="pms">#REF!</definedName>
    <definedName name="pmtv">#REF!</definedName>
    <definedName name="pmtv130x110">#REF!</definedName>
    <definedName name="pmtv350x110">#REF!</definedName>
    <definedName name="pmtv360x110">#REF!</definedName>
    <definedName name="pmtv50x110">#REF!</definedName>
    <definedName name="pnaav">#REF!</definedName>
    <definedName name="pnaav130x110">#REF!</definedName>
    <definedName name="pnaav350x110">#REF!</definedName>
    <definedName name="pnaav360x110">#REF!</definedName>
    <definedName name="pnaav50x110">#REF!</definedName>
    <definedName name="pnc">#REF!</definedName>
    <definedName name="pob">#REF!</definedName>
    <definedName name="pogaf">#REF!</definedName>
    <definedName name="pogfh">#REF!</definedName>
    <definedName name="pomr150x210">#REF!</definedName>
    <definedName name="pomr165x210">#REF!</definedName>
    <definedName name="pomr80x210">#REF!</definedName>
    <definedName name="PONTEMADEIRA">#REF!</definedName>
    <definedName name="POPP">#REF!</definedName>
    <definedName name="ppb">#REF!</definedName>
    <definedName name="ppha">#REF!</definedName>
    <definedName name="pphi">#REF!</definedName>
    <definedName name="pphl">#REF!</definedName>
    <definedName name="pphpl">#REF!</definedName>
    <definedName name="ppp">#REF!</definedName>
    <definedName name="ppt">#REF!</definedName>
    <definedName name="prf">#REF!</definedName>
    <definedName name="prg">#REF!</definedName>
    <definedName name="Print_Titles_MI">'[1]052 01 Levantamento Genérico'!#REF!</definedName>
    <definedName name="prl250m">#REF!</definedName>
    <definedName name="Prof_Coletor">#REF!</definedName>
    <definedName name="pse">#REF!</definedName>
    <definedName name="pslb">#REF!</definedName>
    <definedName name="pslp">#REF!</definedName>
    <definedName name="psp">#REF!</definedName>
    <definedName name="ptac">#REF!</definedName>
    <definedName name="ptcf">#REF!</definedName>
    <definedName name="ptcf80x210">#REF!</definedName>
    <definedName name="ptdc6">#REF!</definedName>
    <definedName name="ptin">#REF!</definedName>
    <definedName name="ptlb">#REF!</definedName>
    <definedName name="ptm">#REF!</definedName>
    <definedName name="ptmc">#REF!</definedName>
    <definedName name="ptmc70x70">#REF!</definedName>
    <definedName name="ptmc80x60">#REF!</definedName>
    <definedName name="ptmv">#REF!</definedName>
    <definedName name="ptmv80x210">#REF!</definedName>
    <definedName name="ptmv85x210">#REF!</definedName>
    <definedName name="ptmv90x210">#REF!</definedName>
    <definedName name="ptpl">#REF!</definedName>
    <definedName name="pvo">#REF!</definedName>
    <definedName name="pvtf150x250">#REF!</definedName>
    <definedName name="pvtj95x245">#REF!</definedName>
    <definedName name="pvtt280x210">#REF!</definedName>
    <definedName name="qdsb12">#REF!</definedName>
    <definedName name="qdsb18">#REF!</definedName>
    <definedName name="qdsb3">#REF!</definedName>
    <definedName name="qdsb6">#REF!</definedName>
    <definedName name="qdt20x20">#REF!</definedName>
    <definedName name="qdt40x40">#REF!</definedName>
    <definedName name="qdt60x60">#REF!</definedName>
    <definedName name="qgm">#REF!</definedName>
    <definedName name="qgt">#REF!</definedName>
    <definedName name="qpa30x30">#REF!</definedName>
    <definedName name="qpe40x40">#REF!</definedName>
    <definedName name="qpe50x50">#REF!</definedName>
    <definedName name="qpe60x60">#REF!</definedName>
    <definedName name="qpe80x80">#REF!</definedName>
    <definedName name="qpg30x30">#REF!</definedName>
    <definedName name="QRWERQ" localSheetId="6" hidden="1">{#N/A,#N/A,FALSE,"Planilha";#N/A,#N/A,FALSE,"Resumo";#N/A,#N/A,FALSE,"Fisico";#N/A,#N/A,FALSE,"Financeiro";#N/A,#N/A,FALSE,"Financeiro"}</definedName>
    <definedName name="QRWERQ" localSheetId="2" hidden="1">{#N/A,#N/A,FALSE,"Planilha";#N/A,#N/A,FALSE,"Resumo";#N/A,#N/A,FALSE,"Fisico";#N/A,#N/A,FALSE,"Financeiro";#N/A,#N/A,FALSE,"Financeiro"}</definedName>
    <definedName name="QRWERQ" localSheetId="0" hidden="1">{#N/A,#N/A,FALSE,"Planilha";#N/A,#N/A,FALSE,"Resumo";#N/A,#N/A,FALSE,"Fisico";#N/A,#N/A,FALSE,"Financeiro";#N/A,#N/A,FALSE,"Financeiro"}</definedName>
    <definedName name="QRWERQ" hidden="1">{#N/A,#N/A,FALSE,"Planilha";#N/A,#N/A,FALSE,"Resumo";#N/A,#N/A,FALSE,"Fisico";#N/A,#N/A,FALSE,"Financeiro";#N/A,#N/A,FALSE,"Financeiro"}</definedName>
    <definedName name="raa">#REF!</definedName>
    <definedName name="rbc3\4">#REF!</definedName>
    <definedName name="rca25x3">#REF!</definedName>
    <definedName name="rca25x5">#REF!</definedName>
    <definedName name="rca40x5">#REF!</definedName>
    <definedName name="rdv">#REF!</definedName>
    <definedName name="reb">#REF!</definedName>
    <definedName name="rec">#REF!</definedName>
    <definedName name="ree7x20">#REF!</definedName>
    <definedName name="ree7x30">#REF!</definedName>
    <definedName name="reg">#REF!</definedName>
    <definedName name="REGIÃO">#REF!</definedName>
    <definedName name="regn">#REF!</definedName>
    <definedName name="repg">#REF!</definedName>
    <definedName name="repp">#REF!</definedName>
    <definedName name="RES">#REF!</definedName>
    <definedName name="ret">#REF!</definedName>
    <definedName name="REV.PRIMÁRIO">#REF!</definedName>
    <definedName name="rfa">#REF!</definedName>
    <definedName name="rgc1\2">#REF!</definedName>
    <definedName name="rgc11\2">#REF!</definedName>
    <definedName name="rgcr1">#REF!</definedName>
    <definedName name="rgcr1\2">#REF!</definedName>
    <definedName name="rgcr11\2">#REF!</definedName>
    <definedName name="rgcr2">#REF!</definedName>
    <definedName name="rgg1\2">#REF!</definedName>
    <definedName name="rgg3\4">#REF!</definedName>
    <definedName name="rgp1\2">#REF!</definedName>
    <definedName name="rip">#REF!</definedName>
    <definedName name="rip2.5">#REF!</definedName>
    <definedName name="RL_1C">#REF!</definedName>
    <definedName name="RL1CROO">#REF!</definedName>
    <definedName name="RLI">#REF!</definedName>
    <definedName name="rlm">#REF!</definedName>
    <definedName name="RLP">#REF!</definedName>
    <definedName name="RM_1C">#REF!</definedName>
    <definedName name="RM1CROO">#REF!</definedName>
    <definedName name="rnt">#REF!</definedName>
    <definedName name="rod">#REF!</definedName>
    <definedName name="RODOVIA">#REF!</definedName>
    <definedName name="rolo">#REF!</definedName>
    <definedName name="rop">#REF!</definedName>
    <definedName name="rpc1\2">#REF!</definedName>
    <definedName name="rpc7x30">#REF!</definedName>
    <definedName name="rpcr1\2">#REF!</definedName>
    <definedName name="rpcr3\4">#REF!</definedName>
    <definedName name="RPI">#REF!</definedName>
    <definedName name="RPP">#REF!</definedName>
    <definedName name="rpp1\2">#REF!</definedName>
    <definedName name="rql">#REF!</definedName>
    <definedName name="RR_1C">#REF!</definedName>
    <definedName name="RR_2C">#REF!</definedName>
    <definedName name="RR1CROO">#REF!</definedName>
    <definedName name="RR2CROO">#REF!</definedName>
    <definedName name="rtb">#REF!</definedName>
    <definedName name="s">'[3]REDE COLETORA-BACIA DE 1 a 5 '!#REF!</definedName>
    <definedName name="sac">#REF!</definedName>
    <definedName name="SAL">#REF!</definedName>
    <definedName name="sar">#REF!</definedName>
    <definedName name="sbp">#REF!</definedName>
    <definedName name="sel150x100">#REF!</definedName>
    <definedName name="sel200x100">#REF!</definedName>
    <definedName name="sel250x100">#REF!</definedName>
    <definedName name="sel300x100">#REF!</definedName>
    <definedName name="serg">#REF!</definedName>
    <definedName name="SERVIÇOS">OFFSET([4]Serviços!$B$1,1,0,COUNT([4]Serviços!$B$1:$B$65536),COUNTA([4]Serviços!$A$1:$IV$1))</definedName>
    <definedName name="sext1">#REF!</definedName>
    <definedName name="sin">#REF!</definedName>
    <definedName name="slb">#REF!</definedName>
    <definedName name="soe">#REF!</definedName>
    <definedName name="sol1.5">#REF!</definedName>
    <definedName name="sol1.5x15">#REF!</definedName>
    <definedName name="sol1.5x17">#REF!</definedName>
    <definedName name="sol2.5">#REF!</definedName>
    <definedName name="sol2.5x15">#REF!</definedName>
    <definedName name="sol2.5x17">#REF!</definedName>
    <definedName name="sol2x15">#REF!</definedName>
    <definedName name="sol2x17">#REF!</definedName>
    <definedName name="sond">#REF!</definedName>
    <definedName name="spl">#REF!</definedName>
    <definedName name="SRROO">#REF!</definedName>
    <definedName name="srs">#REF!</definedName>
    <definedName name="srv">#REF!</definedName>
    <definedName name="stm">#REF!</definedName>
    <definedName name="SUBTRECHO">#REF!</definedName>
    <definedName name="SUBTRECHO1">#REF!</definedName>
    <definedName name="sup">#REF!</definedName>
    <definedName name="svt">#REF!</definedName>
    <definedName name="sxo">#REF!</definedName>
    <definedName name="tab">#REF!</definedName>
    <definedName name="tabb">#REF!</definedName>
    <definedName name="TABEL.OAE.COMPL.">#REF!</definedName>
    <definedName name="TABEL.PREÇOS">#REF!</definedName>
    <definedName name="TABELANOVA">#REF!</definedName>
    <definedName name="tac">#REF!</definedName>
    <definedName name="tal">#REF!</definedName>
    <definedName name="tan">#REF!</definedName>
    <definedName name="tanp">#REF!</definedName>
    <definedName name="tar">#REF!</definedName>
    <definedName name="tarp">#REF!</definedName>
    <definedName name="taz">#REF!</definedName>
    <definedName name="tbcg15">#REF!</definedName>
    <definedName name="tbcg22">#REF!</definedName>
    <definedName name="tbet">#REF!</definedName>
    <definedName name="tbm">#REF!</definedName>
    <definedName name="tbv">#REF!</definedName>
    <definedName name="tcef">#REF!</definedName>
    <definedName name="tcg1\2">#REF!</definedName>
    <definedName name="tcl1\2">#REF!</definedName>
    <definedName name="tco">#REF!</definedName>
    <definedName name="tcop">#REF!</definedName>
    <definedName name="tcpp">#REF!</definedName>
    <definedName name="tde">#REF!</definedName>
    <definedName name="tea1\220">#REF!</definedName>
    <definedName name="tebg1\2.15">#REF!</definedName>
    <definedName name="tebg3\4.22">#REF!</definedName>
    <definedName name="tecg15">#REF!</definedName>
    <definedName name="tecg22">#REF!</definedName>
    <definedName name="tefg40">#REF!</definedName>
    <definedName name="tefg50">#REF!</definedName>
    <definedName name="tefg65">#REF!</definedName>
    <definedName name="teod">#REF!</definedName>
    <definedName name="TERRAPL.">#REF!</definedName>
    <definedName name="teste1">#REF!</definedName>
    <definedName name="tev">#REF!</definedName>
    <definedName name="tfs">#REF!</definedName>
    <definedName name="thi">#REF!</definedName>
    <definedName name="til100x100">#REF!</definedName>
    <definedName name="tim">#REF!</definedName>
    <definedName name="tinbe">#REF!</definedName>
    <definedName name="tis">#REF!</definedName>
    <definedName name="_xlnm.Print_Titles" localSheetId="6">'INSUMOS_BACIAS (ant)'!$1:$11</definedName>
    <definedName name="_xlnm.Print_Titles" localSheetId="2">MATERIAIS!$1:$7</definedName>
    <definedName name="_xlnm.Print_Titles" localSheetId="1">SERVIÇOS!$1:$7</definedName>
    <definedName name="tjf">#REF!</definedName>
    <definedName name="tjt">#REF!</definedName>
    <definedName name="tjv">#REF!</definedName>
    <definedName name="tla14x2">#REF!</definedName>
    <definedName name="tle">#REF!</definedName>
    <definedName name="tll">#REF!</definedName>
    <definedName name="tllp">#REF!</definedName>
    <definedName name="tlm1\2">#REF!</definedName>
    <definedName name="tmf">#REF!</definedName>
    <definedName name="tmi">#REF!</definedName>
    <definedName name="tmip">#REF!</definedName>
    <definedName name="tmk">#REF!</definedName>
    <definedName name="tmt">#REF!</definedName>
    <definedName name="tna">#REF!</definedName>
    <definedName name="tnc1\2">#REF!</definedName>
    <definedName name="tnc3\4">#REF!</definedName>
    <definedName name="tncb1\2">#REF!</definedName>
    <definedName name="tni1\2">#REF!</definedName>
    <definedName name="tnp1\2">#REF!</definedName>
    <definedName name="top">#REF!</definedName>
    <definedName name="tpb">#REF!</definedName>
    <definedName name="TPI">#REF!</definedName>
    <definedName name="tpl1\2">#REF!</definedName>
    <definedName name="TPP">#REF!</definedName>
    <definedName name="tpr">#REF!</definedName>
    <definedName name="tps1\2">#REF!</definedName>
    <definedName name="tps11\2">#REF!</definedName>
    <definedName name="tra">#REF!</definedName>
    <definedName name="tram20">#REF!</definedName>
    <definedName name="tram25">#REF!</definedName>
    <definedName name="TRANSPBETF">#REF!</definedName>
    <definedName name="TRANSPBETQ">#REF!</definedName>
    <definedName name="TRANSPORTES">#REF!</definedName>
    <definedName name="trc">#REF!</definedName>
    <definedName name="TRECHO">#REF!</definedName>
    <definedName name="TRECHO1">#REF!</definedName>
    <definedName name="trf112.5">#REF!</definedName>
    <definedName name="trpc">#REF!</definedName>
    <definedName name="tspp">#REF!</definedName>
    <definedName name="tta">#REF!</definedName>
    <definedName name="ttc">#REF!</definedName>
    <definedName name="tte">#REF!</definedName>
    <definedName name="ttel">#REF!</definedName>
    <definedName name="ttl">#REF!</definedName>
    <definedName name="tto">#REF!</definedName>
    <definedName name="ttt">#REF!</definedName>
    <definedName name="tttp">#REF!</definedName>
    <definedName name="ttv">#REF!</definedName>
    <definedName name="ttva">#REF!</definedName>
    <definedName name="tub100ca1">#REF!</definedName>
    <definedName name="tub100ca2">#REF!</definedName>
    <definedName name="tub40ca1">#REF!</definedName>
    <definedName name="tub60ca2">#REF!</definedName>
    <definedName name="tub80ca2">#REF!</definedName>
    <definedName name="TUBES">#REF!</definedName>
    <definedName name="tubo">#REF!</definedName>
    <definedName name="tup">#REF!</definedName>
    <definedName name="tus">#REF!</definedName>
    <definedName name="txa">#REF!</definedName>
    <definedName name="un">#REF!</definedName>
    <definedName name="uni11\2">#REF!</definedName>
    <definedName name="USS">#REF!</definedName>
    <definedName name="vaf">#REF!</definedName>
    <definedName name="val11\2">#REF!</definedName>
    <definedName name="vemAZ25">#REF!</definedName>
    <definedName name="vep">#REF!</definedName>
    <definedName name="vfi3.5">#REF!</definedName>
    <definedName name="vibrad">#REF!</definedName>
    <definedName name="VII">#REF!</definedName>
    <definedName name="VIP">#REF!</definedName>
    <definedName name="vli">#REF!</definedName>
    <definedName name="vlp">#REF!</definedName>
    <definedName name="VLR">#REF!</definedName>
    <definedName name="vpe">#REF!</definedName>
    <definedName name="vpi">#REF!</definedName>
    <definedName name="vsb">#REF!</definedName>
    <definedName name="vsbc">#REF!</definedName>
    <definedName name="vsbpc">#REF!</definedName>
    <definedName name="vtt">#REF!</definedName>
    <definedName name="WGRYH">#REF!</definedName>
    <definedName name="wrn.Orçamento." localSheetId="6" hidden="1">{#N/A,#N/A,FALSE,"Planilha";#N/A,#N/A,FALSE,"Resumo";#N/A,#N/A,FALSE,"Fisico";#N/A,#N/A,FALSE,"Financeiro";#N/A,#N/A,FALSE,"Financeiro"}</definedName>
    <definedName name="wrn.Orçamento." localSheetId="2" hidden="1">{#N/A,#N/A,FALSE,"Planilha";#N/A,#N/A,FALSE,"Resumo";#N/A,#N/A,FALSE,"Fisico";#N/A,#N/A,FALSE,"Financeiro";#N/A,#N/A,FALSE,"Financeiro"}</definedName>
    <definedName name="wrn.Orçamento." localSheetId="0" hidden="1">{#N/A,#N/A,FALSE,"Planilha";#N/A,#N/A,FALSE,"Resumo";#N/A,#N/A,FALSE,"Fisico";#N/A,#N/A,FALSE,"Financeiro";#N/A,#N/A,FALSE,"Financeiro"}</definedName>
    <definedName name="wrn.Orçamento." hidden="1">{#N/A,#N/A,FALSE,"Planilha";#N/A,#N/A,FALSE,"Resumo";#N/A,#N/A,FALSE,"Fisico";#N/A,#N/A,FALSE,"Financeiro";#N/A,#N/A,FALSE,"Financeiro"}</definedName>
    <definedName name="xxx">#REF!</definedName>
    <definedName name="zba">#REF!</definedName>
    <definedName name="ZCDDTRT">#REF!</definedName>
    <definedName name="ZSEXT">#REF!</definedName>
  </definedNames>
  <calcPr calcId="152511"/>
</workbook>
</file>

<file path=xl/calcChain.xml><?xml version="1.0" encoding="utf-8"?>
<calcChain xmlns="http://schemas.openxmlformats.org/spreadsheetml/2006/main">
  <c r="H2095" i="61" l="1"/>
  <c r="H2094" i="61"/>
  <c r="H2093" i="61"/>
  <c r="H2097" i="61" s="1"/>
  <c r="H2080" i="61"/>
  <c r="H2082" i="61" s="1"/>
  <c r="H2069" i="61"/>
  <c r="H2068" i="61"/>
  <c r="H2070" i="61" s="1"/>
  <c r="H2056" i="61"/>
  <c r="H2057" i="61" s="1"/>
  <c r="H2044" i="61"/>
  <c r="H2043" i="61"/>
  <c r="H2042" i="61"/>
  <c r="H2029" i="61"/>
  <c r="H2030" i="61" s="1"/>
  <c r="H2017" i="61"/>
  <c r="H2016" i="61"/>
  <c r="H2015" i="61"/>
  <c r="H2012" i="61"/>
  <c r="H2011" i="61"/>
  <c r="H2010" i="61"/>
  <c r="H2009" i="61"/>
  <c r="H2008" i="61"/>
  <c r="H1996" i="61"/>
  <c r="H1998" i="61" s="1"/>
  <c r="H1984" i="61"/>
  <c r="H1983" i="61"/>
  <c r="H1982" i="61"/>
  <c r="H1985" i="61" s="1"/>
  <c r="H1979" i="61"/>
  <c r="H1978" i="61"/>
  <c r="H1977" i="61"/>
  <c r="H1976" i="61"/>
  <c r="H1975" i="61"/>
  <c r="H1963" i="61"/>
  <c r="H1962" i="61"/>
  <c r="H1961" i="61"/>
  <c r="H1960" i="61"/>
  <c r="H1959" i="61"/>
  <c r="H2107" i="61"/>
  <c r="H2112" i="61" s="1"/>
  <c r="H2108" i="61"/>
  <c r="H2109" i="61"/>
  <c r="H2110" i="61"/>
  <c r="H2122" i="61"/>
  <c r="H2123" i="61" s="1"/>
  <c r="H2134" i="61"/>
  <c r="H2135" i="61" s="1"/>
  <c r="H2136" i="61"/>
  <c r="H2137" i="61" s="1"/>
  <c r="H2146" i="61"/>
  <c r="H2147" i="61" s="1"/>
  <c r="H2158" i="61"/>
  <c r="H2159" i="61" s="1"/>
  <c r="G63" i="54"/>
  <c r="G62" i="54"/>
  <c r="H2072" i="61" l="1"/>
  <c r="H2071" i="61"/>
  <c r="H2111" i="61"/>
  <c r="H1964" i="61"/>
  <c r="H2013" i="61"/>
  <c r="H2031" i="61"/>
  <c r="H2019" i="61"/>
  <c r="H2148" i="61"/>
  <c r="H2149" i="61" s="1"/>
  <c r="H1986" i="61"/>
  <c r="H2018" i="61"/>
  <c r="H2046" i="61"/>
  <c r="H2047" i="61" s="1"/>
  <c r="H2048" i="61" s="1"/>
  <c r="H2058" i="61"/>
  <c r="H2059" i="61" s="1"/>
  <c r="H2060" i="61" s="1"/>
  <c r="H1965" i="61"/>
  <c r="H1980" i="61"/>
  <c r="H2045" i="61"/>
  <c r="H2096" i="61"/>
  <c r="H2098" i="61"/>
  <c r="H2099" i="61" s="1"/>
  <c r="H1987" i="61"/>
  <c r="H1988" i="61" s="1"/>
  <c r="H1966" i="61"/>
  <c r="H1967" i="61" s="1"/>
  <c r="H1999" i="61"/>
  <c r="H2000" i="61" s="1"/>
  <c r="H2083" i="61"/>
  <c r="H2084" i="61" s="1"/>
  <c r="H1997" i="61"/>
  <c r="H2032" i="61"/>
  <c r="H2033" i="61" s="1"/>
  <c r="H2081" i="61"/>
  <c r="H2113" i="61"/>
  <c r="H2114" i="61" s="1"/>
  <c r="H2124" i="61"/>
  <c r="H2160" i="61"/>
  <c r="H2138" i="61"/>
  <c r="H118" i="61"/>
  <c r="H119" i="61" s="1"/>
  <c r="H116" i="61"/>
  <c r="H115" i="61"/>
  <c r="H113" i="61"/>
  <c r="H112" i="61"/>
  <c r="H111" i="61"/>
  <c r="H110" i="61"/>
  <c r="H19" i="61"/>
  <c r="H18" i="61"/>
  <c r="H17" i="61"/>
  <c r="H14" i="61"/>
  <c r="H13" i="61"/>
  <c r="H12" i="61"/>
  <c r="H11" i="61"/>
  <c r="H99" i="61"/>
  <c r="H100" i="61" s="1"/>
  <c r="H97" i="61"/>
  <c r="H96" i="61"/>
  <c r="H85" i="61"/>
  <c r="H86" i="61" s="1"/>
  <c r="H83" i="61"/>
  <c r="H82" i="61"/>
  <c r="H84" i="61" s="1"/>
  <c r="H2020" i="61" l="1"/>
  <c r="H2021" i="61" s="1"/>
  <c r="H2150" i="61"/>
  <c r="H2125" i="61"/>
  <c r="H2126" i="61" s="1"/>
  <c r="H2161" i="61"/>
  <c r="H2162" i="61" s="1"/>
  <c r="H117" i="61"/>
  <c r="H114" i="61"/>
  <c r="H98" i="61"/>
  <c r="H20" i="61"/>
  <c r="H15" i="61"/>
  <c r="H21" i="61" s="1"/>
  <c r="H87" i="61"/>
  <c r="H101" i="61"/>
  <c r="H71" i="61"/>
  <c r="H70" i="61"/>
  <c r="H67" i="61"/>
  <c r="H66" i="61"/>
  <c r="H65" i="61"/>
  <c r="H64" i="61"/>
  <c r="H63" i="61"/>
  <c r="H62" i="61"/>
  <c r="H61" i="61"/>
  <c r="H60" i="61"/>
  <c r="H59" i="61"/>
  <c r="H58" i="61"/>
  <c r="H57" i="61"/>
  <c r="H56" i="61"/>
  <c r="H55" i="61"/>
  <c r="H54" i="61"/>
  <c r="H53" i="61"/>
  <c r="H52" i="61"/>
  <c r="H51" i="61"/>
  <c r="H50" i="61"/>
  <c r="H49" i="61"/>
  <c r="H48" i="61"/>
  <c r="H47" i="61"/>
  <c r="H46" i="61"/>
  <c r="H45" i="61"/>
  <c r="H44" i="61"/>
  <c r="H43" i="61"/>
  <c r="H42" i="61"/>
  <c r="H41" i="61"/>
  <c r="H40" i="61"/>
  <c r="H39" i="61"/>
  <c r="H38" i="61"/>
  <c r="H37" i="61"/>
  <c r="H36" i="61"/>
  <c r="H32" i="61"/>
  <c r="H31" i="61"/>
  <c r="H30" i="61"/>
  <c r="H129" i="61"/>
  <c r="H130" i="61"/>
  <c r="H131" i="61"/>
  <c r="H132" i="61"/>
  <c r="H135" i="61"/>
  <c r="H136" i="61"/>
  <c r="H148" i="61"/>
  <c r="H149" i="61"/>
  <c r="H150" i="61"/>
  <c r="H151" i="61"/>
  <c r="H152" i="61"/>
  <c r="H155" i="61"/>
  <c r="H156" i="61"/>
  <c r="H157" i="61"/>
  <c r="H169" i="61"/>
  <c r="H170" i="61"/>
  <c r="H171" i="61"/>
  <c r="H172" i="61"/>
  <c r="H173" i="61"/>
  <c r="H120" i="61" l="1"/>
  <c r="H121" i="61" s="1"/>
  <c r="H122" i="61" s="1"/>
  <c r="H137" i="61"/>
  <c r="H72" i="61"/>
  <c r="H22" i="61"/>
  <c r="H23" i="61" s="1"/>
  <c r="H88" i="61"/>
  <c r="H89" i="61" s="1"/>
  <c r="H102" i="61"/>
  <c r="H103" i="61" s="1"/>
  <c r="H68" i="61"/>
  <c r="H158" i="61"/>
  <c r="H133" i="61"/>
  <c r="H138" i="61" s="1"/>
  <c r="H139" i="61" s="1"/>
  <c r="H140" i="61" s="1"/>
  <c r="H33" i="61"/>
  <c r="H34" i="61" s="1"/>
  <c r="H35" i="61" l="1"/>
  <c r="H73" i="61" s="1"/>
  <c r="H74" i="61" s="1"/>
  <c r="H75" i="61" s="1"/>
  <c r="H153" i="61" l="1"/>
  <c r="H159" i="61" l="1"/>
  <c r="H160" i="61" s="1"/>
  <c r="H161" i="61" s="1"/>
  <c r="Q7" i="54" l="1"/>
  <c r="P7" i="54"/>
  <c r="O7" i="54"/>
  <c r="N7" i="54"/>
  <c r="M7" i="54"/>
  <c r="K7" i="54"/>
  <c r="G29" i="34"/>
  <c r="F23" i="34"/>
  <c r="G23" i="34" s="1"/>
  <c r="F22" i="34"/>
  <c r="G22" i="34" s="1"/>
  <c r="F21" i="34"/>
  <c r="G21" i="34" s="1"/>
  <c r="F20" i="34"/>
  <c r="G20" i="34" s="1"/>
  <c r="F19" i="34"/>
  <c r="G19" i="34" s="1"/>
  <c r="F18" i="34"/>
  <c r="G18" i="34" s="1"/>
  <c r="G17" i="34"/>
  <c r="F17" i="34"/>
  <c r="F14" i="34" l="1"/>
  <c r="G14" i="34" s="1"/>
  <c r="F15" i="34"/>
  <c r="G15" i="34" s="1"/>
  <c r="F16" i="34"/>
  <c r="G16" i="34" s="1"/>
  <c r="F13" i="34" l="1"/>
  <c r="H2858" i="61" l="1"/>
  <c r="H2857" i="61"/>
  <c r="H2844" i="61"/>
  <c r="H2846" i="61" s="1"/>
  <c r="H2832" i="61"/>
  <c r="H2820" i="61"/>
  <c r="H2822" i="61" s="1"/>
  <c r="H2808" i="61"/>
  <c r="H2809" i="61" s="1"/>
  <c r="H2796" i="61"/>
  <c r="H2795" i="61"/>
  <c r="H2794" i="61"/>
  <c r="H2793" i="61"/>
  <c r="H2780" i="61"/>
  <c r="H2779" i="61"/>
  <c r="H2778" i="61"/>
  <c r="H2777" i="61"/>
  <c r="H2774" i="61"/>
  <c r="H2773" i="61"/>
  <c r="H2772" i="61"/>
  <c r="H2760" i="61"/>
  <c r="H2759" i="61"/>
  <c r="H2758" i="61"/>
  <c r="H2757" i="61"/>
  <c r="H2756" i="61"/>
  <c r="H2743" i="61"/>
  <c r="H2731" i="61"/>
  <c r="H2730" i="61"/>
  <c r="H2718" i="61"/>
  <c r="H2717" i="61"/>
  <c r="H2705" i="61"/>
  <c r="H2704" i="61"/>
  <c r="H2692" i="61"/>
  <c r="H2691" i="61"/>
  <c r="H2679" i="61"/>
  <c r="H2678" i="61"/>
  <c r="H2677" i="61"/>
  <c r="H2676" i="61"/>
  <c r="H2675" i="61"/>
  <c r="H2674" i="61"/>
  <c r="H2661" i="61"/>
  <c r="H2660" i="61"/>
  <c r="H2659" i="61"/>
  <c r="H2658" i="61"/>
  <c r="H2655" i="61"/>
  <c r="H2643" i="61"/>
  <c r="H2645" i="61" s="1"/>
  <c r="H2631" i="61"/>
  <c r="H2630" i="61"/>
  <c r="H2629" i="61"/>
  <c r="H2626" i="61"/>
  <c r="H2625" i="61"/>
  <c r="H2624" i="61"/>
  <c r="H2623" i="61"/>
  <c r="H2622" i="61"/>
  <c r="H2610" i="61"/>
  <c r="H2612" i="61" s="1"/>
  <c r="H2613" i="61" s="1"/>
  <c r="H2598" i="61"/>
  <c r="H2597" i="61"/>
  <c r="H2585" i="61"/>
  <c r="H2584" i="61"/>
  <c r="H2572" i="61"/>
  <c r="H2571" i="61"/>
  <c r="H2559" i="61"/>
  <c r="H2558" i="61"/>
  <c r="H2546" i="61"/>
  <c r="H2534" i="61"/>
  <c r="H2535" i="61" s="1"/>
  <c r="H2531" i="61"/>
  <c r="H2530" i="61"/>
  <c r="H2529" i="61"/>
  <c r="H2528" i="61"/>
  <c r="H2527" i="61"/>
  <c r="H2515" i="61"/>
  <c r="H2514" i="61"/>
  <c r="H2513" i="61"/>
  <c r="H2512" i="61"/>
  <c r="H2511" i="61"/>
  <c r="H2510" i="61"/>
  <c r="H2497" i="61"/>
  <c r="H2496" i="61"/>
  <c r="H2495" i="61"/>
  <c r="H2492" i="61"/>
  <c r="H2491" i="61"/>
  <c r="H2490" i="61"/>
  <c r="H2489" i="61"/>
  <c r="H2477" i="61"/>
  <c r="H2476" i="61"/>
  <c r="H2473" i="61"/>
  <c r="H2474" i="61" s="1"/>
  <c r="H2461" i="61"/>
  <c r="H2460" i="61"/>
  <c r="H2447" i="61"/>
  <c r="H2446" i="61"/>
  <c r="H2443" i="61"/>
  <c r="H2442" i="61"/>
  <c r="H2441" i="61"/>
  <c r="H2429" i="61"/>
  <c r="H2430" i="61" s="1"/>
  <c r="H2426" i="61"/>
  <c r="H2427" i="61" s="1"/>
  <c r="H2414" i="61"/>
  <c r="H2413" i="61"/>
  <c r="H2412" i="61"/>
  <c r="H2409" i="61"/>
  <c r="H2408" i="61"/>
  <c r="H2407" i="61"/>
  <c r="H2406" i="61"/>
  <c r="H2394" i="61"/>
  <c r="H2393" i="61"/>
  <c r="H2380" i="61"/>
  <c r="H2379" i="61"/>
  <c r="H2376" i="61"/>
  <c r="H2375" i="61"/>
  <c r="H2363" i="61"/>
  <c r="H2362" i="61"/>
  <c r="H2361" i="61"/>
  <c r="H2348" i="61"/>
  <c r="H2347" i="61"/>
  <c r="H2346" i="61"/>
  <c r="H2333" i="61"/>
  <c r="H2334" i="61" s="1"/>
  <c r="H2330" i="61"/>
  <c r="H2331" i="61" s="1"/>
  <c r="H2318" i="61"/>
  <c r="H2317" i="61"/>
  <c r="H2314" i="61"/>
  <c r="H2313" i="61"/>
  <c r="H2312" i="61"/>
  <c r="H2311" i="61"/>
  <c r="H2299" i="61"/>
  <c r="H2298" i="61"/>
  <c r="H2295" i="61"/>
  <c r="H2294" i="61"/>
  <c r="H2293" i="61"/>
  <c r="H2292" i="61"/>
  <c r="H2280" i="61"/>
  <c r="H2279" i="61"/>
  <c r="H2266" i="61"/>
  <c r="H2268" i="61" s="1"/>
  <c r="H2254" i="61"/>
  <c r="H2253" i="61"/>
  <c r="H2252" i="61"/>
  <c r="H2249" i="61"/>
  <c r="H2248" i="61"/>
  <c r="H2247" i="61"/>
  <c r="H2246" i="61"/>
  <c r="H2245" i="61"/>
  <c r="H2233" i="61"/>
  <c r="H2232" i="61"/>
  <c r="H2219" i="61"/>
  <c r="H2221" i="61" s="1"/>
  <c r="H2207" i="61"/>
  <c r="H2206" i="61"/>
  <c r="H2205" i="61"/>
  <c r="H2202" i="61"/>
  <c r="H2201" i="61"/>
  <c r="H2200" i="61"/>
  <c r="H2199" i="61"/>
  <c r="H2198" i="61"/>
  <c r="H2186" i="61"/>
  <c r="H2185" i="61"/>
  <c r="H2172" i="61"/>
  <c r="H2171" i="61"/>
  <c r="H1947" i="61"/>
  <c r="H1946" i="61"/>
  <c r="H1945" i="61"/>
  <c r="H1944" i="61"/>
  <c r="H1943" i="61"/>
  <c r="H1942" i="61"/>
  <c r="H1939" i="61"/>
  <c r="H1927" i="61"/>
  <c r="H1928" i="61" s="1"/>
  <c r="H1924" i="61"/>
  <c r="H1925" i="61" s="1"/>
  <c r="H1912" i="61"/>
  <c r="H1911" i="61"/>
  <c r="H1908" i="61"/>
  <c r="H1909" i="61" s="1"/>
  <c r="H1896" i="61"/>
  <c r="H1895" i="61"/>
  <c r="H1892" i="61"/>
  <c r="H1893" i="61" s="1"/>
  <c r="H1880" i="61"/>
  <c r="H1879" i="61"/>
  <c r="H1876" i="61"/>
  <c r="H1877" i="61" s="1"/>
  <c r="H1864" i="61"/>
  <c r="H1865" i="61" s="1"/>
  <c r="H1852" i="61"/>
  <c r="H1851" i="61"/>
  <c r="H1850" i="61"/>
  <c r="H1847" i="61"/>
  <c r="H1846" i="61"/>
  <c r="H1845" i="61"/>
  <c r="H1844" i="61"/>
  <c r="H1843" i="61"/>
  <c r="H1831" i="61"/>
  <c r="H1830" i="61"/>
  <c r="H1827" i="61"/>
  <c r="H1828" i="61" s="1"/>
  <c r="H1815" i="61"/>
  <c r="H1814" i="61"/>
  <c r="H1813" i="61"/>
  <c r="H1800" i="61"/>
  <c r="H1802" i="61" s="1"/>
  <c r="H1788" i="61"/>
  <c r="H1776" i="61"/>
  <c r="H1778" i="61" s="1"/>
  <c r="H1764" i="61"/>
  <c r="H1765" i="61" s="1"/>
  <c r="H1752" i="61"/>
  <c r="H1751" i="61"/>
  <c r="H1750" i="61"/>
  <c r="H1749" i="61"/>
  <c r="H1748" i="61"/>
  <c r="H1735" i="61"/>
  <c r="H1723" i="61"/>
  <c r="H1722" i="61"/>
  <c r="H1721" i="61"/>
  <c r="H1718" i="61"/>
  <c r="H1717" i="61"/>
  <c r="H1716" i="61"/>
  <c r="H1715" i="61"/>
  <c r="H1714" i="61"/>
  <c r="H1702" i="61"/>
  <c r="H1701" i="61"/>
  <c r="H1700" i="61"/>
  <c r="H1699" i="61"/>
  <c r="H1696" i="61"/>
  <c r="H1695" i="61"/>
  <c r="H1694" i="61"/>
  <c r="H1682" i="61"/>
  <c r="H1681" i="61"/>
  <c r="H1680" i="61"/>
  <c r="H1679" i="61"/>
  <c r="H1676" i="61"/>
  <c r="H1675" i="61"/>
  <c r="H1674" i="61"/>
  <c r="H1662" i="61"/>
  <c r="H1661" i="61"/>
  <c r="H1660" i="61"/>
  <c r="H1657" i="61"/>
  <c r="H1658" i="61" s="1"/>
  <c r="H1645" i="61"/>
  <c r="H1644" i="61"/>
  <c r="H1643" i="61"/>
  <c r="H1642" i="61"/>
  <c r="H1639" i="61"/>
  <c r="H1638" i="61"/>
  <c r="H1637" i="61"/>
  <c r="H1625" i="61"/>
  <c r="H1624" i="61"/>
  <c r="H1621" i="61"/>
  <c r="H1620" i="61"/>
  <c r="H1619" i="61"/>
  <c r="H1618" i="61"/>
  <c r="H1606" i="61"/>
  <c r="H1605" i="61"/>
  <c r="H1604" i="61"/>
  <c r="H1603" i="61"/>
  <c r="H1590" i="61"/>
  <c r="H1591" i="61" s="1"/>
  <c r="H1578" i="61"/>
  <c r="H1579" i="61" s="1"/>
  <c r="H1576" i="61"/>
  <c r="H1577" i="61" s="1"/>
  <c r="H1564" i="61"/>
  <c r="H1565" i="61" s="1"/>
  <c r="H1562" i="61"/>
  <c r="H1563" i="61" s="1"/>
  <c r="H1550" i="61"/>
  <c r="H1551" i="61" s="1"/>
  <c r="H1548" i="61"/>
  <c r="H1549" i="61" s="1"/>
  <c r="H1536" i="61"/>
  <c r="H1537" i="61" s="1"/>
  <c r="H1534" i="61"/>
  <c r="H1522" i="61"/>
  <c r="H1521" i="61"/>
  <c r="H1520" i="61"/>
  <c r="H1519" i="61"/>
  <c r="H1518" i="61"/>
  <c r="H1517" i="61"/>
  <c r="H1504" i="61"/>
  <c r="H1503" i="61"/>
  <c r="H1490" i="61"/>
  <c r="H1491" i="61" s="1"/>
  <c r="H1478" i="61"/>
  <c r="H1480" i="61" s="1"/>
  <c r="H1481" i="61" s="1"/>
  <c r="H1466" i="61"/>
  <c r="H1454" i="61"/>
  <c r="H1453" i="61"/>
  <c r="H1450" i="61"/>
  <c r="H1449" i="61"/>
  <c r="H1448" i="61"/>
  <c r="H1447" i="61"/>
  <c r="H1446" i="61"/>
  <c r="H1434" i="61"/>
  <c r="H1436" i="61" s="1"/>
  <c r="H1422" i="61"/>
  <c r="H1423" i="61" s="1"/>
  <c r="H1410" i="61"/>
  <c r="H1409" i="61"/>
  <c r="H1408" i="61"/>
  <c r="H1407" i="61"/>
  <c r="H1406" i="61"/>
  <c r="H1393" i="61"/>
  <c r="H1394" i="61" s="1"/>
  <c r="H1391" i="61"/>
  <c r="H1392" i="61" s="1"/>
  <c r="H1379" i="61"/>
  <c r="H1380" i="61" s="1"/>
  <c r="H1377" i="61"/>
  <c r="H1378" i="61" s="1"/>
  <c r="H1365" i="61"/>
  <c r="H1366" i="61" s="1"/>
  <c r="H1363" i="61"/>
  <c r="H1364" i="61" s="1"/>
  <c r="H1351" i="61"/>
  <c r="H1353" i="61" s="1"/>
  <c r="H1339" i="61"/>
  <c r="H1340" i="61" s="1"/>
  <c r="H1336" i="61"/>
  <c r="H1335" i="61"/>
  <c r="H1334" i="61"/>
  <c r="H1333" i="61"/>
  <c r="H1332" i="61"/>
  <c r="H1320" i="61"/>
  <c r="H1321" i="61" s="1"/>
  <c r="H1318" i="61"/>
  <c r="H1319" i="61" s="1"/>
  <c r="H1306" i="61"/>
  <c r="H1294" i="61"/>
  <c r="H1293" i="61"/>
  <c r="H1292" i="61"/>
  <c r="H1291" i="61"/>
  <c r="H1290" i="61"/>
  <c r="H1289" i="61"/>
  <c r="H1276" i="61"/>
  <c r="H1275" i="61"/>
  <c r="H1274" i="61"/>
  <c r="H1261" i="61"/>
  <c r="H1262" i="61" s="1"/>
  <c r="H1249" i="61"/>
  <c r="H1251" i="61" s="1"/>
  <c r="H1237" i="61"/>
  <c r="H1225" i="61"/>
  <c r="H1227" i="61" s="1"/>
  <c r="H1213" i="61"/>
  <c r="H1214" i="61" s="1"/>
  <c r="H1201" i="61"/>
  <c r="H1200" i="61"/>
  <c r="H1197" i="61"/>
  <c r="H1196" i="61"/>
  <c r="H1195" i="61"/>
  <c r="H1194" i="61"/>
  <c r="H1193" i="61"/>
  <c r="H1181" i="61"/>
  <c r="H1180" i="61"/>
  <c r="H1179" i="61"/>
  <c r="H1178" i="61"/>
  <c r="H1177" i="61"/>
  <c r="H1164" i="61"/>
  <c r="H1163" i="61"/>
  <c r="H1150" i="61"/>
  <c r="H1151" i="61" s="1"/>
  <c r="H1138" i="61"/>
  <c r="H1137" i="61"/>
  <c r="H1134" i="61"/>
  <c r="H1133" i="61"/>
  <c r="H1132" i="61"/>
  <c r="H1131" i="61"/>
  <c r="H1130" i="61"/>
  <c r="H1118" i="61"/>
  <c r="H1120" i="61" s="1"/>
  <c r="H1106" i="61"/>
  <c r="H1094" i="61"/>
  <c r="H1096" i="61" s="1"/>
  <c r="H1082" i="61"/>
  <c r="H1083" i="61" s="1"/>
  <c r="H1070" i="61"/>
  <c r="H1069" i="61"/>
  <c r="H1068" i="61"/>
  <c r="H1067" i="61"/>
  <c r="H1066" i="61"/>
  <c r="H1053" i="61"/>
  <c r="H1052" i="61"/>
  <c r="H1039" i="61"/>
  <c r="H1038" i="61"/>
  <c r="H1035" i="61"/>
  <c r="H1034" i="61"/>
  <c r="H1033" i="61"/>
  <c r="H1032" i="61"/>
  <c r="H1020" i="61"/>
  <c r="H1022" i="61" s="1"/>
  <c r="H1008" i="61"/>
  <c r="H1009" i="61" s="1"/>
  <c r="H996" i="61"/>
  <c r="H998" i="61" s="1"/>
  <c r="H999" i="61" s="1"/>
  <c r="H984" i="61"/>
  <c r="H983" i="61"/>
  <c r="H982" i="61"/>
  <c r="H979" i="61"/>
  <c r="H978" i="61"/>
  <c r="H977" i="61"/>
  <c r="H976" i="61"/>
  <c r="H975" i="61"/>
  <c r="H963" i="61"/>
  <c r="H965" i="61" s="1"/>
  <c r="H951" i="61"/>
  <c r="H952" i="61" s="1"/>
  <c r="H939" i="61"/>
  <c r="H938" i="61"/>
  <c r="H937" i="61"/>
  <c r="H936" i="61"/>
  <c r="H935" i="61"/>
  <c r="H922" i="61"/>
  <c r="H921" i="61"/>
  <c r="H923" i="61" s="1"/>
  <c r="H908" i="61"/>
  <c r="H907" i="61"/>
  <c r="H904" i="61"/>
  <c r="H905" i="61" s="1"/>
  <c r="H892" i="61"/>
  <c r="H893" i="61" s="1"/>
  <c r="H880" i="61"/>
  <c r="H879" i="61"/>
  <c r="H878" i="61"/>
  <c r="H875" i="61"/>
  <c r="H874" i="61"/>
  <c r="H873" i="61"/>
  <c r="H872" i="61"/>
  <c r="H871" i="61"/>
  <c r="H859" i="61"/>
  <c r="H858" i="61"/>
  <c r="H845" i="61"/>
  <c r="H846" i="61" s="1"/>
  <c r="H833" i="61"/>
  <c r="H832" i="61"/>
  <c r="H831" i="61"/>
  <c r="H828" i="61"/>
  <c r="H827" i="61"/>
  <c r="H826" i="61"/>
  <c r="H825" i="61"/>
  <c r="H824" i="61"/>
  <c r="H812" i="61"/>
  <c r="H811" i="61"/>
  <c r="H808" i="61"/>
  <c r="H807" i="61"/>
  <c r="H806" i="61"/>
  <c r="H794" i="61"/>
  <c r="H795" i="61" s="1"/>
  <c r="H782" i="61"/>
  <c r="H781" i="61"/>
  <c r="H780" i="61"/>
  <c r="H777" i="61"/>
  <c r="H776" i="61"/>
  <c r="H775" i="61"/>
  <c r="H774" i="61"/>
  <c r="H773" i="61"/>
  <c r="H761" i="61"/>
  <c r="H762" i="61" s="1"/>
  <c r="H758" i="61"/>
  <c r="H759" i="61" s="1"/>
  <c r="H746" i="61"/>
  <c r="H745" i="61"/>
  <c r="H744" i="61"/>
  <c r="H741" i="61"/>
  <c r="H740" i="61"/>
  <c r="H739" i="61"/>
  <c r="H738" i="61"/>
  <c r="H726" i="61"/>
  <c r="H728" i="61" s="1"/>
  <c r="H714" i="61"/>
  <c r="H713" i="61"/>
  <c r="H712" i="61"/>
  <c r="H709" i="61"/>
  <c r="H708" i="61"/>
  <c r="H707" i="61"/>
  <c r="H706" i="61"/>
  <c r="H705" i="61"/>
  <c r="H693" i="61"/>
  <c r="H692" i="61"/>
  <c r="H679" i="61"/>
  <c r="H680" i="61" s="1"/>
  <c r="H667" i="61"/>
  <c r="H666" i="61"/>
  <c r="H665" i="61"/>
  <c r="H662" i="61"/>
  <c r="H661" i="61"/>
  <c r="H660" i="61"/>
  <c r="H659" i="61"/>
  <c r="H658" i="61"/>
  <c r="H646" i="61"/>
  <c r="H645" i="61"/>
  <c r="H642" i="61"/>
  <c r="H641" i="61"/>
  <c r="H629" i="61"/>
  <c r="H628" i="61"/>
  <c r="H627" i="61"/>
  <c r="H624" i="61"/>
  <c r="H623" i="61"/>
  <c r="H622" i="61"/>
  <c r="H610" i="61"/>
  <c r="H609" i="61"/>
  <c r="H608" i="61"/>
  <c r="H595" i="61"/>
  <c r="H597" i="61" s="1"/>
  <c r="H583" i="61"/>
  <c r="H582" i="61"/>
  <c r="H581" i="61"/>
  <c r="H578" i="61"/>
  <c r="H577" i="61"/>
  <c r="H576" i="61"/>
  <c r="H575" i="61"/>
  <c r="H574" i="61"/>
  <c r="H562" i="61"/>
  <c r="H561" i="61"/>
  <c r="H560" i="61"/>
  <c r="H557" i="61"/>
  <c r="H556" i="61"/>
  <c r="H544" i="61"/>
  <c r="H543" i="61"/>
  <c r="H542" i="61"/>
  <c r="H529" i="61"/>
  <c r="H528" i="61"/>
  <c r="H515" i="61"/>
  <c r="H517" i="61" s="1"/>
  <c r="H503" i="61"/>
  <c r="H502" i="61"/>
  <c r="H499" i="61"/>
  <c r="H498" i="61"/>
  <c r="H497" i="61"/>
  <c r="H496" i="61"/>
  <c r="H495" i="61"/>
  <c r="H483" i="61"/>
  <c r="H482" i="61"/>
  <c r="H481" i="61"/>
  <c r="H478" i="61"/>
  <c r="H477" i="61"/>
  <c r="H465" i="61"/>
  <c r="H466" i="61" s="1"/>
  <c r="H462" i="61"/>
  <c r="H450" i="61"/>
  <c r="H451" i="61" s="1"/>
  <c r="H438" i="61"/>
  <c r="H440" i="61" s="1"/>
  <c r="H426" i="61"/>
  <c r="H428" i="61" s="1"/>
  <c r="H414" i="61"/>
  <c r="H415" i="61" s="1"/>
  <c r="H402" i="61"/>
  <c r="H401" i="61"/>
  <c r="H400" i="61"/>
  <c r="H399" i="61"/>
  <c r="H386" i="61"/>
  <c r="H387" i="61" s="1"/>
  <c r="H374" i="61"/>
  <c r="H373" i="61"/>
  <c r="H372" i="61"/>
  <c r="H369" i="61"/>
  <c r="H368" i="61"/>
  <c r="H367" i="61"/>
  <c r="H366" i="61"/>
  <c r="H365" i="61"/>
  <c r="H353" i="61"/>
  <c r="H355" i="61" s="1"/>
  <c r="H341" i="61"/>
  <c r="H340" i="61"/>
  <c r="H339" i="61"/>
  <c r="H336" i="61"/>
  <c r="H335" i="61"/>
  <c r="H334" i="61"/>
  <c r="H333" i="61"/>
  <c r="H332" i="61"/>
  <c r="H320" i="61"/>
  <c r="H321" i="61" s="1"/>
  <c r="H308" i="61"/>
  <c r="H307" i="61"/>
  <c r="H306" i="61"/>
  <c r="H303" i="61"/>
  <c r="H302" i="61"/>
  <c r="H301" i="61"/>
  <c r="H300" i="61"/>
  <c r="H299" i="61"/>
  <c r="H287" i="61"/>
  <c r="H286" i="61"/>
  <c r="H285" i="61"/>
  <c r="H284" i="61"/>
  <c r="H281" i="61"/>
  <c r="H280" i="61"/>
  <c r="H279" i="61"/>
  <c r="H278" i="61"/>
  <c r="H277" i="61"/>
  <c r="H276" i="61"/>
  <c r="H275" i="61"/>
  <c r="H263" i="61"/>
  <c r="H262" i="61"/>
  <c r="H259" i="61"/>
  <c r="H258" i="61"/>
  <c r="H257" i="61"/>
  <c r="H256" i="61"/>
  <c r="H244" i="61"/>
  <c r="H246" i="61" s="1"/>
  <c r="H232" i="61"/>
  <c r="H231" i="61"/>
  <c r="H230" i="61"/>
  <c r="H227" i="61"/>
  <c r="H226" i="61"/>
  <c r="H225" i="61"/>
  <c r="H224" i="61"/>
  <c r="H223" i="61"/>
  <c r="H211" i="61"/>
  <c r="H213" i="61" s="1"/>
  <c r="H199" i="61"/>
  <c r="H198" i="61"/>
  <c r="H197" i="61"/>
  <c r="H196" i="61"/>
  <c r="H195" i="61"/>
  <c r="H194" i="61"/>
  <c r="H193" i="61"/>
  <c r="H181" i="61"/>
  <c r="H180" i="61"/>
  <c r="H179" i="61"/>
  <c r="H178" i="61"/>
  <c r="H177" i="61"/>
  <c r="H176" i="61"/>
  <c r="H175" i="61"/>
  <c r="H174" i="61"/>
  <c r="G99" i="54"/>
  <c r="G98" i="54"/>
  <c r="G95" i="54"/>
  <c r="G92" i="54"/>
  <c r="G89" i="54"/>
  <c r="G88" i="54"/>
  <c r="G85" i="54"/>
  <c r="G84" i="54"/>
  <c r="G83" i="54"/>
  <c r="G82" i="54"/>
  <c r="G81" i="54"/>
  <c r="G80" i="54"/>
  <c r="G75" i="54"/>
  <c r="G72" i="54"/>
  <c r="G30" i="54"/>
  <c r="G53" i="54"/>
  <c r="G54" i="54"/>
  <c r="G55" i="54"/>
  <c r="G56" i="54"/>
  <c r="G57" i="54"/>
  <c r="G58" i="54"/>
  <c r="G44" i="54"/>
  <c r="G45" i="54"/>
  <c r="H2319" i="61" l="1"/>
  <c r="H2381" i="61"/>
  <c r="H531" i="61"/>
  <c r="H2600" i="61"/>
  <c r="H2601" i="61" s="1"/>
  <c r="H2602" i="61" s="1"/>
  <c r="H2860" i="61"/>
  <c r="H1021" i="61"/>
  <c r="H1095" i="61"/>
  <c r="H563" i="61"/>
  <c r="H612" i="61"/>
  <c r="H613" i="61" s="1"/>
  <c r="H614" i="61" s="1"/>
  <c r="H783" i="61"/>
  <c r="H2859" i="61"/>
  <c r="H1055" i="61"/>
  <c r="H1056" i="61" s="1"/>
  <c r="H1166" i="61"/>
  <c r="H1167" i="61" s="1"/>
  <c r="H909" i="61"/>
  <c r="H2396" i="61"/>
  <c r="H2463" i="61"/>
  <c r="H2464" i="61" s="1"/>
  <c r="H2465" i="61" s="1"/>
  <c r="H2516" i="61"/>
  <c r="H2662" i="61"/>
  <c r="H2707" i="61"/>
  <c r="H2733" i="61"/>
  <c r="H2734" i="61" s="1"/>
  <c r="H2735" i="61" s="1"/>
  <c r="H233" i="61"/>
  <c r="H2350" i="61"/>
  <c r="H2415" i="61"/>
  <c r="H2627" i="61"/>
  <c r="H2633" i="61" s="1"/>
  <c r="H2634" i="61" s="1"/>
  <c r="H2635" i="61" s="1"/>
  <c r="H264" i="61"/>
  <c r="H375" i="61"/>
  <c r="H504" i="61"/>
  <c r="H1435" i="61"/>
  <c r="H1626" i="61"/>
  <c r="H1697" i="61"/>
  <c r="H1724" i="61"/>
  <c r="H2173" i="61"/>
  <c r="H2208" i="61"/>
  <c r="H182" i="61"/>
  <c r="H342" i="61"/>
  <c r="H924" i="61"/>
  <c r="H925" i="61" s="1"/>
  <c r="H1250" i="61"/>
  <c r="H1455" i="61"/>
  <c r="H1914" i="61"/>
  <c r="H1915" i="61" s="1"/>
  <c r="H1916" i="61" s="1"/>
  <c r="H964" i="61"/>
  <c r="H1948" i="61"/>
  <c r="H2574" i="61"/>
  <c r="H2575" i="61" s="1"/>
  <c r="H647" i="61"/>
  <c r="H695" i="61"/>
  <c r="H696" i="61" s="1"/>
  <c r="H697" i="61" s="1"/>
  <c r="H747" i="61"/>
  <c r="H861" i="61"/>
  <c r="H862" i="61" s="1"/>
  <c r="H1036" i="61"/>
  <c r="H1041" i="61" s="1"/>
  <c r="H1042" i="61" s="1"/>
  <c r="H1043" i="61" s="1"/>
  <c r="H1524" i="61"/>
  <c r="H1525" i="61" s="1"/>
  <c r="H1526" i="61" s="1"/>
  <c r="H1719" i="61"/>
  <c r="H1215" i="61"/>
  <c r="H1216" i="61" s="1"/>
  <c r="H1217" i="61" s="1"/>
  <c r="H1913" i="61"/>
  <c r="H2479" i="61"/>
  <c r="H2480" i="61" s="1"/>
  <c r="H2481" i="61" s="1"/>
  <c r="H681" i="61"/>
  <c r="H682" i="61" s="1"/>
  <c r="H683" i="61" s="1"/>
  <c r="H727" i="61"/>
  <c r="H1411" i="61"/>
  <c r="H1766" i="61"/>
  <c r="H1767" i="61" s="1"/>
  <c r="H1768" i="61" s="1"/>
  <c r="H1040" i="61"/>
  <c r="H1072" i="61"/>
  <c r="H1073" i="61" s="1"/>
  <c r="H1202" i="61"/>
  <c r="H1677" i="61"/>
  <c r="H1684" i="61" s="1"/>
  <c r="H1685" i="61" s="1"/>
  <c r="H1686" i="61" s="1"/>
  <c r="H1882" i="61"/>
  <c r="H1883" i="61" s="1"/>
  <c r="H1884" i="61" s="1"/>
  <c r="H2431" i="61"/>
  <c r="H2586" i="61"/>
  <c r="H245" i="61"/>
  <c r="H309" i="61"/>
  <c r="H463" i="61"/>
  <c r="H467" i="61" s="1"/>
  <c r="H468" i="61" s="1"/>
  <c r="H469" i="61" s="1"/>
  <c r="H479" i="61"/>
  <c r="H1663" i="61"/>
  <c r="H484" i="61"/>
  <c r="H663" i="61"/>
  <c r="H669" i="61" s="1"/>
  <c r="H809" i="61"/>
  <c r="H1119" i="61"/>
  <c r="H1277" i="61"/>
  <c r="H2255" i="61"/>
  <c r="H2267" i="61"/>
  <c r="H2300" i="61"/>
  <c r="H2365" i="61"/>
  <c r="H200" i="61"/>
  <c r="H212" i="61"/>
  <c r="H403" i="61"/>
  <c r="H452" i="61"/>
  <c r="H453" i="61" s="1"/>
  <c r="H454" i="61" s="1"/>
  <c r="H546" i="61"/>
  <c r="H625" i="61"/>
  <c r="H631" i="61" s="1"/>
  <c r="H632" i="61" s="1"/>
  <c r="H633" i="61" s="1"/>
  <c r="H630" i="61"/>
  <c r="H1898" i="61"/>
  <c r="H1899" i="61" s="1"/>
  <c r="H1900" i="61" s="1"/>
  <c r="H2810" i="61"/>
  <c r="H214" i="61"/>
  <c r="H215" i="61" s="1"/>
  <c r="H183" i="61"/>
  <c r="H184" i="61" s="1"/>
  <c r="H185" i="61" s="1"/>
  <c r="H282" i="61"/>
  <c r="H289" i="61" s="1"/>
  <c r="H290" i="61" s="1"/>
  <c r="H291" i="61" s="1"/>
  <c r="H288" i="61"/>
  <c r="H416" i="61"/>
  <c r="H439" i="61"/>
  <c r="H834" i="61"/>
  <c r="H860" i="61"/>
  <c r="H881" i="61"/>
  <c r="H953" i="61"/>
  <c r="H954" i="61" s="1"/>
  <c r="H955" i="61" s="1"/>
  <c r="H997" i="61"/>
  <c r="H1054" i="61"/>
  <c r="H1084" i="61"/>
  <c r="H1085" i="61" s="1"/>
  <c r="H1086" i="61" s="1"/>
  <c r="H1152" i="61"/>
  <c r="H1153" i="61" s="1"/>
  <c r="H1154" i="61" s="1"/>
  <c r="H1263" i="61"/>
  <c r="H1264" i="61" s="1"/>
  <c r="H1265" i="61" s="1"/>
  <c r="H1322" i="61"/>
  <c r="H1337" i="61"/>
  <c r="H1341" i="61" s="1"/>
  <c r="H1352" i="61"/>
  <c r="H1479" i="61"/>
  <c r="H1592" i="61"/>
  <c r="H1929" i="61"/>
  <c r="H1930" i="61" s="1"/>
  <c r="H1931" i="61" s="1"/>
  <c r="H2250" i="61"/>
  <c r="H2256" i="61" s="1"/>
  <c r="H2257" i="61" s="1"/>
  <c r="H2258" i="61" s="1"/>
  <c r="H2349" i="61"/>
  <c r="H2462" i="61"/>
  <c r="H2587" i="61"/>
  <c r="H2588" i="61" s="1"/>
  <c r="H2589" i="61" s="1"/>
  <c r="H2611" i="61"/>
  <c r="H2732" i="61"/>
  <c r="H304" i="61"/>
  <c r="H322" i="61"/>
  <c r="H323" i="61" s="1"/>
  <c r="H324" i="61" s="1"/>
  <c r="H370" i="61"/>
  <c r="H376" i="61" s="1"/>
  <c r="H388" i="61"/>
  <c r="H389" i="61" s="1"/>
  <c r="H390" i="61" s="1"/>
  <c r="H584" i="61"/>
  <c r="H596" i="61"/>
  <c r="H778" i="61"/>
  <c r="H784" i="61" s="1"/>
  <c r="H910" i="61"/>
  <c r="H1139" i="61"/>
  <c r="H1165" i="61"/>
  <c r="H1278" i="61"/>
  <c r="H1279" i="61" s="1"/>
  <c r="H1801" i="61"/>
  <c r="H2220" i="61"/>
  <c r="H2478" i="61"/>
  <c r="H2560" i="61"/>
  <c r="H1608" i="61"/>
  <c r="H1754" i="61"/>
  <c r="H1755" i="61" s="1"/>
  <c r="H1756" i="61" s="1"/>
  <c r="H1777" i="61"/>
  <c r="H1866" i="61"/>
  <c r="H1867" i="61" s="1"/>
  <c r="H1868" i="61" s="1"/>
  <c r="H1881" i="61"/>
  <c r="H1897" i="61"/>
  <c r="H2781" i="61"/>
  <c r="H2798" i="61"/>
  <c r="H2799" i="61" s="1"/>
  <c r="H2800" i="61" s="1"/>
  <c r="H2821" i="61"/>
  <c r="H337" i="61"/>
  <c r="H343" i="61" s="1"/>
  <c r="H404" i="61"/>
  <c r="H485" i="61"/>
  <c r="H486" i="61" s="1"/>
  <c r="H487" i="61" s="1"/>
  <c r="H530" i="61"/>
  <c r="H545" i="61"/>
  <c r="H558" i="61"/>
  <c r="H564" i="61" s="1"/>
  <c r="H668" i="61"/>
  <c r="H847" i="61"/>
  <c r="H848" i="61" s="1"/>
  <c r="H849" i="61" s="1"/>
  <c r="H876" i="61"/>
  <c r="H882" i="61" s="1"/>
  <c r="H894" i="61"/>
  <c r="H895" i="61" s="1"/>
  <c r="H896" i="61" s="1"/>
  <c r="H940" i="61"/>
  <c r="H1010" i="61"/>
  <c r="H1011" i="61" s="1"/>
  <c r="H1012" i="61" s="1"/>
  <c r="H1071" i="61"/>
  <c r="H1121" i="61"/>
  <c r="H1122" i="61" s="1"/>
  <c r="H1226" i="61"/>
  <c r="H1295" i="61"/>
  <c r="H1424" i="61"/>
  <c r="H1425" i="61" s="1"/>
  <c r="H1426" i="61" s="1"/>
  <c r="H1492" i="61"/>
  <c r="H1493" i="61" s="1"/>
  <c r="H1494" i="61" s="1"/>
  <c r="H1580" i="61"/>
  <c r="H1581" i="61" s="1"/>
  <c r="H1582" i="61" s="1"/>
  <c r="H2174" i="61"/>
  <c r="H2395" i="61"/>
  <c r="H2493" i="61"/>
  <c r="H2499" i="61" s="1"/>
  <c r="H2498" i="61"/>
  <c r="H2517" i="61"/>
  <c r="H2561" i="61"/>
  <c r="H2562" i="61" s="1"/>
  <c r="H2563" i="61" s="1"/>
  <c r="H2632" i="61"/>
  <c r="H2644" i="61"/>
  <c r="H2680" i="61"/>
  <c r="H2706" i="61"/>
  <c r="H429" i="61"/>
  <c r="H430" i="61" s="1"/>
  <c r="H518" i="61"/>
  <c r="H519" i="61" s="1"/>
  <c r="H356" i="61"/>
  <c r="H357" i="61" s="1"/>
  <c r="H405" i="61"/>
  <c r="H406" i="61" s="1"/>
  <c r="H441" i="61"/>
  <c r="H442" i="61" s="1"/>
  <c r="H547" i="61"/>
  <c r="H548" i="61" s="1"/>
  <c r="H310" i="61"/>
  <c r="H598" i="61"/>
  <c r="H599" i="61" s="1"/>
  <c r="H247" i="61"/>
  <c r="H248" i="61" s="1"/>
  <c r="H911" i="61"/>
  <c r="H912" i="61" s="1"/>
  <c r="H2351" i="61"/>
  <c r="H2352" i="61" s="1"/>
  <c r="H228" i="61"/>
  <c r="H234" i="61" s="1"/>
  <c r="H354" i="61"/>
  <c r="H427" i="61"/>
  <c r="H500" i="61"/>
  <c r="H505" i="61" s="1"/>
  <c r="H516" i="61"/>
  <c r="H532" i="61"/>
  <c r="H533" i="61" s="1"/>
  <c r="H579" i="61"/>
  <c r="H585" i="61" s="1"/>
  <c r="H611" i="61"/>
  <c r="H694" i="61"/>
  <c r="H796" i="61"/>
  <c r="H980" i="61"/>
  <c r="H986" i="61" s="1"/>
  <c r="H1183" i="61"/>
  <c r="H1228" i="61"/>
  <c r="H1229" i="61" s="1"/>
  <c r="H1308" i="61"/>
  <c r="H1307" i="61"/>
  <c r="H1451" i="61"/>
  <c r="H1456" i="61" s="1"/>
  <c r="H1468" i="61"/>
  <c r="H1467" i="61"/>
  <c r="H1506" i="61"/>
  <c r="H1505" i="61"/>
  <c r="H1609" i="61"/>
  <c r="H1610" i="61" s="1"/>
  <c r="H1664" i="61"/>
  <c r="H1704" i="61"/>
  <c r="H2708" i="61"/>
  <c r="H2709" i="61" s="1"/>
  <c r="H201" i="61"/>
  <c r="H1097" i="61"/>
  <c r="H1098" i="61" s="1"/>
  <c r="H1779" i="61"/>
  <c r="H1780" i="61" s="1"/>
  <c r="H2222" i="61"/>
  <c r="H2223" i="61" s="1"/>
  <c r="H260" i="61"/>
  <c r="H265" i="61" s="1"/>
  <c r="H643" i="61"/>
  <c r="H648" i="61" s="1"/>
  <c r="H710" i="61"/>
  <c r="H716" i="61" s="1"/>
  <c r="H729" i="61"/>
  <c r="H730" i="61" s="1"/>
  <c r="H985" i="61"/>
  <c r="H1000" i="61"/>
  <c r="H1108" i="61"/>
  <c r="H1107" i="61"/>
  <c r="H1182" i="61"/>
  <c r="H1296" i="61"/>
  <c r="H1354" i="61"/>
  <c r="H1355" i="61" s="1"/>
  <c r="H1367" i="61"/>
  <c r="H2188" i="61"/>
  <c r="H2187" i="61"/>
  <c r="H2410" i="61"/>
  <c r="H2416" i="61" s="1"/>
  <c r="H2811" i="61"/>
  <c r="H2812" i="61" s="1"/>
  <c r="H2834" i="61"/>
  <c r="H2833" i="61"/>
  <c r="H814" i="61"/>
  <c r="H1074" i="61"/>
  <c r="H715" i="61"/>
  <c r="H742" i="61"/>
  <c r="H748" i="61" s="1"/>
  <c r="H763" i="61"/>
  <c r="H813" i="61"/>
  <c r="H829" i="61"/>
  <c r="H835" i="61" s="1"/>
  <c r="H863" i="61"/>
  <c r="H941" i="61"/>
  <c r="H966" i="61"/>
  <c r="H967" i="61" s="1"/>
  <c r="H1023" i="61"/>
  <c r="H1024" i="61" s="1"/>
  <c r="H1239" i="61"/>
  <c r="H1238" i="61"/>
  <c r="H1252" i="61"/>
  <c r="H1253" i="61" s="1"/>
  <c r="H1323" i="61"/>
  <c r="H1324" i="61" s="1"/>
  <c r="H1381" i="61"/>
  <c r="H1412" i="61"/>
  <c r="H1437" i="61"/>
  <c r="H1438" i="61" s="1"/>
  <c r="H1482" i="61"/>
  <c r="H1523" i="61"/>
  <c r="H1725" i="61"/>
  <c r="H1803" i="61"/>
  <c r="H1804" i="61" s="1"/>
  <c r="H2282" i="61"/>
  <c r="H2281" i="61"/>
  <c r="H2366" i="61"/>
  <c r="H2367" i="61" s="1"/>
  <c r="H2548" i="61"/>
  <c r="H2547" i="61"/>
  <c r="H2656" i="61"/>
  <c r="H2663" i="61" s="1"/>
  <c r="H1832" i="61"/>
  <c r="H1853" i="61"/>
  <c r="H2175" i="61"/>
  <c r="H2176" i="61" s="1"/>
  <c r="H2397" i="61"/>
  <c r="H2398" i="61" s="1"/>
  <c r="H2444" i="61"/>
  <c r="H2449" i="61" s="1"/>
  <c r="H2573" i="61"/>
  <c r="H2694" i="61"/>
  <c r="H2693" i="61"/>
  <c r="H2745" i="61"/>
  <c r="H2744" i="61"/>
  <c r="H1395" i="61"/>
  <c r="H1593" i="61"/>
  <c r="H1594" i="61" s="1"/>
  <c r="H1646" i="61"/>
  <c r="H1737" i="61"/>
  <c r="H1736" i="61"/>
  <c r="H1790" i="61"/>
  <c r="H1789" i="61"/>
  <c r="H2235" i="61"/>
  <c r="H2234" i="61"/>
  <c r="H2269" i="61"/>
  <c r="H2270" i="61" s="1"/>
  <c r="H2532" i="61"/>
  <c r="H2536" i="61" s="1"/>
  <c r="H2614" i="61"/>
  <c r="H2646" i="61"/>
  <c r="H2647" i="61" s="1"/>
  <c r="H2681" i="61"/>
  <c r="H1135" i="61"/>
  <c r="H1140" i="61" s="1"/>
  <c r="H1198" i="61"/>
  <c r="H1203" i="61" s="1"/>
  <c r="H1535" i="61"/>
  <c r="H1538" i="61" s="1"/>
  <c r="H1566" i="61"/>
  <c r="H1607" i="61"/>
  <c r="H1683" i="61"/>
  <c r="H1703" i="61"/>
  <c r="H1817" i="61"/>
  <c r="H1833" i="61"/>
  <c r="H2203" i="61"/>
  <c r="H2209" i="61" s="1"/>
  <c r="H2335" i="61"/>
  <c r="H2432" i="61"/>
  <c r="H2433" i="61" s="1"/>
  <c r="H2448" i="61"/>
  <c r="H2576" i="61"/>
  <c r="H2599" i="61"/>
  <c r="H2720" i="61"/>
  <c r="H2719" i="61"/>
  <c r="H2762" i="61"/>
  <c r="H2847" i="61"/>
  <c r="H2848" i="61" s="1"/>
  <c r="H1552" i="61"/>
  <c r="H1640" i="61"/>
  <c r="H1647" i="61" s="1"/>
  <c r="H1816" i="61"/>
  <c r="H2315" i="61"/>
  <c r="H2320" i="61" s="1"/>
  <c r="H2364" i="61"/>
  <c r="H2775" i="61"/>
  <c r="H2782" i="61" s="1"/>
  <c r="H1753" i="61"/>
  <c r="H1848" i="61"/>
  <c r="H1854" i="61" s="1"/>
  <c r="H2296" i="61"/>
  <c r="H2301" i="61" s="1"/>
  <c r="H2761" i="61"/>
  <c r="H2797" i="61"/>
  <c r="H2823" i="61"/>
  <c r="H2824" i="61" s="1"/>
  <c r="H2845" i="61"/>
  <c r="H2861" i="61"/>
  <c r="H2862" i="61" s="1"/>
  <c r="H1622" i="61"/>
  <c r="H1627" i="61" s="1"/>
  <c r="H1940" i="61"/>
  <c r="H1949" i="61" s="1"/>
  <c r="H2377" i="61"/>
  <c r="H2382" i="61" s="1"/>
  <c r="G38" i="54"/>
  <c r="H1168" i="61" l="1"/>
  <c r="H1057" i="61"/>
  <c r="H1280" i="61"/>
  <c r="H926" i="61"/>
  <c r="H883" i="61"/>
  <c r="H884" i="61" s="1"/>
  <c r="H2500" i="61"/>
  <c r="H2501" i="61" s="1"/>
  <c r="H565" i="61"/>
  <c r="H566" i="61" s="1"/>
  <c r="H1342" i="61"/>
  <c r="H1343" i="61" s="1"/>
  <c r="H2518" i="61"/>
  <c r="H2519" i="61" s="1"/>
  <c r="H417" i="61"/>
  <c r="H418" i="61" s="1"/>
  <c r="H1539" i="61"/>
  <c r="H1540" i="61" s="1"/>
  <c r="H1628" i="61"/>
  <c r="H1629" i="61" s="1"/>
  <c r="H1855" i="61"/>
  <c r="H1856" i="61" s="1"/>
  <c r="H2321" i="61"/>
  <c r="H2322" i="61" s="1"/>
  <c r="H1204" i="61"/>
  <c r="H1205" i="61" s="1"/>
  <c r="H2537" i="61"/>
  <c r="H2538" i="61" s="1"/>
  <c r="H836" i="61"/>
  <c r="H837" i="61" s="1"/>
  <c r="H749" i="61"/>
  <c r="H750" i="61" s="1"/>
  <c r="H1141" i="61"/>
  <c r="H1142" i="61" s="1"/>
  <c r="H717" i="61"/>
  <c r="H718" i="61" s="1"/>
  <c r="H586" i="61"/>
  <c r="H587" i="61" s="1"/>
  <c r="H1950" i="61"/>
  <c r="H1951" i="61" s="1"/>
  <c r="H266" i="61"/>
  <c r="H267" i="61" s="1"/>
  <c r="H235" i="61"/>
  <c r="H236" i="61" s="1"/>
  <c r="H2210" i="61"/>
  <c r="H2211" i="61" s="1"/>
  <c r="H2383" i="61"/>
  <c r="H2384" i="61" s="1"/>
  <c r="H2302" i="61"/>
  <c r="H2303" i="61" s="1"/>
  <c r="H1648" i="61"/>
  <c r="H1649" i="61" s="1"/>
  <c r="H1738" i="61"/>
  <c r="H1739" i="61" s="1"/>
  <c r="H2450" i="61"/>
  <c r="H2451" i="61" s="1"/>
  <c r="H2549" i="61"/>
  <c r="H2550" i="61" s="1"/>
  <c r="H1240" i="61"/>
  <c r="H1241" i="61" s="1"/>
  <c r="H815" i="61"/>
  <c r="H816" i="61" s="1"/>
  <c r="H2189" i="61"/>
  <c r="H2190" i="61" s="1"/>
  <c r="H1109" i="61"/>
  <c r="H1110" i="61" s="1"/>
  <c r="H1309" i="61"/>
  <c r="H1310" i="61" s="1"/>
  <c r="H344" i="61"/>
  <c r="H345" i="61" s="1"/>
  <c r="H377" i="61"/>
  <c r="H378" i="61" s="1"/>
  <c r="H2236" i="61"/>
  <c r="H2237" i="61" s="1"/>
  <c r="H1396" i="61"/>
  <c r="H1397" i="61" s="1"/>
  <c r="H942" i="61"/>
  <c r="H943" i="61" s="1"/>
  <c r="H764" i="61"/>
  <c r="H765" i="61" s="1"/>
  <c r="H1368" i="61"/>
  <c r="H1369" i="61" s="1"/>
  <c r="H1705" i="61"/>
  <c r="H1706" i="61" s="1"/>
  <c r="H311" i="61"/>
  <c r="H312" i="61" s="1"/>
  <c r="H2721" i="61"/>
  <c r="H2722" i="61" s="1"/>
  <c r="H1818" i="61"/>
  <c r="H1819" i="61" s="1"/>
  <c r="H2783" i="61"/>
  <c r="H2784" i="61" s="1"/>
  <c r="H2283" i="61"/>
  <c r="H2284" i="61" s="1"/>
  <c r="H1297" i="61"/>
  <c r="H1298" i="61" s="1"/>
  <c r="H1507" i="61"/>
  <c r="H1508" i="61" s="1"/>
  <c r="H649" i="61"/>
  <c r="H650" i="61" s="1"/>
  <c r="H1553" i="61"/>
  <c r="H1554" i="61" s="1"/>
  <c r="H2336" i="61"/>
  <c r="H2337" i="61" s="1"/>
  <c r="H2682" i="61"/>
  <c r="H2683" i="61" s="1"/>
  <c r="H1791" i="61"/>
  <c r="H1792" i="61" s="1"/>
  <c r="H2746" i="61"/>
  <c r="H2747" i="61" s="1"/>
  <c r="H2664" i="61"/>
  <c r="H2665" i="61" s="1"/>
  <c r="H1413" i="61"/>
  <c r="H1414" i="61" s="1"/>
  <c r="H2835" i="61"/>
  <c r="H2836" i="61" s="1"/>
  <c r="H202" i="61"/>
  <c r="H203" i="61" s="1"/>
  <c r="H1665" i="61"/>
  <c r="H1666" i="61" s="1"/>
  <c r="H1469" i="61"/>
  <c r="H1470" i="61" s="1"/>
  <c r="H1184" i="61"/>
  <c r="H1185" i="61" s="1"/>
  <c r="H987" i="61"/>
  <c r="H988" i="61" s="1"/>
  <c r="H2695" i="61"/>
  <c r="H2696" i="61" s="1"/>
  <c r="H2417" i="61"/>
  <c r="H2418" i="61" s="1"/>
  <c r="H1457" i="61"/>
  <c r="H1458" i="61" s="1"/>
  <c r="H785" i="61"/>
  <c r="H786" i="61" s="1"/>
  <c r="H506" i="61"/>
  <c r="H507" i="61" s="1"/>
  <c r="H2763" i="61"/>
  <c r="H2764" i="61" s="1"/>
  <c r="H1834" i="61"/>
  <c r="H1835" i="61" s="1"/>
  <c r="H1567" i="61"/>
  <c r="H1568" i="61" s="1"/>
  <c r="H1726" i="61"/>
  <c r="H1727" i="61" s="1"/>
  <c r="H1382" i="61"/>
  <c r="H1383" i="61" s="1"/>
  <c r="H797" i="61"/>
  <c r="H798" i="61" s="1"/>
  <c r="H670" i="61"/>
  <c r="H671" i="61" s="1"/>
  <c r="L14" i="54"/>
  <c r="N12" i="54" l="1"/>
  <c r="N14" i="54"/>
  <c r="N15" i="54" l="1"/>
  <c r="L8" i="54" l="1"/>
  <c r="M8" i="54"/>
  <c r="P8" i="54"/>
  <c r="Q8" i="54"/>
  <c r="K8" i="54"/>
  <c r="G66" i="54" l="1"/>
  <c r="F12" i="34" l="1"/>
  <c r="F24" i="34"/>
  <c r="F25" i="34"/>
  <c r="F28" i="34"/>
  <c r="F27" i="34"/>
  <c r="F10" i="34"/>
  <c r="F9" i="34"/>
  <c r="E15" i="57"/>
  <c r="G27" i="57" s="1"/>
  <c r="E17" i="56" l="1"/>
  <c r="G29" i="56" s="1"/>
  <c r="G28" i="34" l="1"/>
  <c r="G27" i="34"/>
  <c r="G25" i="34"/>
  <c r="G24" i="34"/>
  <c r="G13" i="34"/>
  <c r="G12" i="34"/>
  <c r="G10" i="34"/>
  <c r="G9" i="34"/>
  <c r="N8" i="54" l="1"/>
  <c r="O8" i="54"/>
  <c r="D10" i="35"/>
  <c r="G17" i="54"/>
  <c r="G25" i="54"/>
  <c r="G26" i="54"/>
  <c r="G27" i="54"/>
  <c r="G28" i="54"/>
  <c r="G61" i="54"/>
  <c r="G67" i="54"/>
  <c r="G46" i="54"/>
  <c r="R8" i="54" l="1"/>
  <c r="N13" i="54"/>
  <c r="N11" i="54" l="1"/>
  <c r="G49" i="54" l="1"/>
  <c r="G50" i="54"/>
  <c r="G51" i="54"/>
  <c r="G29" i="54" l="1"/>
  <c r="G20" i="54"/>
  <c r="G68" i="54"/>
  <c r="G52" i="54"/>
  <c r="G48" i="54"/>
  <c r="G47" i="54"/>
  <c r="G41" i="54"/>
  <c r="G35" i="54"/>
  <c r="G34" i="54"/>
  <c r="G31" i="54"/>
  <c r="G13" i="54"/>
  <c r="G12" i="54"/>
  <c r="G11" i="54"/>
  <c r="G10" i="54"/>
  <c r="G9" i="54"/>
  <c r="L7" i="54" l="1"/>
  <c r="R7" i="54" s="1"/>
  <c r="R5" i="54" s="1"/>
  <c r="G101" i="54"/>
  <c r="D11" i="35" s="1"/>
  <c r="D13" i="21" l="1"/>
  <c r="E13" i="21"/>
  <c r="K13" i="21"/>
  <c r="L13" i="21"/>
  <c r="M13" i="21" s="1"/>
  <c r="N11" i="21" s="1"/>
  <c r="D14" i="21"/>
  <c r="E14" i="21"/>
  <c r="K14" i="21"/>
  <c r="L14" i="21"/>
  <c r="M14" i="21" s="1"/>
  <c r="D15" i="21"/>
  <c r="E15" i="21"/>
  <c r="K15" i="21"/>
  <c r="L15" i="21"/>
  <c r="M15" i="21" s="1"/>
  <c r="D16" i="21"/>
  <c r="E16" i="21"/>
  <c r="K16" i="21"/>
  <c r="L16" i="21"/>
  <c r="D17" i="21"/>
  <c r="E17" i="21"/>
  <c r="K17" i="21"/>
  <c r="L17" i="21"/>
  <c r="M17" i="21" s="1"/>
  <c r="D18" i="21"/>
  <c r="E18" i="21"/>
  <c r="K18" i="21"/>
  <c r="L18" i="21"/>
  <c r="M18" i="21" s="1"/>
  <c r="D19" i="21"/>
  <c r="E19" i="21"/>
  <c r="K19" i="21"/>
  <c r="L19" i="21"/>
  <c r="M19" i="21" s="1"/>
  <c r="D21" i="21"/>
  <c r="E21" i="21"/>
  <c r="K21" i="21"/>
  <c r="L21" i="21"/>
  <c r="D22" i="21"/>
  <c r="E22" i="21"/>
  <c r="K22" i="21"/>
  <c r="L22" i="21"/>
  <c r="M22" i="21" s="1"/>
  <c r="D23" i="21"/>
  <c r="E23" i="21"/>
  <c r="K23" i="21"/>
  <c r="L23" i="21"/>
  <c r="M23" i="21" s="1"/>
  <c r="D24" i="21"/>
  <c r="E24" i="21"/>
  <c r="K24" i="21"/>
  <c r="L24" i="21"/>
  <c r="M24" i="21" s="1"/>
  <c r="D25" i="21"/>
  <c r="E25" i="21"/>
  <c r="K25" i="21"/>
  <c r="L25" i="21"/>
  <c r="D26" i="21"/>
  <c r="E26" i="21"/>
  <c r="K26" i="21"/>
  <c r="L26" i="21"/>
  <c r="M26" i="21" s="1"/>
  <c r="D27" i="21"/>
  <c r="E27" i="21"/>
  <c r="K27" i="21"/>
  <c r="L27" i="21"/>
  <c r="M27" i="21" s="1"/>
  <c r="D28" i="21"/>
  <c r="E28" i="21"/>
  <c r="K28" i="21"/>
  <c r="L28" i="21"/>
  <c r="M28" i="21" s="1"/>
  <c r="D29" i="21"/>
  <c r="E29" i="21"/>
  <c r="K29" i="21"/>
  <c r="L29" i="21"/>
  <c r="D30" i="21"/>
  <c r="E30" i="21"/>
  <c r="K30" i="21"/>
  <c r="L30" i="21"/>
  <c r="M30" i="21" s="1"/>
  <c r="D31" i="21"/>
  <c r="E31" i="21"/>
  <c r="K31" i="21"/>
  <c r="L31" i="21"/>
  <c r="M31" i="21" s="1"/>
  <c r="D32" i="21"/>
  <c r="E32" i="21"/>
  <c r="K32" i="21"/>
  <c r="L32" i="21"/>
  <c r="M32" i="21" s="1"/>
  <c r="D33" i="21"/>
  <c r="E33" i="21"/>
  <c r="K33" i="21"/>
  <c r="L33" i="21"/>
  <c r="D34" i="21"/>
  <c r="E34" i="21"/>
  <c r="K34" i="21"/>
  <c r="L34" i="21"/>
  <c r="M34" i="21" s="1"/>
  <c r="D35" i="21"/>
  <c r="E35" i="21"/>
  <c r="K35" i="21"/>
  <c r="L35" i="21"/>
  <c r="M35" i="21" s="1"/>
  <c r="D36" i="21"/>
  <c r="E36" i="21"/>
  <c r="K36" i="21"/>
  <c r="L36" i="21"/>
  <c r="M36" i="21" s="1"/>
  <c r="D37" i="21"/>
  <c r="E37" i="21"/>
  <c r="K37" i="21"/>
  <c r="L37" i="21"/>
  <c r="D38" i="21"/>
  <c r="E38" i="21"/>
  <c r="K38" i="21"/>
  <c r="L38" i="21"/>
  <c r="M38" i="21" s="1"/>
  <c r="D39" i="21"/>
  <c r="E39" i="21"/>
  <c r="K39" i="21"/>
  <c r="L39" i="21"/>
  <c r="M39" i="21" s="1"/>
  <c r="D40" i="21"/>
  <c r="E40" i="21"/>
  <c r="K40" i="21"/>
  <c r="L40" i="21"/>
  <c r="M40" i="21" s="1"/>
  <c r="D41" i="21"/>
  <c r="E41" i="21"/>
  <c r="K41" i="21"/>
  <c r="L41" i="21"/>
  <c r="D42" i="21"/>
  <c r="E42" i="21"/>
  <c r="K42" i="21"/>
  <c r="L42" i="21"/>
  <c r="M42" i="21" s="1"/>
  <c r="D43" i="21"/>
  <c r="E43" i="21"/>
  <c r="K43" i="21"/>
  <c r="L43" i="21"/>
  <c r="M43" i="21" s="1"/>
  <c r="D44" i="21"/>
  <c r="E44" i="21"/>
  <c r="K44" i="21"/>
  <c r="L44" i="21"/>
  <c r="M44" i="21" s="1"/>
  <c r="D45" i="21"/>
  <c r="E45" i="21"/>
  <c r="K45" i="21"/>
  <c r="L45" i="21"/>
  <c r="D46" i="21"/>
  <c r="E46" i="21"/>
  <c r="K46" i="21"/>
  <c r="L46" i="21"/>
  <c r="M46" i="21" s="1"/>
  <c r="D47" i="21"/>
  <c r="E47" i="21"/>
  <c r="K47" i="21"/>
  <c r="L47" i="21"/>
  <c r="M47" i="21" s="1"/>
  <c r="D48" i="21"/>
  <c r="E48" i="21"/>
  <c r="K48" i="21"/>
  <c r="L48" i="21"/>
  <c r="M48" i="21" s="1"/>
  <c r="D49" i="21"/>
  <c r="E49" i="21"/>
  <c r="K49" i="21"/>
  <c r="L49" i="21"/>
  <c r="D50" i="21"/>
  <c r="E50" i="21"/>
  <c r="K50" i="21"/>
  <c r="L50" i="21"/>
  <c r="M50" i="21" s="1"/>
  <c r="D52" i="21"/>
  <c r="E52" i="21"/>
  <c r="K52" i="21"/>
  <c r="L52" i="21"/>
  <c r="M52" i="21" s="1"/>
  <c r="D53" i="21"/>
  <c r="E53" i="21"/>
  <c r="K53" i="21"/>
  <c r="L53" i="21"/>
  <c r="M53" i="21" s="1"/>
  <c r="D54" i="21"/>
  <c r="E54" i="21"/>
  <c r="K54" i="21"/>
  <c r="L54" i="21"/>
  <c r="D55" i="21"/>
  <c r="E55" i="21"/>
  <c r="K55" i="21"/>
  <c r="L55" i="21"/>
  <c r="M55" i="21" s="1"/>
  <c r="D56" i="21"/>
  <c r="E56" i="21"/>
  <c r="K56" i="21"/>
  <c r="L56" i="21"/>
  <c r="M56" i="21" s="1"/>
  <c r="D57" i="21"/>
  <c r="E57" i="21"/>
  <c r="K57" i="21"/>
  <c r="L57" i="21"/>
  <c r="M57" i="21" s="1"/>
  <c r="D58" i="21"/>
  <c r="E58" i="21"/>
  <c r="K58" i="21"/>
  <c r="L58" i="21"/>
  <c r="D59" i="21"/>
  <c r="E59" i="21"/>
  <c r="K59" i="21"/>
  <c r="L59" i="21"/>
  <c r="M59" i="21" s="1"/>
  <c r="D60" i="21"/>
  <c r="E60" i="21"/>
  <c r="K60" i="21"/>
  <c r="L60" i="21"/>
  <c r="M60" i="21" s="1"/>
  <c r="D61" i="21"/>
  <c r="E61" i="21"/>
  <c r="K61" i="21"/>
  <c r="L61" i="21"/>
  <c r="M61" i="21" s="1"/>
  <c r="D62" i="21"/>
  <c r="E62" i="21"/>
  <c r="K62" i="21"/>
  <c r="L62" i="21"/>
  <c r="D63" i="21"/>
  <c r="E63" i="21"/>
  <c r="K63" i="21"/>
  <c r="L63" i="21"/>
  <c r="M63" i="21" s="1"/>
  <c r="D64" i="21"/>
  <c r="E64" i="21"/>
  <c r="K64" i="21"/>
  <c r="L64" i="21"/>
  <c r="M64" i="21" s="1"/>
  <c r="D65" i="21"/>
  <c r="E65" i="21"/>
  <c r="K65" i="21"/>
  <c r="L65" i="21"/>
  <c r="M65" i="21" s="1"/>
  <c r="D66" i="21"/>
  <c r="E66" i="21"/>
  <c r="K66" i="21"/>
  <c r="L66" i="21"/>
  <c r="D67" i="21"/>
  <c r="E67" i="21"/>
  <c r="K67" i="21"/>
  <c r="L67" i="21"/>
  <c r="M67" i="21" s="1"/>
  <c r="D68" i="21"/>
  <c r="E68" i="21"/>
  <c r="K68" i="21"/>
  <c r="L68" i="21"/>
  <c r="M68" i="21" s="1"/>
  <c r="D69" i="21"/>
  <c r="E69" i="21"/>
  <c r="K69" i="21"/>
  <c r="L69" i="21"/>
  <c r="M69" i="21" s="1"/>
  <c r="D70" i="21"/>
  <c r="E70" i="21"/>
  <c r="K70" i="21"/>
  <c r="L70" i="21"/>
  <c r="D71" i="21"/>
  <c r="E71" i="21"/>
  <c r="K71" i="21"/>
  <c r="L71" i="21"/>
  <c r="M71" i="21" s="1"/>
  <c r="D72" i="21"/>
  <c r="E72" i="21"/>
  <c r="K72" i="21"/>
  <c r="L72" i="21"/>
  <c r="M72" i="21" s="1"/>
  <c r="D73" i="21"/>
  <c r="E73" i="21"/>
  <c r="K73" i="21"/>
  <c r="L73" i="21"/>
  <c r="M73" i="21" s="1"/>
  <c r="D74" i="21"/>
  <c r="E74" i="21"/>
  <c r="K74" i="21"/>
  <c r="L74" i="21"/>
  <c r="D75" i="21"/>
  <c r="E75" i="21"/>
  <c r="K75" i="21"/>
  <c r="L75" i="21"/>
  <c r="M75" i="21" s="1"/>
  <c r="D76" i="21"/>
  <c r="E76" i="21"/>
  <c r="K76" i="21"/>
  <c r="L76" i="21"/>
  <c r="M76" i="21" s="1"/>
  <c r="D77" i="21"/>
  <c r="E77" i="21"/>
  <c r="K77" i="21"/>
  <c r="L77" i="21"/>
  <c r="M77" i="21" s="1"/>
  <c r="D78" i="21"/>
  <c r="E78" i="21"/>
  <c r="K78" i="21"/>
  <c r="L78" i="21"/>
  <c r="D79" i="21"/>
  <c r="E79" i="21"/>
  <c r="K79" i="21"/>
  <c r="L79" i="21"/>
  <c r="M79" i="21" s="1"/>
  <c r="D80" i="21"/>
  <c r="E80" i="21"/>
  <c r="K80" i="21"/>
  <c r="L80" i="21"/>
  <c r="M80" i="21" s="1"/>
  <c r="D81" i="21"/>
  <c r="E81" i="21"/>
  <c r="K81" i="21"/>
  <c r="L81" i="21"/>
  <c r="M81" i="21" s="1"/>
  <c r="D82" i="21"/>
  <c r="E82" i="21"/>
  <c r="K82" i="21"/>
  <c r="L82" i="21"/>
  <c r="M82" i="21" s="1"/>
  <c r="D83" i="21"/>
  <c r="E83" i="21"/>
  <c r="K83" i="21"/>
  <c r="L83" i="21"/>
  <c r="D84" i="21"/>
  <c r="E84" i="21"/>
  <c r="K84" i="21"/>
  <c r="L84" i="21"/>
  <c r="M84" i="21" s="1"/>
  <c r="D85" i="21"/>
  <c r="E85" i="21"/>
  <c r="K85" i="21"/>
  <c r="L85" i="21"/>
  <c r="M85" i="21" s="1"/>
  <c r="D86" i="21"/>
  <c r="E86" i="21"/>
  <c r="K86" i="21"/>
  <c r="L86" i="21"/>
  <c r="M86" i="21" s="1"/>
  <c r="D87" i="21"/>
  <c r="E87" i="21"/>
  <c r="K87" i="21"/>
  <c r="L87" i="21"/>
  <c r="M87" i="21" s="1"/>
  <c r="D89" i="21"/>
  <c r="E89" i="21"/>
  <c r="K89" i="21"/>
  <c r="L89" i="21"/>
  <c r="M89" i="21" s="1"/>
  <c r="D90" i="21"/>
  <c r="E90" i="21"/>
  <c r="K90" i="21"/>
  <c r="L90" i="21"/>
  <c r="M90" i="21" s="1"/>
  <c r="D91" i="21"/>
  <c r="E91" i="21"/>
  <c r="K91" i="21"/>
  <c r="L91" i="21"/>
  <c r="M91" i="21" s="1"/>
  <c r="D92" i="21"/>
  <c r="E92" i="21"/>
  <c r="K92" i="21"/>
  <c r="L92" i="21"/>
  <c r="M92" i="21" s="1"/>
  <c r="D93" i="21"/>
  <c r="E93" i="21"/>
  <c r="K93" i="21"/>
  <c r="L93" i="21"/>
  <c r="M93" i="21" s="1"/>
  <c r="D94" i="21"/>
  <c r="E94" i="21"/>
  <c r="K94" i="21"/>
  <c r="L94" i="21"/>
  <c r="M94" i="21" s="1"/>
  <c r="D95" i="21"/>
  <c r="E95" i="21"/>
  <c r="K95" i="21"/>
  <c r="L95" i="21"/>
  <c r="M95" i="21" s="1"/>
  <c r="D96" i="21"/>
  <c r="E96" i="21"/>
  <c r="K96" i="21"/>
  <c r="L96" i="21"/>
  <c r="M96" i="21" s="1"/>
  <c r="D97" i="21"/>
  <c r="E97" i="21"/>
  <c r="K97" i="21"/>
  <c r="L97" i="21"/>
  <c r="M97" i="21" s="1"/>
  <c r="D98" i="21"/>
  <c r="E98" i="21"/>
  <c r="K98" i="21"/>
  <c r="L98" i="21"/>
  <c r="M98" i="21" s="1"/>
  <c r="D99" i="21"/>
  <c r="E99" i="21"/>
  <c r="K99" i="21"/>
  <c r="L99" i="21"/>
  <c r="M99" i="21" s="1"/>
  <c r="D100" i="21"/>
  <c r="E100" i="21"/>
  <c r="K100" i="21"/>
  <c r="L100" i="21"/>
  <c r="M100" i="21" s="1"/>
  <c r="D101" i="21"/>
  <c r="E101" i="21"/>
  <c r="K101" i="21"/>
  <c r="L101" i="21"/>
  <c r="M101" i="21" s="1"/>
  <c r="D102" i="21"/>
  <c r="E102" i="21"/>
  <c r="K102" i="21"/>
  <c r="L102" i="21"/>
  <c r="M102" i="21" s="1"/>
  <c r="D103" i="21"/>
  <c r="E103" i="21"/>
  <c r="K103" i="21"/>
  <c r="L103" i="21"/>
  <c r="M103" i="21" s="1"/>
  <c r="D104" i="21"/>
  <c r="E104" i="21"/>
  <c r="K104" i="21"/>
  <c r="L104" i="21"/>
  <c r="M104" i="21" s="1"/>
  <c r="D105" i="21"/>
  <c r="E105" i="21"/>
  <c r="K105" i="21"/>
  <c r="L105" i="21"/>
  <c r="M105" i="21" s="1"/>
  <c r="D106" i="21"/>
  <c r="E106" i="21"/>
  <c r="K106" i="21"/>
  <c r="L106" i="21"/>
  <c r="M106" i="21" s="1"/>
  <c r="D107" i="21"/>
  <c r="E107" i="21"/>
  <c r="K107" i="21"/>
  <c r="L107" i="21"/>
  <c r="M107" i="21" s="1"/>
  <c r="D108" i="21"/>
  <c r="E108" i="21"/>
  <c r="K108" i="21"/>
  <c r="L108" i="21"/>
  <c r="M108" i="21" s="1"/>
  <c r="D109" i="21"/>
  <c r="E109" i="21"/>
  <c r="K109" i="21"/>
  <c r="L109" i="21"/>
  <c r="M109" i="21" s="1"/>
  <c r="D110" i="21"/>
  <c r="E110" i="21"/>
  <c r="K110" i="21"/>
  <c r="L110" i="21"/>
  <c r="M110" i="21" s="1"/>
  <c r="D111" i="21"/>
  <c r="E111" i="21"/>
  <c r="K111" i="21"/>
  <c r="L111" i="21"/>
  <c r="M111" i="21" s="1"/>
  <c r="D112" i="21"/>
  <c r="E112" i="21"/>
  <c r="K112" i="21"/>
  <c r="L112" i="21"/>
  <c r="M112" i="21" s="1"/>
  <c r="D113" i="21"/>
  <c r="E113" i="21"/>
  <c r="K113" i="21"/>
  <c r="L113" i="21"/>
  <c r="M113" i="21" s="1"/>
  <c r="D114" i="21"/>
  <c r="E114" i="21"/>
  <c r="K114" i="21"/>
  <c r="L114" i="21"/>
  <c r="M114" i="21" s="1"/>
  <c r="D115" i="21"/>
  <c r="E115" i="21"/>
  <c r="K115" i="21"/>
  <c r="L115" i="21"/>
  <c r="M115" i="21" s="1"/>
  <c r="D116" i="21"/>
  <c r="E116" i="21"/>
  <c r="K116" i="21"/>
  <c r="L116" i="21"/>
  <c r="M116" i="21" s="1"/>
  <c r="D117" i="21"/>
  <c r="E117" i="21"/>
  <c r="K117" i="21"/>
  <c r="L117" i="21"/>
  <c r="M117" i="21" s="1"/>
  <c r="D118" i="21"/>
  <c r="E118" i="21"/>
  <c r="K118" i="21"/>
  <c r="L118" i="21"/>
  <c r="M118" i="21" s="1"/>
  <c r="D119" i="21"/>
  <c r="E119" i="21"/>
  <c r="K119" i="21"/>
  <c r="L119" i="21"/>
  <c r="M119" i="21" s="1"/>
  <c r="D120" i="21"/>
  <c r="E120" i="21"/>
  <c r="K120" i="21"/>
  <c r="L120" i="21"/>
  <c r="M120" i="21" s="1"/>
  <c r="D122" i="21"/>
  <c r="E122" i="21"/>
  <c r="K122" i="21"/>
  <c r="L122" i="21"/>
  <c r="M122" i="21" s="1"/>
  <c r="D123" i="21"/>
  <c r="E123" i="21"/>
  <c r="K123" i="21"/>
  <c r="L123" i="21"/>
  <c r="M123" i="21" s="1"/>
  <c r="D124" i="21"/>
  <c r="E124" i="21"/>
  <c r="K124" i="21"/>
  <c r="L124" i="21"/>
  <c r="M124" i="21" s="1"/>
  <c r="D125" i="21"/>
  <c r="E125" i="21"/>
  <c r="K125" i="21"/>
  <c r="L125" i="21"/>
  <c r="M125" i="21" s="1"/>
  <c r="D126" i="21"/>
  <c r="E126" i="21"/>
  <c r="K126" i="21"/>
  <c r="L126" i="21"/>
  <c r="M126" i="21" s="1"/>
  <c r="D127" i="21"/>
  <c r="E127" i="21"/>
  <c r="K127" i="21"/>
  <c r="L127" i="21"/>
  <c r="M127" i="21" s="1"/>
  <c r="D128" i="21"/>
  <c r="E128" i="21"/>
  <c r="K128" i="21"/>
  <c r="L128" i="21"/>
  <c r="M128" i="21" s="1"/>
  <c r="D129" i="21"/>
  <c r="E129" i="21"/>
  <c r="K129" i="21"/>
  <c r="L129" i="21"/>
  <c r="M129" i="21" s="1"/>
  <c r="D130" i="21"/>
  <c r="E130" i="21"/>
  <c r="K130" i="21"/>
  <c r="L130" i="21"/>
  <c r="M130" i="21" s="1"/>
  <c r="D132" i="21"/>
  <c r="E132" i="21"/>
  <c r="K132" i="21"/>
  <c r="L132" i="21"/>
  <c r="M132" i="21" s="1"/>
  <c r="D133" i="21"/>
  <c r="E133" i="21"/>
  <c r="J133" i="21"/>
  <c r="K133" i="21"/>
  <c r="L133" i="21"/>
  <c r="M133" i="21" s="1"/>
  <c r="D135" i="21"/>
  <c r="E135" i="21"/>
  <c r="K135" i="21"/>
  <c r="L135" i="21"/>
  <c r="D136" i="21"/>
  <c r="E136" i="21"/>
  <c r="K136" i="21"/>
  <c r="M136" i="21" s="1"/>
  <c r="L136" i="21"/>
  <c r="D137" i="21"/>
  <c r="E137" i="21"/>
  <c r="J137" i="21"/>
  <c r="K137" i="21" s="1"/>
  <c r="L137" i="21"/>
  <c r="D138" i="21"/>
  <c r="E138" i="21"/>
  <c r="K138" i="21"/>
  <c r="L138" i="21"/>
  <c r="D139" i="21"/>
  <c r="E139" i="21"/>
  <c r="K139" i="21"/>
  <c r="L139" i="21"/>
  <c r="D140" i="21"/>
  <c r="E140" i="21"/>
  <c r="K140" i="21"/>
  <c r="L140" i="21"/>
  <c r="D142" i="21"/>
  <c r="E142" i="21"/>
  <c r="K142" i="21"/>
  <c r="L142" i="21"/>
  <c r="D143" i="21"/>
  <c r="E143" i="21"/>
  <c r="K143" i="21"/>
  <c r="L143" i="21"/>
  <c r="D144" i="21"/>
  <c r="E144" i="21"/>
  <c r="K144" i="21"/>
  <c r="L144" i="21"/>
  <c r="D145" i="21"/>
  <c r="E145" i="21"/>
  <c r="K145" i="21"/>
  <c r="L145" i="21"/>
  <c r="D146" i="21"/>
  <c r="E146" i="21"/>
  <c r="K146" i="21"/>
  <c r="L146" i="21"/>
  <c r="D147" i="21"/>
  <c r="E147" i="21"/>
  <c r="K147" i="21"/>
  <c r="L147" i="21"/>
  <c r="D148" i="21"/>
  <c r="E148" i="21"/>
  <c r="K148" i="21"/>
  <c r="L148" i="21"/>
  <c r="D149" i="21"/>
  <c r="E149" i="21"/>
  <c r="K149" i="21"/>
  <c r="L149" i="21"/>
  <c r="D150" i="21"/>
  <c r="E150" i="21"/>
  <c r="G150" i="21"/>
  <c r="K150" i="21" s="1"/>
  <c r="L150" i="21"/>
  <c r="D151" i="21"/>
  <c r="E151" i="21"/>
  <c r="K151" i="21"/>
  <c r="L151" i="21"/>
  <c r="D152" i="21"/>
  <c r="E152" i="21"/>
  <c r="K152" i="21"/>
  <c r="L152" i="21"/>
  <c r="D153" i="21"/>
  <c r="E153" i="21"/>
  <c r="K153" i="21"/>
  <c r="L153" i="21"/>
  <c r="D154" i="21"/>
  <c r="E154" i="21"/>
  <c r="K154" i="21"/>
  <c r="L154" i="21"/>
  <c r="D156" i="21"/>
  <c r="E156" i="21"/>
  <c r="I156" i="21"/>
  <c r="K156" i="21" s="1"/>
  <c r="L156" i="21"/>
  <c r="D157" i="21"/>
  <c r="E157" i="21"/>
  <c r="K157" i="21"/>
  <c r="L157" i="21"/>
  <c r="D158" i="21"/>
  <c r="E158" i="21"/>
  <c r="K158" i="21"/>
  <c r="L158" i="21"/>
  <c r="D159" i="21"/>
  <c r="E159" i="21"/>
  <c r="I159" i="21"/>
  <c r="K159" i="21" s="1"/>
  <c r="L159" i="21"/>
  <c r="D160" i="21"/>
  <c r="E160" i="21"/>
  <c r="K160" i="21"/>
  <c r="L160" i="21"/>
  <c r="D161" i="21"/>
  <c r="E161" i="21"/>
  <c r="K161" i="21"/>
  <c r="L161" i="21"/>
  <c r="D162" i="21"/>
  <c r="E162" i="21"/>
  <c r="K162" i="21"/>
  <c r="L162" i="21"/>
  <c r="D163" i="21"/>
  <c r="E163" i="21"/>
  <c r="K163" i="21"/>
  <c r="L163" i="21"/>
  <c r="D164" i="21"/>
  <c r="E164" i="21"/>
  <c r="K164" i="21"/>
  <c r="L164" i="21"/>
  <c r="D165" i="21"/>
  <c r="E165" i="21"/>
  <c r="K165" i="21"/>
  <c r="L165" i="21"/>
  <c r="D166" i="21"/>
  <c r="E166" i="21"/>
  <c r="K166" i="21"/>
  <c r="L166" i="21"/>
  <c r="D168" i="21"/>
  <c r="E168" i="21"/>
  <c r="K168" i="21"/>
  <c r="L168" i="21"/>
  <c r="D169" i="21"/>
  <c r="E169" i="21"/>
  <c r="K169" i="21"/>
  <c r="L169" i="21"/>
  <c r="D170" i="21"/>
  <c r="E170" i="21"/>
  <c r="K170" i="21"/>
  <c r="L170" i="21"/>
  <c r="D171" i="21"/>
  <c r="E171" i="21"/>
  <c r="K171" i="21"/>
  <c r="L171" i="21"/>
  <c r="D172" i="21"/>
  <c r="E172" i="21"/>
  <c r="K172" i="21"/>
  <c r="L172" i="21"/>
  <c r="D173" i="21"/>
  <c r="E173" i="21"/>
  <c r="K173" i="21"/>
  <c r="L173" i="21"/>
  <c r="D174" i="21"/>
  <c r="E174" i="21"/>
  <c r="K174" i="21"/>
  <c r="L174" i="21"/>
  <c r="D175" i="21"/>
  <c r="E175" i="21"/>
  <c r="K175" i="21"/>
  <c r="L175" i="21"/>
  <c r="D176" i="21"/>
  <c r="E176" i="21"/>
  <c r="K176" i="21"/>
  <c r="L176" i="21"/>
  <c r="D177" i="21"/>
  <c r="E177" i="21"/>
  <c r="K177" i="21"/>
  <c r="L177" i="21"/>
  <c r="D178" i="21"/>
  <c r="E178" i="21"/>
  <c r="K178" i="21"/>
  <c r="L178" i="21"/>
  <c r="D179" i="21"/>
  <c r="E179" i="21"/>
  <c r="K179" i="21"/>
  <c r="L179" i="21"/>
  <c r="D180" i="21"/>
  <c r="E180" i="21"/>
  <c r="K180" i="21"/>
  <c r="L180" i="21"/>
  <c r="D181" i="21"/>
  <c r="E181" i="21"/>
  <c r="K181" i="21"/>
  <c r="L181" i="21"/>
  <c r="D182" i="21"/>
  <c r="E182" i="21"/>
  <c r="K182" i="21"/>
  <c r="L182" i="21"/>
  <c r="D183" i="21"/>
  <c r="E183" i="21"/>
  <c r="K183" i="21"/>
  <c r="L183" i="21"/>
  <c r="D184" i="21"/>
  <c r="E184" i="21"/>
  <c r="K184" i="21"/>
  <c r="L184" i="21"/>
  <c r="D185" i="21"/>
  <c r="E185" i="21"/>
  <c r="K185" i="21"/>
  <c r="L185" i="21"/>
  <c r="D186" i="21"/>
  <c r="E186" i="21"/>
  <c r="K186" i="21"/>
  <c r="L186" i="21"/>
  <c r="D187" i="21"/>
  <c r="E187" i="21"/>
  <c r="K187" i="21"/>
  <c r="L187" i="21"/>
  <c r="D188" i="21"/>
  <c r="E188" i="21"/>
  <c r="K188" i="21"/>
  <c r="L188" i="21"/>
  <c r="D189" i="21"/>
  <c r="E189" i="21"/>
  <c r="K189" i="21"/>
  <c r="L189" i="21"/>
  <c r="D190" i="21"/>
  <c r="E190" i="21"/>
  <c r="K190" i="21"/>
  <c r="L190" i="21"/>
  <c r="D191" i="21"/>
  <c r="E191" i="21"/>
  <c r="K191" i="21"/>
  <c r="L191" i="21"/>
  <c r="D192" i="21"/>
  <c r="E192" i="21"/>
  <c r="K192" i="21"/>
  <c r="L192" i="21"/>
  <c r="D193" i="21"/>
  <c r="E193" i="21"/>
  <c r="K193" i="21"/>
  <c r="L193" i="21"/>
  <c r="D194" i="21"/>
  <c r="E194" i="21"/>
  <c r="K194" i="21"/>
  <c r="L194" i="21"/>
  <c r="D195" i="21"/>
  <c r="E195" i="21"/>
  <c r="K195" i="21"/>
  <c r="L195" i="21"/>
  <c r="D196" i="21"/>
  <c r="E196" i="21"/>
  <c r="K196" i="21"/>
  <c r="L196" i="21"/>
  <c r="D200" i="21"/>
  <c r="E200" i="21"/>
  <c r="K200" i="21"/>
  <c r="L200" i="21"/>
  <c r="D201" i="21"/>
  <c r="E201" i="21"/>
  <c r="K201" i="21"/>
  <c r="L201" i="21"/>
  <c r="D202" i="21"/>
  <c r="E202" i="21"/>
  <c r="K202" i="21"/>
  <c r="L202" i="21"/>
  <c r="D203" i="21"/>
  <c r="E203" i="21"/>
  <c r="K203" i="21"/>
  <c r="L203" i="21"/>
  <c r="D204" i="21"/>
  <c r="E204" i="21"/>
  <c r="J204" i="21"/>
  <c r="K204" i="21" s="1"/>
  <c r="L204" i="21"/>
  <c r="D205" i="21"/>
  <c r="E205" i="21"/>
  <c r="K205" i="21"/>
  <c r="L205" i="21"/>
  <c r="D206" i="21"/>
  <c r="E206" i="21"/>
  <c r="K206" i="21"/>
  <c r="L206" i="21"/>
  <c r="D207" i="21"/>
  <c r="E207" i="21"/>
  <c r="K207" i="21"/>
  <c r="L207" i="21"/>
  <c r="D208" i="21"/>
  <c r="E208" i="21"/>
  <c r="K208" i="21"/>
  <c r="L208" i="21"/>
  <c r="D209" i="21"/>
  <c r="E209" i="21"/>
  <c r="K209" i="21"/>
  <c r="L209" i="21"/>
  <c r="D210" i="21"/>
  <c r="E210" i="21"/>
  <c r="K210" i="21"/>
  <c r="L210" i="21"/>
  <c r="D211" i="21"/>
  <c r="E211" i="21"/>
  <c r="K211" i="21"/>
  <c r="L211" i="21"/>
  <c r="D212" i="21"/>
  <c r="E212" i="21"/>
  <c r="K212" i="21"/>
  <c r="L212" i="21"/>
  <c r="D213" i="21"/>
  <c r="E213" i="21"/>
  <c r="K213" i="21"/>
  <c r="L213" i="21"/>
  <c r="D214" i="21"/>
  <c r="E214" i="21"/>
  <c r="K214" i="21"/>
  <c r="L214" i="21"/>
  <c r="D216" i="21"/>
  <c r="E216" i="21"/>
  <c r="K216" i="21"/>
  <c r="L216" i="21"/>
  <c r="D217" i="21"/>
  <c r="E217" i="21"/>
  <c r="K217" i="21"/>
  <c r="L217" i="21"/>
  <c r="D218" i="21"/>
  <c r="E218" i="21"/>
  <c r="K218" i="21"/>
  <c r="L218" i="21"/>
  <c r="D219" i="21"/>
  <c r="E219" i="21"/>
  <c r="K219" i="21"/>
  <c r="L219" i="21"/>
  <c r="D220" i="21"/>
  <c r="E220" i="21"/>
  <c r="K220" i="21"/>
  <c r="L220" i="21"/>
  <c r="D221" i="21"/>
  <c r="E221" i="21"/>
  <c r="K221" i="21"/>
  <c r="L221" i="21"/>
  <c r="D222" i="21"/>
  <c r="E222" i="21"/>
  <c r="K222" i="21"/>
  <c r="L222" i="21"/>
  <c r="D223" i="21"/>
  <c r="E223" i="21"/>
  <c r="K223" i="21"/>
  <c r="L223" i="21"/>
  <c r="D224" i="21"/>
  <c r="E224" i="21"/>
  <c r="K224" i="21"/>
  <c r="L224" i="21"/>
  <c r="D225" i="21"/>
  <c r="E225" i="21"/>
  <c r="K225" i="21"/>
  <c r="L225" i="21"/>
  <c r="D226" i="21"/>
  <c r="E226" i="21"/>
  <c r="K226" i="21"/>
  <c r="L226" i="21"/>
  <c r="D227" i="21"/>
  <c r="E227" i="21"/>
  <c r="K227" i="21"/>
  <c r="L227" i="21"/>
  <c r="D228" i="21"/>
  <c r="E228" i="21"/>
  <c r="K228" i="21"/>
  <c r="L228" i="21"/>
  <c r="D229" i="21"/>
  <c r="E229" i="21"/>
  <c r="K229" i="21"/>
  <c r="L229" i="21"/>
  <c r="D230" i="21"/>
  <c r="E230" i="21"/>
  <c r="K230" i="21"/>
  <c r="L230" i="21"/>
  <c r="D233" i="21"/>
  <c r="E233" i="21"/>
  <c r="K233" i="21"/>
  <c r="L233" i="21"/>
  <c r="D234" i="21"/>
  <c r="E234" i="21"/>
  <c r="K234" i="21"/>
  <c r="L234" i="21"/>
  <c r="D235" i="21"/>
  <c r="E235" i="21"/>
  <c r="K235" i="21"/>
  <c r="L235" i="21"/>
  <c r="D236" i="21"/>
  <c r="E236" i="21"/>
  <c r="K236" i="21"/>
  <c r="L236" i="21"/>
  <c r="D237" i="21"/>
  <c r="E237" i="21"/>
  <c r="K237" i="21"/>
  <c r="L237" i="21"/>
  <c r="D238" i="21"/>
  <c r="E238" i="21"/>
  <c r="K238" i="21"/>
  <c r="L238" i="21"/>
  <c r="D239" i="21"/>
  <c r="E239" i="21"/>
  <c r="K239" i="21"/>
  <c r="L239" i="21"/>
  <c r="D243" i="21"/>
  <c r="E243" i="21"/>
  <c r="K243" i="21"/>
  <c r="L243" i="21"/>
  <c r="D244" i="21"/>
  <c r="E244" i="21"/>
  <c r="K244" i="21"/>
  <c r="L244" i="21"/>
  <c r="D245" i="21"/>
  <c r="E245" i="21"/>
  <c r="G245" i="21"/>
  <c r="J245" i="21"/>
  <c r="L245" i="21"/>
  <c r="D246" i="21"/>
  <c r="E246" i="21"/>
  <c r="K246" i="21"/>
  <c r="L246" i="21"/>
  <c r="D247" i="21"/>
  <c r="E247" i="21"/>
  <c r="K247" i="21"/>
  <c r="L247" i="21"/>
  <c r="D248" i="21"/>
  <c r="E248" i="21"/>
  <c r="K248" i="21"/>
  <c r="L248" i="21"/>
  <c r="D249" i="21"/>
  <c r="E249" i="21"/>
  <c r="K249" i="21"/>
  <c r="L249" i="21"/>
  <c r="D250" i="21"/>
  <c r="E250" i="21"/>
  <c r="K250" i="21"/>
  <c r="L250" i="21"/>
  <c r="D251" i="21"/>
  <c r="E251" i="21"/>
  <c r="K251" i="21"/>
  <c r="L251" i="21"/>
  <c r="D252" i="21"/>
  <c r="E252" i="21"/>
  <c r="K252" i="21"/>
  <c r="L252" i="21"/>
  <c r="D253" i="21"/>
  <c r="E253" i="21"/>
  <c r="K253" i="21"/>
  <c r="L253" i="21"/>
  <c r="D254" i="21"/>
  <c r="E254" i="21"/>
  <c r="K254" i="21"/>
  <c r="L254" i="21"/>
  <c r="D255" i="21"/>
  <c r="E255" i="21"/>
  <c r="K255" i="21"/>
  <c r="L255" i="21"/>
  <c r="D256" i="21"/>
  <c r="E256" i="21"/>
  <c r="J256" i="21"/>
  <c r="K256" i="21" s="1"/>
  <c r="L256" i="21"/>
  <c r="D257" i="21"/>
  <c r="E257" i="21"/>
  <c r="K257" i="21"/>
  <c r="L257" i="21"/>
  <c r="D258" i="21"/>
  <c r="E258" i="21"/>
  <c r="K258" i="21"/>
  <c r="L258" i="21"/>
  <c r="D259" i="21"/>
  <c r="E259" i="21"/>
  <c r="K259" i="21"/>
  <c r="L259" i="21"/>
  <c r="D263" i="21"/>
  <c r="E263" i="21"/>
  <c r="K263" i="21"/>
  <c r="L263" i="21"/>
  <c r="D264" i="21"/>
  <c r="E264" i="21"/>
  <c r="K264" i="21"/>
  <c r="L264" i="21"/>
  <c r="D265" i="21"/>
  <c r="E265" i="21"/>
  <c r="K265" i="21"/>
  <c r="L265" i="21"/>
  <c r="D266" i="21"/>
  <c r="E266" i="21"/>
  <c r="K266" i="21"/>
  <c r="L266" i="21"/>
  <c r="D267" i="21"/>
  <c r="E267" i="21"/>
  <c r="K267" i="21"/>
  <c r="L267" i="21"/>
  <c r="D268" i="21"/>
  <c r="E268" i="21"/>
  <c r="K268" i="21"/>
  <c r="L268" i="21"/>
  <c r="D269" i="21"/>
  <c r="E269" i="21"/>
  <c r="K269" i="21"/>
  <c r="L269" i="21"/>
  <c r="D270" i="21"/>
  <c r="E270" i="21"/>
  <c r="K270" i="21"/>
  <c r="L270" i="21"/>
  <c r="D274" i="21"/>
  <c r="E274" i="21"/>
  <c r="K274" i="21"/>
  <c r="L274" i="21"/>
  <c r="D275" i="21"/>
  <c r="E275" i="21"/>
  <c r="K275" i="21"/>
  <c r="L275" i="21"/>
  <c r="D276" i="21"/>
  <c r="E276" i="21"/>
  <c r="K276" i="21"/>
  <c r="L276" i="21"/>
  <c r="D277" i="21"/>
  <c r="E277" i="21"/>
  <c r="K277" i="21"/>
  <c r="L277" i="21"/>
  <c r="D278" i="21"/>
  <c r="E278" i="21"/>
  <c r="K278" i="21"/>
  <c r="L278" i="21"/>
  <c r="D279" i="21"/>
  <c r="E279" i="21"/>
  <c r="K279" i="21"/>
  <c r="L279" i="21"/>
  <c r="D280" i="21"/>
  <c r="E280" i="21"/>
  <c r="K280" i="21"/>
  <c r="L280" i="21"/>
  <c r="D281" i="21"/>
  <c r="E281" i="21"/>
  <c r="K281" i="21"/>
  <c r="L281" i="21"/>
  <c r="D282" i="21"/>
  <c r="E282" i="21"/>
  <c r="K282" i="21"/>
  <c r="L282" i="21"/>
  <c r="D283" i="21"/>
  <c r="E283" i="21"/>
  <c r="K283" i="21"/>
  <c r="L283" i="21"/>
  <c r="D284" i="21"/>
  <c r="E284" i="21"/>
  <c r="K284" i="21"/>
  <c r="L284" i="21"/>
  <c r="D285" i="21"/>
  <c r="E285" i="21"/>
  <c r="K285" i="21"/>
  <c r="L285" i="21"/>
  <c r="D286" i="21"/>
  <c r="E286" i="21"/>
  <c r="K286" i="21"/>
  <c r="L286" i="21"/>
  <c r="D287" i="21"/>
  <c r="E287" i="21"/>
  <c r="K287" i="21"/>
  <c r="L287" i="21"/>
  <c r="D288" i="21"/>
  <c r="E288" i="21"/>
  <c r="K288" i="21"/>
  <c r="L288" i="21"/>
  <c r="D289" i="21"/>
  <c r="E289" i="21"/>
  <c r="K289" i="21"/>
  <c r="L289" i="21"/>
  <c r="D290" i="21"/>
  <c r="E290" i="21"/>
  <c r="K290" i="21"/>
  <c r="L290" i="21"/>
  <c r="D291" i="21"/>
  <c r="E291" i="21"/>
  <c r="K291" i="21"/>
  <c r="L291" i="21"/>
  <c r="D292" i="21"/>
  <c r="E292" i="21"/>
  <c r="K292" i="21"/>
  <c r="L292" i="21"/>
  <c r="D293" i="21"/>
  <c r="E293" i="21"/>
  <c r="K293" i="21"/>
  <c r="L293" i="21"/>
  <c r="M83" i="21"/>
  <c r="M219" i="21" l="1"/>
  <c r="M211" i="21"/>
  <c r="M291" i="21"/>
  <c r="M290" i="21"/>
  <c r="M289" i="21"/>
  <c r="M288" i="21"/>
  <c r="M287" i="21"/>
  <c r="M283" i="21"/>
  <c r="M282" i="21"/>
  <c r="M281" i="21"/>
  <c r="M280" i="21"/>
  <c r="M279" i="21"/>
  <c r="M274" i="21"/>
  <c r="M270" i="21"/>
  <c r="K245" i="21"/>
  <c r="M238" i="21"/>
  <c r="M225" i="21"/>
  <c r="M148" i="21"/>
  <c r="M146" i="21"/>
  <c r="M144" i="21"/>
  <c r="M142" i="21"/>
  <c r="M139" i="21"/>
  <c r="M245" i="21"/>
  <c r="M237" i="21"/>
  <c r="M234" i="21"/>
  <c r="M233" i="21"/>
  <c r="M228" i="21"/>
  <c r="M227" i="21"/>
  <c r="M224" i="21"/>
  <c r="M223" i="21"/>
  <c r="M221" i="21"/>
  <c r="M220" i="21"/>
  <c r="M217" i="21"/>
  <c r="M216" i="21"/>
  <c r="M214" i="21"/>
  <c r="M212" i="21"/>
  <c r="M210" i="21"/>
  <c r="M208" i="21"/>
  <c r="M207" i="21"/>
  <c r="M206" i="21"/>
  <c r="M269" i="21"/>
  <c r="M267" i="21"/>
  <c r="M266" i="21"/>
  <c r="M265" i="21"/>
  <c r="M263" i="21"/>
  <c r="M259" i="21"/>
  <c r="M258" i="21"/>
  <c r="M154" i="21"/>
  <c r="M152" i="21"/>
  <c r="M151" i="21"/>
  <c r="M149" i="21"/>
  <c r="M147" i="21"/>
  <c r="M145" i="21"/>
  <c r="M143" i="21"/>
  <c r="M140" i="21"/>
  <c r="M138" i="21"/>
  <c r="M135" i="21"/>
  <c r="M255" i="21"/>
  <c r="M253" i="21"/>
  <c r="M252" i="21"/>
  <c r="M251" i="21"/>
  <c r="M249" i="21"/>
  <c r="M248" i="21"/>
  <c r="M247" i="21"/>
  <c r="M157" i="21"/>
  <c r="M158" i="21"/>
  <c r="M244" i="21"/>
  <c r="M239" i="21"/>
  <c r="M236" i="21"/>
  <c r="M235" i="21"/>
  <c r="M230" i="21"/>
  <c r="M229" i="21"/>
  <c r="M226" i="21"/>
  <c r="M222" i="21"/>
  <c r="M218" i="21"/>
  <c r="M213" i="21"/>
  <c r="M209" i="21"/>
  <c r="M205" i="21"/>
  <c r="M243" i="21"/>
  <c r="M203" i="21"/>
  <c r="M202" i="21"/>
  <c r="M200" i="21"/>
  <c r="M196" i="21"/>
  <c r="M195" i="21"/>
  <c r="M193" i="21"/>
  <c r="M192" i="21"/>
  <c r="M191" i="21"/>
  <c r="M189" i="21"/>
  <c r="M188" i="21"/>
  <c r="M187" i="21"/>
  <c r="M185" i="21"/>
  <c r="M184" i="21"/>
  <c r="M183" i="21"/>
  <c r="M181" i="21"/>
  <c r="M180" i="21"/>
  <c r="M179" i="21"/>
  <c r="M177" i="21"/>
  <c r="M176" i="21"/>
  <c r="M175" i="21"/>
  <c r="M173" i="21"/>
  <c r="M172" i="21"/>
  <c r="M171" i="21"/>
  <c r="M169" i="21"/>
  <c r="M168" i="21"/>
  <c r="M166" i="21"/>
  <c r="M164" i="21"/>
  <c r="M163" i="21"/>
  <c r="M162" i="21"/>
  <c r="M160" i="21"/>
  <c r="M159" i="21"/>
  <c r="M150" i="21"/>
  <c r="M137" i="21"/>
  <c r="M286" i="21"/>
  <c r="M278" i="21"/>
  <c r="M277" i="21"/>
  <c r="M204" i="21"/>
  <c r="M293" i="21"/>
  <c r="M292" i="21"/>
  <c r="M285" i="21"/>
  <c r="M284" i="21"/>
  <c r="M276" i="21"/>
  <c r="M275" i="21"/>
  <c r="M268" i="21"/>
  <c r="M264" i="21"/>
  <c r="M257" i="21"/>
  <c r="M256" i="21"/>
  <c r="M254" i="21"/>
  <c r="M250" i="21"/>
  <c r="M246" i="21"/>
  <c r="M201" i="21"/>
  <c r="M194" i="21"/>
  <c r="M190" i="21"/>
  <c r="M186" i="21"/>
  <c r="M182" i="21"/>
  <c r="M178" i="21"/>
  <c r="M174" i="21"/>
  <c r="M170" i="21"/>
  <c r="M165" i="21"/>
  <c r="M161" i="21"/>
  <c r="M156" i="21"/>
  <c r="M153" i="21"/>
  <c r="M78" i="21"/>
  <c r="M74" i="21"/>
  <c r="M70" i="21"/>
  <c r="M66" i="21"/>
  <c r="M62" i="21"/>
  <c r="M58" i="21"/>
  <c r="M54" i="21"/>
  <c r="M49" i="21"/>
  <c r="M45" i="21"/>
  <c r="M41" i="21"/>
  <c r="M37" i="21"/>
  <c r="M33" i="21"/>
  <c r="M29" i="21"/>
  <c r="M25" i="21"/>
  <c r="M21" i="21"/>
  <c r="M16" i="21"/>
  <c r="D12" i="35" l="1"/>
  <c r="K6" i="54" s="1"/>
  <c r="M6" i="54" l="1"/>
  <c r="L6" i="54"/>
  <c r="P6" i="54"/>
  <c r="Q6" i="54"/>
  <c r="N6" i="54"/>
  <c r="O6" i="54"/>
  <c r="R6" i="54" l="1"/>
</calcChain>
</file>

<file path=xl/sharedStrings.xml><?xml version="1.0" encoding="utf-8"?>
<sst xmlns="http://schemas.openxmlformats.org/spreadsheetml/2006/main" count="6804" uniqueCount="1488">
  <si>
    <t>LINHAS DE RECALQUE</t>
  </si>
  <si>
    <t>DIV3000018</t>
  </si>
  <si>
    <t>DIV4000004</t>
  </si>
  <si>
    <t>TOTAL GERAL DOS INSUMOS - SISTEMA DE ESGOTAMENTO SANITÁRIO DE JOCA MARQUES-PI</t>
  </si>
  <si>
    <t>SI00003645</t>
  </si>
  <si>
    <t>SI00003646</t>
  </si>
  <si>
    <t>SI00003647</t>
  </si>
  <si>
    <t>SI00003650</t>
  </si>
  <si>
    <t>SI00009822</t>
  </si>
  <si>
    <t>SI00009823</t>
  </si>
  <si>
    <t>REDE</t>
  </si>
  <si>
    <t>ESTAÇÕES ELEVATÓRIAS</t>
  </si>
  <si>
    <t>DIV3000030</t>
  </si>
  <si>
    <t>DIV3000031</t>
  </si>
  <si>
    <t>DIV3000032</t>
  </si>
  <si>
    <t>UASB</t>
  </si>
  <si>
    <t>LEITO DE SECAGEM</t>
  </si>
  <si>
    <t>REDE DE DISTRIBUIÇÃO</t>
  </si>
  <si>
    <t>LAGOAS DE ESTABILIZAÇÃO</t>
  </si>
  <si>
    <t>SI00025864</t>
  </si>
  <si>
    <t>SI00004011</t>
  </si>
  <si>
    <t>SI00009830</t>
  </si>
  <si>
    <t>SI00009833</t>
  </si>
  <si>
    <t>SI00002512</t>
  </si>
  <si>
    <t>OUTROS MATERIAIS</t>
  </si>
  <si>
    <t>MATERIAIS ELÉTRICOS</t>
  </si>
  <si>
    <t>SI00001014</t>
  </si>
  <si>
    <t>SI00001021</t>
  </si>
  <si>
    <t>SI00000994</t>
  </si>
  <si>
    <t>SI00001020</t>
  </si>
  <si>
    <t>SI00002390</t>
  </si>
  <si>
    <t>SI00003278</t>
  </si>
  <si>
    <t>SI00000995</t>
  </si>
  <si>
    <t>SI00002381</t>
  </si>
  <si>
    <t>SI00002684</t>
  </si>
  <si>
    <t>SI00001902</t>
  </si>
  <si>
    <t>SI00010956</t>
  </si>
  <si>
    <t>SI00000864</t>
  </si>
  <si>
    <t>SI00012357</t>
  </si>
  <si>
    <t>SI00007572</t>
  </si>
  <si>
    <t>SI00004274</t>
  </si>
  <si>
    <t>SI00012372</t>
  </si>
  <si>
    <t>INSTALAÇÃO ELÉTRICA - ILUMINAÇÃO EXTERNA</t>
  </si>
  <si>
    <t>INSTALAÇÃO ELÉTRICA - CONEXÃO COM A REDE E QUADRO GERAL DE BAIXA TENSÃO</t>
  </si>
  <si>
    <t>ATERRAMENTO</t>
  </si>
  <si>
    <t>INSTALÇÃO ELÉTRICA - ATERRAMENTO</t>
  </si>
  <si>
    <t>SPDA</t>
  </si>
  <si>
    <t>INSTALÇÃO ELÉTRICA - SPDA</t>
  </si>
  <si>
    <t>ESTAÇÃO DE TRATAMENTO DE ESGOTO / GRUPO GERADOR</t>
  </si>
  <si>
    <t>EQUIPAMENTOS / FORNECIMENTO</t>
  </si>
  <si>
    <t>ESTAÇÃO DE TRATAMENTO DE ESGOTO / LIGAÇÃO MOTORES - MATERIAIS</t>
  </si>
  <si>
    <t>INSTALAÇÃO ELÉTRICA - CENTRO DE COMANDO DE MOTORES</t>
  </si>
  <si>
    <t>SI00003651</t>
  </si>
  <si>
    <t>SI00009819</t>
  </si>
  <si>
    <t>SI00009820</t>
  </si>
  <si>
    <t>SI00001030</t>
  </si>
  <si>
    <t>SI00009821</t>
  </si>
  <si>
    <t>DIV3000026</t>
  </si>
  <si>
    <t>DIV3000029</t>
  </si>
  <si>
    <t>QUANTITADES</t>
  </si>
  <si>
    <t>VALOR UNITÁRIO (R$)</t>
  </si>
  <si>
    <t>VALOR TOTAL (R$)</t>
  </si>
  <si>
    <t>VALOR DO ITEM (R$)</t>
  </si>
  <si>
    <t>CANTEIRO</t>
  </si>
  <si>
    <t>BACIA 1</t>
  </si>
  <si>
    <t>BACIA 2</t>
  </si>
  <si>
    <t>ETE</t>
  </si>
  <si>
    <t>I4010</t>
  </si>
  <si>
    <t>SI00000841</t>
  </si>
  <si>
    <t>I0503</t>
  </si>
  <si>
    <t>SI00009836</t>
  </si>
  <si>
    <t>SI00001964</t>
  </si>
  <si>
    <t>SI00009818</t>
  </si>
  <si>
    <t>SI00003649</t>
  </si>
  <si>
    <t>SI00012782</t>
  </si>
  <si>
    <t>SI00004649</t>
  </si>
  <si>
    <t>SI00001457</t>
  </si>
  <si>
    <t>SI00005216</t>
  </si>
  <si>
    <t>SI00010892</t>
  </si>
  <si>
    <t>AUTOMAÇÃO</t>
  </si>
  <si>
    <t>DIV2000001</t>
  </si>
  <si>
    <t>DIV2000002</t>
  </si>
  <si>
    <t>DIV2000003</t>
  </si>
  <si>
    <t>DIV2000004</t>
  </si>
  <si>
    <t>DIV2000005</t>
  </si>
  <si>
    <t>DIV2000006</t>
  </si>
  <si>
    <t>DIV2000007</t>
  </si>
  <si>
    <t>DIV2000008</t>
  </si>
  <si>
    <t>DIV3000004</t>
  </si>
  <si>
    <t>DIV3000005</t>
  </si>
  <si>
    <t>DIV5000001</t>
  </si>
  <si>
    <t>DIV5000002</t>
  </si>
  <si>
    <t>DIV4000001</t>
  </si>
  <si>
    <t>DIV4000002</t>
  </si>
  <si>
    <t>DIV4000003</t>
  </si>
  <si>
    <t>DIV3000006</t>
  </si>
  <si>
    <t>DIV3000007</t>
  </si>
  <si>
    <t>DIV3000008</t>
  </si>
  <si>
    <t>DIV3000009</t>
  </si>
  <si>
    <t>DIV3000010</t>
  </si>
  <si>
    <t>DIV1000003</t>
  </si>
  <si>
    <t>DIV3000013</t>
  </si>
  <si>
    <t>DIV3000014</t>
  </si>
  <si>
    <t>I6997</t>
  </si>
  <si>
    <t>I6999</t>
  </si>
  <si>
    <t>I5026</t>
  </si>
  <si>
    <t>I5981</t>
  </si>
  <si>
    <t>I5327</t>
  </si>
  <si>
    <t>I5325</t>
  </si>
  <si>
    <t>I7615</t>
  </si>
  <si>
    <t>I6995</t>
  </si>
  <si>
    <t>I6996</t>
  </si>
  <si>
    <t>I4900</t>
  </si>
  <si>
    <t>I1048</t>
  </si>
  <si>
    <t>I3085</t>
  </si>
  <si>
    <t>I1358</t>
  </si>
  <si>
    <t>I4857</t>
  </si>
  <si>
    <t>I3115</t>
  </si>
  <si>
    <t>I0272</t>
  </si>
  <si>
    <t>I8150</t>
  </si>
  <si>
    <t>I8115</t>
  </si>
  <si>
    <t>I8116</t>
  </si>
  <si>
    <t>I6245</t>
  </si>
  <si>
    <t>I0421</t>
  </si>
  <si>
    <t>I1170</t>
  </si>
  <si>
    <t>I8529</t>
  </si>
  <si>
    <t>CODEVASF</t>
  </si>
  <si>
    <t>LIGAÇÕES PREDIAIS</t>
  </si>
  <si>
    <t xml:space="preserve">                                               Ministério da Integração Nacional</t>
  </si>
  <si>
    <t xml:space="preserve">                                               Companhia de Desenvolvimento dos Vales do São Francisco e do Parnaíba</t>
  </si>
  <si>
    <t xml:space="preserve">                                               Área de Desenvolvimento Integrado e Infra-estrutura</t>
  </si>
  <si>
    <t>ITEM</t>
  </si>
  <si>
    <t>ÓRGÃO</t>
  </si>
  <si>
    <t>CÓDIGO</t>
  </si>
  <si>
    <t>DISCRIMINAÇÃO</t>
  </si>
  <si>
    <t>UNID.</t>
  </si>
  <si>
    <t>VALOR (R$)</t>
  </si>
  <si>
    <t xml:space="preserve">UNITÁRIO </t>
  </si>
  <si>
    <t>TOTAL</t>
  </si>
  <si>
    <t>SERVIÇOS PRELIMINARES</t>
  </si>
  <si>
    <t>SEINFRA</t>
  </si>
  <si>
    <t>M999999007</t>
  </si>
  <si>
    <t>M999999008</t>
  </si>
  <si>
    <t>M999999031</t>
  </si>
  <si>
    <t>M103850250</t>
  </si>
  <si>
    <t>M110502001</t>
  </si>
  <si>
    <t>M999999140</t>
  </si>
  <si>
    <t>M102400021</t>
  </si>
  <si>
    <t>M103400190</t>
  </si>
  <si>
    <t>M102700360</t>
  </si>
  <si>
    <t>M101800780</t>
  </si>
  <si>
    <t>M101800790</t>
  </si>
  <si>
    <t>M101800800</t>
  </si>
  <si>
    <t>M101800810</t>
  </si>
  <si>
    <t>M101800820</t>
  </si>
  <si>
    <t>M102800330</t>
  </si>
  <si>
    <t>M102800341</t>
  </si>
  <si>
    <t>M100040140</t>
  </si>
  <si>
    <t>M101800670</t>
  </si>
  <si>
    <t>M104100230</t>
  </si>
  <si>
    <t>M101950240</t>
  </si>
  <si>
    <t>M101950260</t>
  </si>
  <si>
    <t>M020911009</t>
  </si>
  <si>
    <t>M020911013</t>
  </si>
  <si>
    <t>M020911017</t>
  </si>
  <si>
    <t>M020911021</t>
  </si>
  <si>
    <t>M020911025</t>
  </si>
  <si>
    <t>M020911029</t>
  </si>
  <si>
    <t>M010101001</t>
  </si>
  <si>
    <t>M010101005</t>
  </si>
  <si>
    <t>M021000021</t>
  </si>
  <si>
    <t>M011716001</t>
  </si>
  <si>
    <t>M011716005</t>
  </si>
  <si>
    <t>M011716009</t>
  </si>
  <si>
    <t>M011716045</t>
  </si>
  <si>
    <t>M011717001</t>
  </si>
  <si>
    <t>M011717005</t>
  </si>
  <si>
    <t>M011717009</t>
  </si>
  <si>
    <t>M011717045</t>
  </si>
  <si>
    <t>M020200001</t>
  </si>
  <si>
    <t>M020919001</t>
  </si>
  <si>
    <t>M020919005</t>
  </si>
  <si>
    <t>M020919009</t>
  </si>
  <si>
    <t>M020919013</t>
  </si>
  <si>
    <t>M020927013</t>
  </si>
  <si>
    <t>M020927017</t>
  </si>
  <si>
    <t>M020927021</t>
  </si>
  <si>
    <t>M020927025</t>
  </si>
  <si>
    <t>M020927029</t>
  </si>
  <si>
    <t>M020927033</t>
  </si>
  <si>
    <t>M020904017</t>
  </si>
  <si>
    <t>M020904021</t>
  </si>
  <si>
    <t>M020904025</t>
  </si>
  <si>
    <t>M020904029</t>
  </si>
  <si>
    <t>M011714005</t>
  </si>
  <si>
    <t>M011714037</t>
  </si>
  <si>
    <t>M020200005</t>
  </si>
  <si>
    <t>M010905009</t>
  </si>
  <si>
    <t>M020520013</t>
  </si>
  <si>
    <t>M011707005</t>
  </si>
  <si>
    <t>M011707013</t>
  </si>
  <si>
    <t>M011707017</t>
  </si>
  <si>
    <t>M012504001</t>
  </si>
  <si>
    <t>M012504002</t>
  </si>
  <si>
    <t>M010501049</t>
  </si>
  <si>
    <t>M010501053</t>
  </si>
  <si>
    <t>M010501057</t>
  </si>
  <si>
    <t>M010501061</t>
  </si>
  <si>
    <t>M010501069</t>
  </si>
  <si>
    <t>M020526013</t>
  </si>
  <si>
    <t>M010903005</t>
  </si>
  <si>
    <t>M020904009</t>
  </si>
  <si>
    <t>M020904013</t>
  </si>
  <si>
    <t>M011703005</t>
  </si>
  <si>
    <t>M011703009</t>
  </si>
  <si>
    <t>M011704009</t>
  </si>
  <si>
    <t>M021506021</t>
  </si>
  <si>
    <t>SISTEMA DE ESGOTAMENTO SANITÁRIO - JOCA MARQUES - PI</t>
  </si>
  <si>
    <t>M012313009</t>
  </si>
  <si>
    <t>M011712009</t>
  </si>
  <si>
    <t>M011712045</t>
  </si>
  <si>
    <t>M010701013</t>
  </si>
  <si>
    <t>M010701049</t>
  </si>
  <si>
    <t>M010701053</t>
  </si>
  <si>
    <t>M010701057</t>
  </si>
  <si>
    <t>M010701093</t>
  </si>
  <si>
    <t>M011701009</t>
  </si>
  <si>
    <t>M020101009</t>
  </si>
  <si>
    <t>SI00002674</t>
  </si>
  <si>
    <t>SI00001891</t>
  </si>
  <si>
    <t>SI00002387</t>
  </si>
  <si>
    <t>SI00002680</t>
  </si>
  <si>
    <t>SI00001893</t>
  </si>
  <si>
    <t>M020708013</t>
  </si>
  <si>
    <t>M010903009</t>
  </si>
  <si>
    <t>M010904005</t>
  </si>
  <si>
    <t>M010904009</t>
  </si>
  <si>
    <t>SI00005167</t>
  </si>
  <si>
    <t>ORÇAMENTO - PROJETO BÁSICO - DATABASE - ABRIL 2009</t>
  </si>
  <si>
    <t>M012201041</t>
  </si>
  <si>
    <t>M021505021</t>
  </si>
  <si>
    <t>M012603009</t>
  </si>
  <si>
    <t>03.02</t>
  </si>
  <si>
    <t>M010801005</t>
  </si>
  <si>
    <t>M010901005</t>
  </si>
  <si>
    <t>M010901009</t>
  </si>
  <si>
    <t>M010902005</t>
  </si>
  <si>
    <t>M010902009</t>
  </si>
  <si>
    <t>SERVIÇOS</t>
  </si>
  <si>
    <t xml:space="preserve">                  Companhia de Desenvolvimento dos Vales do São Francisco e do Parnaíba</t>
  </si>
  <si>
    <t>01.00</t>
  </si>
  <si>
    <t>PLANILHA RESUMO</t>
  </si>
  <si>
    <t>MATERIAIS</t>
  </si>
  <si>
    <t>02.00</t>
  </si>
  <si>
    <t>TOTAL DA PLANILHA</t>
  </si>
  <si>
    <t>CONTRATUAL</t>
  </si>
  <si>
    <t>Companhia de Desenvolvimento dos Vales do São Francisco e do Parnaíba</t>
  </si>
  <si>
    <t>Ministério da Integração Nacional</t>
  </si>
  <si>
    <t>%</t>
  </si>
  <si>
    <t>QUANTID</t>
  </si>
  <si>
    <t>03.00</t>
  </si>
  <si>
    <t>01.01</t>
  </si>
  <si>
    <t>01.02</t>
  </si>
  <si>
    <t>01.03</t>
  </si>
  <si>
    <t>01.04</t>
  </si>
  <si>
    <t>01.05</t>
  </si>
  <si>
    <t>03.01</t>
  </si>
  <si>
    <t>m</t>
  </si>
  <si>
    <t xml:space="preserve">PLACA DE OBRA EM CHAPA DE ACO GALVANIZADO                                                                                                                                                               </t>
  </si>
  <si>
    <t>unid</t>
  </si>
  <si>
    <t>A</t>
  </si>
  <si>
    <t>Total de Serviços Auxiliares</t>
  </si>
  <si>
    <t>Custo Direto Total</t>
  </si>
  <si>
    <t>Taxa de BDI %</t>
  </si>
  <si>
    <t>Total da Composição</t>
  </si>
  <si>
    <t>Preço Unitario Adotado</t>
  </si>
  <si>
    <t>SERVENTE COM ENCARGOS COMPLEMENTARES</t>
  </si>
  <si>
    <t xml:space="preserve">Sub-Total de MÃO DE OBRA                             </t>
  </si>
  <si>
    <t>PEDREIRO COM ENCARGOS COMPLEMENTARES</t>
  </si>
  <si>
    <t>AUXILIAR DE ELETRICISTA COM ENCARGOS COMPLEMENTARES</t>
  </si>
  <si>
    <t>ELETRICISTA COM ENCARGOS COMPLEMENTARES</t>
  </si>
  <si>
    <t>Detalhamento do BDI</t>
  </si>
  <si>
    <t>Serviços</t>
  </si>
  <si>
    <t>Item</t>
  </si>
  <si>
    <t>Descrição do serviços</t>
  </si>
  <si>
    <t>Preço de Venda (%)</t>
  </si>
  <si>
    <t>Custo Direto (%)</t>
  </si>
  <si>
    <t>Administração Central (A)</t>
  </si>
  <si>
    <t>Impostos e Taxas (I)</t>
  </si>
  <si>
    <t>2.1</t>
  </si>
  <si>
    <t>ISS</t>
  </si>
  <si>
    <t>2.2</t>
  </si>
  <si>
    <t>PIS</t>
  </si>
  <si>
    <t>2.3</t>
  </si>
  <si>
    <t>Cofins</t>
  </si>
  <si>
    <t>2.4</t>
  </si>
  <si>
    <t>CPRB (INSS)</t>
  </si>
  <si>
    <t>Riscos, seguro e garantia (R)</t>
  </si>
  <si>
    <t xml:space="preserve">                                                                                                                                                                                                                                                                                                                                                                                                                                                                                                                                                                                                                                                                                                                                                                                                                                                                                                                                                                                     </t>
  </si>
  <si>
    <t>Despesas Financeiras (DF)</t>
  </si>
  <si>
    <t>Lucro (L)</t>
  </si>
  <si>
    <t>BDI (%)</t>
  </si>
  <si>
    <t>Acórdão nº 2369/2011 - TCU - Plenário - DOU nº174 em 20 de setembro de 2011</t>
  </si>
  <si>
    <t>(*) BDI (%) = ((((1+AC+R)*(1+DF)*(1+L))/(1-I))-1)</t>
  </si>
  <si>
    <t>Valor da Obra: R$ 1.500.000,01 até R$ 75.000.000,00</t>
  </si>
  <si>
    <t>Tipo da Obra: Mediana em área e prazo em condições normais de execução</t>
  </si>
  <si>
    <t>ISS municipal: 50% de 4% (valor da tabela Prefeitura de Jequitaí/MG)</t>
  </si>
  <si>
    <t>Materiais</t>
  </si>
  <si>
    <t>ENCANADOR OU BOMBEIRO HIDRÁULICO COM ENCARGOS COMPLEMENTARES</t>
  </si>
  <si>
    <t>N2</t>
  </si>
  <si>
    <t>N7</t>
  </si>
  <si>
    <t>N3</t>
  </si>
  <si>
    <t>N4</t>
  </si>
  <si>
    <t>N6</t>
  </si>
  <si>
    <t>N1</t>
  </si>
  <si>
    <t>INDICE</t>
  </si>
  <si>
    <t>N5</t>
  </si>
  <si>
    <t>MATERIAL</t>
  </si>
  <si>
    <t>BDI = 16,80%</t>
  </si>
  <si>
    <t>Escavação:</t>
  </si>
  <si>
    <t>Assentamento:</t>
  </si>
  <si>
    <t>Aterro:</t>
  </si>
  <si>
    <t>Concreto:</t>
  </si>
  <si>
    <t>50% dos quantitativos</t>
  </si>
  <si>
    <t xml:space="preserve">M2    </t>
  </si>
  <si>
    <t xml:space="preserve">MOBILIZAÇÃO DE PESSOAL E EQUIPAMENTOS                                                                                                                                                                   </t>
  </si>
  <si>
    <t xml:space="preserve">UND   </t>
  </si>
  <si>
    <t xml:space="preserve">DESMOBILIZAÇÃO DE PESSOAL E EQUIPAMENTOS                                                                                                                                                                </t>
  </si>
  <si>
    <t xml:space="preserve">ADMINISTRAÇÃO LOCAL DA OBRA (BASE)                                                                                                                                                                      </t>
  </si>
  <si>
    <t xml:space="preserve">MÊS   </t>
  </si>
  <si>
    <t xml:space="preserve">74209/001     </t>
  </si>
  <si>
    <t xml:space="preserve">C01001        </t>
  </si>
  <si>
    <t xml:space="preserve">C01002        </t>
  </si>
  <si>
    <t xml:space="preserve">0502001       </t>
  </si>
  <si>
    <t xml:space="preserve">CONCRETO FCK = 30MPA. TRAÇO 1:2.1:2.5 (CIMENTO/ AREIA MÉDIA/ BRITA 1)  - PREPARO MECÂNICO COM BETONEIRA 400 L. AF_07/2016                                                                               </t>
  </si>
  <si>
    <t xml:space="preserve">M3    </t>
  </si>
  <si>
    <t xml:space="preserve">LANÇAMENTO COM USO DE BALDES. ADENSAMENTO E ACABAMENTO DE CONCRETO EM ESTRUTURAS. AF_12/2015                                                                                                            </t>
  </si>
  <si>
    <t xml:space="preserve">UN    </t>
  </si>
  <si>
    <t xml:space="preserve">M     </t>
  </si>
  <si>
    <t xml:space="preserve">94966         </t>
  </si>
  <si>
    <t xml:space="preserve">92873         </t>
  </si>
  <si>
    <t>BDI = 28,00%</t>
  </si>
  <si>
    <t>COMPOSIÇÃO ANALÍTICA DE PREÇO UNITÁRIO</t>
  </si>
  <si>
    <t xml:space="preserve">Cliente: Sinapi Cef - TERESINA - PI              </t>
  </si>
  <si>
    <t>Item Serviço</t>
  </si>
  <si>
    <t>Descrição do Serviço</t>
  </si>
  <si>
    <t>Insumo/Aux.</t>
  </si>
  <si>
    <t>Descrição</t>
  </si>
  <si>
    <t>Unidade</t>
  </si>
  <si>
    <t>Coeficiente</t>
  </si>
  <si>
    <t>Preço Unitário</t>
  </si>
  <si>
    <t>Preço Total</t>
  </si>
  <si>
    <t xml:space="preserve">0204491   </t>
  </si>
  <si>
    <t xml:space="preserve">PECA DE MADEIRA NATIVA / REGIONAL 7.5 X 7.5CM (3X3) NAO APARELHADA (P/FORMA)                                                                                                                            </t>
  </si>
  <si>
    <t xml:space="preserve">KG    </t>
  </si>
  <si>
    <t>Sub-Total de ACETILENO (RECARGA PARA CILINDRO DE CONJ</t>
  </si>
  <si>
    <t>Serviços Auxiliares</t>
  </si>
  <si>
    <t xml:space="preserve">88262         </t>
  </si>
  <si>
    <t xml:space="preserve">CARPINTEIRO DE FORMAS COM ENCARGOS COMPLEMENTARES                                                                                                                                                       </t>
  </si>
  <si>
    <t xml:space="preserve">H     </t>
  </si>
  <si>
    <t xml:space="preserve">88316         </t>
  </si>
  <si>
    <t xml:space="preserve">SERVENTE COM ENCARGOS COMPLEMENTARES                                                                                                                                                                    </t>
  </si>
  <si>
    <t xml:space="preserve">94962         </t>
  </si>
  <si>
    <t xml:space="preserve">CONCRETO MAGRO PARA LASTRO. TRAÇO 1:4.5:4.5 (CIMENTO/ AREIA MÉDIA/ BRITA 1)  - PREPARO MECÂNICO COM BETONEIRA 400 L. AF_07/2016                                                                         </t>
  </si>
  <si>
    <t xml:space="preserve"> 88262         </t>
  </si>
  <si>
    <t>CARPINTEIRO DE FORMAS COM ENCARGOS COMPLEMENTARES</t>
  </si>
  <si>
    <t xml:space="preserve"> 30/06/2018</t>
  </si>
  <si>
    <t xml:space="preserve">0101213   </t>
  </si>
  <si>
    <t xml:space="preserve">CARPINTEIRO DE FORMAS                                                                                                                                                                                   </t>
  </si>
  <si>
    <t xml:space="preserve">0137370   </t>
  </si>
  <si>
    <t xml:space="preserve">ALIMENTACAO - HORISTA (ENCARGOS COMPLEMENTARES) (COLETADO CAIXA)                                                                                                                                        </t>
  </si>
  <si>
    <t xml:space="preserve">0137371   </t>
  </si>
  <si>
    <t xml:space="preserve">TRANSPORTE - HORISTA (ENCARGOS COMPLEMENTARES) (COLETADO CAIXA)                                                                                                                                         </t>
  </si>
  <si>
    <t xml:space="preserve">0137372   </t>
  </si>
  <si>
    <t xml:space="preserve">EXAMES - HORISTA (ENCARGOS COMPLEMENTARES) (COLETADO CAIXA)                                                                                                                                             </t>
  </si>
  <si>
    <t xml:space="preserve">0137373   </t>
  </si>
  <si>
    <t xml:space="preserve">SEGURO - HORISTA (ENCARGOS COMPLEMENTARES) (COLETADO CAIXA)                                                                                                                                             </t>
  </si>
  <si>
    <t xml:space="preserve">88236         </t>
  </si>
  <si>
    <t xml:space="preserve">FERRAMENTAS (ENCARGOS COMPLEMENTARES) - HORISTA                                                                                                                                                         </t>
  </si>
  <si>
    <t xml:space="preserve">88237         </t>
  </si>
  <si>
    <t xml:space="preserve">EPI (ENCARGOS COMPLEMENTARES) - HORISTA                                                                                                                                                                 </t>
  </si>
  <si>
    <t xml:space="preserve">95330         </t>
  </si>
  <si>
    <t xml:space="preserve">CURSO DE CAPACITAÇÃO PARA CARPINTEIRO DE FÔRMAS (ENCARGOS COMPLEMENTARES) - HORISTA                                                                                                                     </t>
  </si>
  <si>
    <t xml:space="preserve"> 88236         </t>
  </si>
  <si>
    <t>FERRAMENTAS (ENCARGOS COMPLEMENTARES) - HORISTA</t>
  </si>
  <si>
    <t xml:space="preserve">0200010   </t>
  </si>
  <si>
    <t xml:space="preserve">BALDE PLASTICO CAPACIDADE *10* L                                                                                                                                                                        </t>
  </si>
  <si>
    <t xml:space="preserve">0202711   </t>
  </si>
  <si>
    <t xml:space="preserve">CARRINHO DE MAO DE ACO CAPACIDADE 50 A 60 L. PNEU COM CAMARA                                                                                                                                            </t>
  </si>
  <si>
    <t xml:space="preserve">0211359   </t>
  </si>
  <si>
    <t xml:space="preserve">ESMERILHADEIRA ANGULAR ELETRICA. DIAMETRO DO DISCO 7 '' (180 MM). ROTACAO 8500 RPM. POTENCIA 2400 W                                                                                                     </t>
  </si>
  <si>
    <t xml:space="preserve">0212815   </t>
  </si>
  <si>
    <t xml:space="preserve">FITA CREPE ROLO DE 25 MM X 50 M                                                                                                                                                                         </t>
  </si>
  <si>
    <t xml:space="preserve">0225966   </t>
  </si>
  <si>
    <t xml:space="preserve">REDUTOR TIPO THINNER PARA ACABAMENTO                                                                                                                                                                    </t>
  </si>
  <si>
    <t xml:space="preserve">L     </t>
  </si>
  <si>
    <t xml:space="preserve">0238382   </t>
  </si>
  <si>
    <t xml:space="preserve">LINHA DE PEDREIRO LISA 100 M                                                                                                                                                                            </t>
  </si>
  <si>
    <t xml:space="preserve">0238390   </t>
  </si>
  <si>
    <t xml:space="preserve">ROLO DE LA DE CARNEIRO 23 CM (SEM CABO)                                                                                                                                                                 </t>
  </si>
  <si>
    <t xml:space="preserve">0238393   </t>
  </si>
  <si>
    <t xml:space="preserve">ROLO DE ESPUMA POLIESTER 23 CM (SEM CABO)                                                                                                                                                               </t>
  </si>
  <si>
    <t xml:space="preserve">0238396   </t>
  </si>
  <si>
    <t xml:space="preserve">SELADOR HORIZONTAL PARA FITA DE ACO 1 "                                                                                                                                                                 </t>
  </si>
  <si>
    <t xml:space="preserve">0238399   </t>
  </si>
  <si>
    <t xml:space="preserve">BOLSA DE LONA PARA FERRAMENTAS *50 X 35 X 25* CM                                                                                                                                                        </t>
  </si>
  <si>
    <t xml:space="preserve">0238413   </t>
  </si>
  <si>
    <t xml:space="preserve">LIXADEIRA ELETRICA ANGULAR. PARA DISCO DE 7 " (180 MM). POTENCIA DE 2.200 W. *5.000* RPM. 220 V                                                                                                         </t>
  </si>
  <si>
    <t xml:space="preserve">0238476   </t>
  </si>
  <si>
    <t xml:space="preserve">ESCADA DUPLA DE ABRIR EM ALUMINIO. MODELO PINTOR. 8 DEGRAUS                                                                                                                                             </t>
  </si>
  <si>
    <t xml:space="preserve">0238477   </t>
  </si>
  <si>
    <t xml:space="preserve">ESCADA EXTENSIVEL EM ALUMINIO COM 6.00 M ESTENDIDA                                                                                                                                                      </t>
  </si>
  <si>
    <t xml:space="preserve"> 88237         </t>
  </si>
  <si>
    <t>EPI (ENCARGOS COMPLEMENTARES) - HORISTA</t>
  </si>
  <si>
    <t xml:space="preserve">0212892   </t>
  </si>
  <si>
    <t xml:space="preserve">LUVA RASPA DE COURO. CANO CURTO (PUNHO *7* CM)                                                                                                                                                          </t>
  </si>
  <si>
    <t xml:space="preserve">PAR   </t>
  </si>
  <si>
    <t xml:space="preserve">0212893   </t>
  </si>
  <si>
    <t xml:space="preserve">BOTA DE SEGURANCA COM BIQUEIRA DE ACO E COLARINHO ACOLCHOADO                                                                                                                                            </t>
  </si>
  <si>
    <t xml:space="preserve">0236144   </t>
  </si>
  <si>
    <t xml:space="preserve">RESPIRADOR DESCARTAVEL SEM VALVULA DE EXALACAO. PFF 1                                                                                                                                                   </t>
  </si>
  <si>
    <t xml:space="preserve">0236146   </t>
  </si>
  <si>
    <t xml:space="preserve">PROTETOR SOLAR FPS 30. EMBALAGEM 2 LITROS                                                                                                                                                               </t>
  </si>
  <si>
    <t xml:space="preserve">0236149   </t>
  </si>
  <si>
    <t xml:space="preserve">TRAVA-QUEDAS EM ACO PARA CORDA DE 12 MM. EXTENSOR DE 25 X 300 MM. COM MOSQUETAO TIPO GANCHO TRAVA DUPLA                                                                                                 </t>
  </si>
  <si>
    <t xml:space="preserve">0236150   </t>
  </si>
  <si>
    <t xml:space="preserve">AVENTAL DE SEGURANCA DE RASPA DE COURO 1.00 X 0.60 M                                                                                                                                                    </t>
  </si>
  <si>
    <t xml:space="preserve">0236153   </t>
  </si>
  <si>
    <t xml:space="preserve">TALABARTE DE SEGURANCA. 2 MOSQUETOES TRAVA DUPLA *53* MM DE ABERTURA. COM ABSORVEDOR DE ENERGIA                                                                                                         </t>
  </si>
  <si>
    <t xml:space="preserve"> 95330         </t>
  </si>
  <si>
    <t>CURSO DE CAPACITAÇÃO PARA CARPINTEIRO DE FÔRMAS (ENCARGOS COMPLEMENTARES) - HORISTA</t>
  </si>
  <si>
    <t xml:space="preserve"> 88316         </t>
  </si>
  <si>
    <t xml:space="preserve">0106111   </t>
  </si>
  <si>
    <t xml:space="preserve">SERVENTE DE OBRAS                                                                                                                                                                                       </t>
  </si>
  <si>
    <t xml:space="preserve">95378         </t>
  </si>
  <si>
    <t xml:space="preserve">CURSO DE CAPACITAÇÃO PARA SERVENTE (ENCARGOS COMPLEMENTARES) - HORISTA                                                                                                                                  </t>
  </si>
  <si>
    <t xml:space="preserve"> 95378         </t>
  </si>
  <si>
    <t>CURSO DE CAPACITAÇÃO PARA SERVENTE (ENCARGOS COMPLEMENTARES) - HORISTA</t>
  </si>
  <si>
    <t xml:space="preserve"> 94962         </t>
  </si>
  <si>
    <t>CONCRETO MAGRO PARA LASTRO. TRAÇO 1:4.5:4.5 (CIMENTO/ AREIA MÉDIA/ BRITA 1)  - PREPARO MECÂNICO COM BETONEIRA 400 L. AF_07/2016</t>
  </si>
  <si>
    <t xml:space="preserve">0200370   </t>
  </si>
  <si>
    <t xml:space="preserve">AREIA MEDIA - POSTO JAZIDA/FORNECEDOR (RETIRADO NA JAZIDA. SEM TRANSPORTE)                                                                                                                              </t>
  </si>
  <si>
    <t xml:space="preserve">0201379   </t>
  </si>
  <si>
    <t xml:space="preserve">CIMENTO PORTLAND COMPOSTO CP II-32                                                                                                                                                                      </t>
  </si>
  <si>
    <t xml:space="preserve">0204721   </t>
  </si>
  <si>
    <t xml:space="preserve">PEDRA BRITADA N. 1 (9.5 a 19 MM) POSTO PEDREIRA/FORNECEDOR. SEM FRETE                                                                                                                                   </t>
  </si>
  <si>
    <t xml:space="preserve">88377         </t>
  </si>
  <si>
    <t xml:space="preserve">OPERADOR DE BETONEIRA ESTACIONÁRIA/MISTURADOR COM ENCARGOS COMPLEMENTARES                                                                                                                               </t>
  </si>
  <si>
    <t xml:space="preserve">88830         </t>
  </si>
  <si>
    <t xml:space="preserve">BETONEIRA CAPACIDADE NOMINAL DE 400 L. CAPACIDADE DE MISTURA 280 L. MOTOR ELÉTRICO TRIFÁSICO POTÊNCIA DE 2 CV. SEM CARREGADOR - CHP DIURNO. AF_10/2014                                                  </t>
  </si>
  <si>
    <t xml:space="preserve">CHP   </t>
  </si>
  <si>
    <t xml:space="preserve">88831         </t>
  </si>
  <si>
    <t xml:space="preserve">BETONEIRA CAPACIDADE NOMINAL DE 400 L. CAPACIDADE DE MISTURA 280 L. MOTOR ELÉTRICO TRIFÁSICO POTÊNCIA DE 2 CV. SEM CARREGADOR - CHI DIURNO. AF_10/2014                                                  </t>
  </si>
  <si>
    <t xml:space="preserve">CHI   </t>
  </si>
  <si>
    <t xml:space="preserve"> 88377         </t>
  </si>
  <si>
    <t>OPERADOR DE BETONEIRA ESTACIONÁRIA/MISTURADOR COM ENCARGOS COMPLEMENTARES</t>
  </si>
  <si>
    <t xml:space="preserve">0137666   </t>
  </si>
  <si>
    <t xml:space="preserve">OPERADOR DE BETONEIRA ESTACIONARIA/MISTURADOR                                                                                                                                                           </t>
  </si>
  <si>
    <t xml:space="preserve">95389         </t>
  </si>
  <si>
    <t xml:space="preserve">CURSO DE CAPACITAÇÃO PARA OPERADOR DE BETONEIRA ESTACIONÁRIA/MISTURADOR (ENCARGOS COMPLEMENTARES) - HORISTA                                                                                             </t>
  </si>
  <si>
    <t xml:space="preserve"> 95389         </t>
  </si>
  <si>
    <t>CURSO DE CAPACITAÇÃO PARA OPERADOR DE BETONEIRA ESTACIONÁRIA/MISTURADOR (ENCARGOS COMPLEMENTARES) - HORISTA</t>
  </si>
  <si>
    <t xml:space="preserve"> 88830         </t>
  </si>
  <si>
    <t>BETONEIRA CAPACIDADE NOMINAL DE 400 L. CAPACIDADE DE MISTURA 280 L. MOTOR ELÉTRICO TRIFÁSICO POTÊNCIA DE 2 CV. SEM CARREGADOR - CHP DIURNO. AF_10/2014</t>
  </si>
  <si>
    <t xml:space="preserve">88826         </t>
  </si>
  <si>
    <t xml:space="preserve">BETONEIRA CAPACIDADE NOMINAL DE 400 L. CAPACIDADE DE MISTURA 280 L. MOTOR ELÉTRICO TRIFÁSICO POTÊNCIA DE 2 CV. SEM CARREGADOR - DEPRECIAÇÃO. AF_10/2014                                                 </t>
  </si>
  <si>
    <t xml:space="preserve">88827         </t>
  </si>
  <si>
    <t xml:space="preserve">BETONEIRA CAPACIDADE NOMINAL DE 400 L. CAPACIDADE DE MISTURA 280 L. MOTOR ELÉTRICO TRIFÁSICO POTÊNCIA DE 2 CV. SEM CARREGADOR - JUROS. AF_10/2014                                                       </t>
  </si>
  <si>
    <t xml:space="preserve">88828         </t>
  </si>
  <si>
    <t xml:space="preserve">BETONEIRA CAPACIDADE NOMINAL DE 400 L. CAPACIDADE DE MISTURA 280 L. MOTOR ELÉTRICO TRIFÁSICO POTÊNCIA DE 2 CV. SEM CARREGADOR - MANUTENÇÃO. AF_10/2014                                                  </t>
  </si>
  <si>
    <t xml:space="preserve">88829         </t>
  </si>
  <si>
    <t xml:space="preserve">BETONEIRA CAPACIDADE NOMINAL DE 400 L. CAPACIDADE DE MISTURA 280 L. MOTOR ELÉTRICO TRIFÁSICO POTÊNCIA DE 2 CV. SEM CARREGADOR - MATERIAIS NA OPERAÇÃO. AF_10/2014                                       </t>
  </si>
  <si>
    <t xml:space="preserve"> 88826         </t>
  </si>
  <si>
    <t>BETONEIRA CAPACIDADE NOMINAL DE 400 L. CAPACIDADE DE MISTURA 280 L. MOTOR ELÉTRICO TRIFÁSICO POTÊNCIA DE 2 CV. SEM CARREGADOR - DEPRECIAÇÃO. AF_10/2014</t>
  </si>
  <si>
    <t xml:space="preserve">0310535   </t>
  </si>
  <si>
    <t xml:space="preserve">BETONEIRA CAPACIDADE NOMINAL 400 L. CAPACIDADE DE MISTURA  280 L. MOTOR ELETRICO TRIFASICO 220/380 V POTENCIA 2 CV. SEM CARREGADOR                                                                      </t>
  </si>
  <si>
    <t>Sub-Total de CAMINHONETE COM MOTOR A DIESEL. POTENCIA</t>
  </si>
  <si>
    <t xml:space="preserve"> 88827         </t>
  </si>
  <si>
    <t>BETONEIRA CAPACIDADE NOMINAL DE 400 L. CAPACIDADE DE MISTURA 280 L. MOTOR ELÉTRICO TRIFÁSICO POTÊNCIA DE 2 CV. SEM CARREGADOR - JUROS. AF_10/2014</t>
  </si>
  <si>
    <t xml:space="preserve"> 88828         </t>
  </si>
  <si>
    <t>BETONEIRA CAPACIDADE NOMINAL DE 400 L. CAPACIDADE DE MISTURA 280 L. MOTOR ELÉTRICO TRIFÁSICO POTÊNCIA DE 2 CV. SEM CARREGADOR - MANUTENÇÃO. AF_10/2014</t>
  </si>
  <si>
    <t xml:space="preserve"> 88829         </t>
  </si>
  <si>
    <t>BETONEIRA CAPACIDADE NOMINAL DE 400 L. CAPACIDADE DE MISTURA 280 L. MOTOR ELÉTRICO TRIFÁSICO POTÊNCIA DE 2 CV. SEM CARREGADOR - MATERIAIS NA OPERAÇÃO. AF_10/2014</t>
  </si>
  <si>
    <t xml:space="preserve">0202705   </t>
  </si>
  <si>
    <t xml:space="preserve">ENERGIA ELETRICA ATE 2000 KWH INDUSTRIAL. SEM DEMANDA                                                                                                                                                   </t>
  </si>
  <si>
    <t xml:space="preserve">KW/H  </t>
  </si>
  <si>
    <t xml:space="preserve"> 88831         </t>
  </si>
  <si>
    <t>BETONEIRA CAPACIDADE NOMINAL DE 400 L. CAPACIDADE DE MISTURA 280 L. MOTOR ELÉTRICO TRIFÁSICO POTÊNCIA DE 2 CV. SEM CARREGADOR - CHI DIURNO. AF_10/2014</t>
  </si>
  <si>
    <t xml:space="preserve">90822         </t>
  </si>
  <si>
    <t xml:space="preserve">PORTA DE MADEIRA PARA PINTURA. SEMI-OCA (LEVE OU MÉDIA). 80X210CM. ESPESSURA DE 3.5CM. INCLUSO DOBRADIÇAS - FORNECIMENTO E INSTALAÇÃO. AF_08/2015                                                       </t>
  </si>
  <si>
    <t xml:space="preserve">88264         </t>
  </si>
  <si>
    <t xml:space="preserve">ELETRICISTA COM ENCARGOS COMPLEMENTARES                                                                                                                                                                 </t>
  </si>
  <si>
    <t xml:space="preserve"> 88264         </t>
  </si>
  <si>
    <t xml:space="preserve">0102436   </t>
  </si>
  <si>
    <t xml:space="preserve">ELETRICISTA                                                                                                                                                                                             </t>
  </si>
  <si>
    <t xml:space="preserve">95332         </t>
  </si>
  <si>
    <t xml:space="preserve">CURSO DE CAPACITAÇÃO PARA ELETRICISTA (ENCARGOS COMPLEMENTARES) - HORISTA                                                                                                                               </t>
  </si>
  <si>
    <t xml:space="preserve"> 95332         </t>
  </si>
  <si>
    <t>CURSO DE CAPACITAÇÃO PARA ELETRICISTA (ENCARGOS COMPLEMENTARES) - HORISTA</t>
  </si>
  <si>
    <t xml:space="preserve">88248         </t>
  </si>
  <si>
    <t xml:space="preserve">AUXILIAR DE ENCANADOR OU BOMBEIRO HIDRÁULICO COM ENCARGOS COMPLEMENTARES                                                                                                                                </t>
  </si>
  <si>
    <t xml:space="preserve">88267         </t>
  </si>
  <si>
    <t xml:space="preserve">ENCANADOR OU BOMBEIRO HIDRÁULICO COM ENCARGOS COMPLEMENTARES                                                                                                                                            </t>
  </si>
  <si>
    <t xml:space="preserve">88309         </t>
  </si>
  <si>
    <t xml:space="preserve">PEDREIRO COM ENCARGOS COMPLEMENTARES                                                                                                                                                                    </t>
  </si>
  <si>
    <t xml:space="preserve"> 88248         </t>
  </si>
  <si>
    <t>AUXILIAR DE ENCANADOR OU BOMBEIRO HIDRÁULICO COM ENCARGOS COMPLEMENTARES</t>
  </si>
  <si>
    <t xml:space="preserve">0100246   </t>
  </si>
  <si>
    <t xml:space="preserve">AUXILIAR DE ENCANADOR OU BOMBEIRO HIDRAULICO                                                                                                                                                            </t>
  </si>
  <si>
    <t xml:space="preserve">95317         </t>
  </si>
  <si>
    <t xml:space="preserve">CURSO DE CAPACITAÇÃO PARA AUXILIAR DE ENCANADOR OU BOMBEIRO HIDRÁULICO (ENCARGOS COMPLEMENTARES) - HORISTA                                                                                              </t>
  </si>
  <si>
    <t xml:space="preserve"> 95317         </t>
  </si>
  <si>
    <t>CURSO DE CAPACITAÇÃO PARA AUXILIAR DE ENCANADOR OU BOMBEIRO HIDRÁULICO (ENCARGOS COMPLEMENTARES) - HORISTA</t>
  </si>
  <si>
    <t xml:space="preserve"> 88267         </t>
  </si>
  <si>
    <t xml:space="preserve">0102696   </t>
  </si>
  <si>
    <t xml:space="preserve">ENCANADOR OU BOMBEIRO HIDRAULICO                                                                                                                                                                        </t>
  </si>
  <si>
    <t xml:space="preserve">95335         </t>
  </si>
  <si>
    <t xml:space="preserve">CURSO DE CAPACITAÇÃO PARA ENCANADOR OU BOMBEIRO HIDRÁULICO (ENCARGOS COMPLEMENTARES) - HORISTA                                                                                                          </t>
  </si>
  <si>
    <t xml:space="preserve"> 95335         </t>
  </si>
  <si>
    <t>CURSO DE CAPACITAÇÃO PARA ENCANADOR OU BOMBEIRO HIDRÁULICO (ENCARGOS COMPLEMENTARES) - HORISTA</t>
  </si>
  <si>
    <t xml:space="preserve"> 88309         </t>
  </si>
  <si>
    <t xml:space="preserve">0104750   </t>
  </si>
  <si>
    <t xml:space="preserve">PEDREIRO                                                                                                                                                                                                </t>
  </si>
  <si>
    <t xml:space="preserve">95371         </t>
  </si>
  <si>
    <t xml:space="preserve">CURSO DE CAPACITAÇÃO PARA PEDREIRO (ENCARGOS COMPLEMENTARES) - HORISTA                                                                                                                                  </t>
  </si>
  <si>
    <t xml:space="preserve"> 95371         </t>
  </si>
  <si>
    <t>CURSO DE CAPACITAÇÃO PARA PEDREIRO (ENCARGOS COMPLEMENTARES) - HORISTA</t>
  </si>
  <si>
    <t xml:space="preserve">88247         </t>
  </si>
  <si>
    <t xml:space="preserve">AUXILIAR DE ELETRICISTA COM ENCARGOS COMPLEMENTARES                                                                                                                                                     </t>
  </si>
  <si>
    <t xml:space="preserve"> 88247         </t>
  </si>
  <si>
    <t xml:space="preserve">0100247   </t>
  </si>
  <si>
    <t xml:space="preserve">AJUDANTE DE ELETRICISTA                                                                                                                                                                                 </t>
  </si>
  <si>
    <t xml:space="preserve">95316         </t>
  </si>
  <si>
    <t xml:space="preserve">CURSO DE CAPACITAÇÃO PARA AUXILIAR DE ELETRICISTA (ENCARGOS COMPLEMENTARES) - HORISTA                                                                                                                   </t>
  </si>
  <si>
    <t xml:space="preserve"> 95316         </t>
  </si>
  <si>
    <t>CURSO DE CAPACITAÇÃO PARA AUXILIAR DE ELETRICISTA (ENCARGOS COMPLEMENTARES) - HORISTA</t>
  </si>
  <si>
    <t xml:space="preserve">88310         </t>
  </si>
  <si>
    <t xml:space="preserve">PINTOR COM ENCARGOS COMPLEMENTARES                                                                                                                                                                      </t>
  </si>
  <si>
    <t xml:space="preserve"> 88310         </t>
  </si>
  <si>
    <t>PINTOR COM ENCARGOS COMPLEMENTARES</t>
  </si>
  <si>
    <t xml:space="preserve">0104783   </t>
  </si>
  <si>
    <t xml:space="preserve">PINTOR                                                                                                                                                                                                  </t>
  </si>
  <si>
    <t xml:space="preserve">95372         </t>
  </si>
  <si>
    <t xml:space="preserve">CURSO DE CAPACITAÇÃO PARA PINTOR (ENCARGOS COMPLEMENTARES) - HORISTA                                                                                                                                    </t>
  </si>
  <si>
    <t xml:space="preserve"> 95372         </t>
  </si>
  <si>
    <t>CURSO DE CAPACITAÇÃO PARA PINTOR (ENCARGOS COMPLEMENTARES) - HORISTA</t>
  </si>
  <si>
    <t xml:space="preserve">0238383   </t>
  </si>
  <si>
    <t xml:space="preserve">LIXA D'AGUA EM FOLHA. GRAO 100                                                                                                                                                                          </t>
  </si>
  <si>
    <t xml:space="preserve">0220083   </t>
  </si>
  <si>
    <t xml:space="preserve">SOLUCAO LIMPADORA PARA PVC. FRASCO COM 1000 CM3                                                                                                                                                         </t>
  </si>
  <si>
    <t>PORTA DE MADEIRA PARA PINTURA. SEMI-OCA (LEVE OU MÉDIA). 80X210CM. ESPESSURA DE 3.5CM. INCLUSO DOBRADIÇAS - FORNECIMENTO E INSTALAÇÃO. AF_08/2015</t>
  </si>
  <si>
    <t xml:space="preserve">0202432   </t>
  </si>
  <si>
    <t xml:space="preserve">DOBRADICA EM ACO/FERRO. 3 1/2" X  3". E= 1.9  A 2 MM. COM ANEL.  CROMADO OU ZINCADO. TAMPA BOLA. COM PARAFUSOS                                                                                          </t>
  </si>
  <si>
    <t xml:space="preserve">0210555   </t>
  </si>
  <si>
    <t xml:space="preserve">PORTA DE MADEIRA. FOLHA MEDIA (NBR 15930) DE 80 X 210 CM. E = 35 MM. NUCLEO SARRAFEADO. CAPA LISA EM HDF. ACABAMENTO EM PRIMER PARA PINTURA                                                             </t>
  </si>
  <si>
    <t xml:space="preserve">0211055   </t>
  </si>
  <si>
    <t xml:space="preserve">PARAFUSO ROSCA SOBERBA ZINCADO CABECA CHATA FENDA SIMPLES 3.5 X 25 MM (1 ")                                                                                                                             </t>
  </si>
  <si>
    <t xml:space="preserve">88261         </t>
  </si>
  <si>
    <t xml:space="preserve">CARPINTEIRO DE ESQUADRIA COM ENCARGOS COMPLEMENTARES                                                                                                                                                    </t>
  </si>
  <si>
    <t xml:space="preserve"> 88261         </t>
  </si>
  <si>
    <t>CARPINTEIRO DE ESQUADRIA COM ENCARGOS COMPLEMENTARES</t>
  </si>
  <si>
    <t xml:space="preserve">0101214   </t>
  </si>
  <si>
    <t xml:space="preserve">CARPINTEIRO DE ESQUADRIAS                                                                                                                                                                               </t>
  </si>
  <si>
    <t xml:space="preserve">95329         </t>
  </si>
  <si>
    <t xml:space="preserve">CURSO DE CAPACITAÇÃO PARA CARPINTEIRO DE ESQUADRIA (ENCARGOS COMPLEMENTARES) - HORISTA                                                                                                                  </t>
  </si>
  <si>
    <t xml:space="preserve"> 95329         </t>
  </si>
  <si>
    <t>CURSO DE CAPACITAÇÃO PARA CARPINTEIRO DE ESQUADRIA (ENCARGOS COMPLEMENTARES) - HORISTA</t>
  </si>
  <si>
    <t xml:space="preserve">0204425   </t>
  </si>
  <si>
    <t xml:space="preserve">VIGA DE MADEIRA NAO APARELHADA 6 X 12 CM. MACARANDUBA. ANGELIM OU EQUIVALENTE DA REGIAO                                                                                                                 </t>
  </si>
  <si>
    <t xml:space="preserve">88239         </t>
  </si>
  <si>
    <t xml:space="preserve">AJUDANTE DE CARPINTEIRO COM ENCARGOS COMPLEMENTARES                                                                                                                                                     </t>
  </si>
  <si>
    <t xml:space="preserve"> 88239         </t>
  </si>
  <si>
    <t>AJUDANTE DE CARPINTEIRO COM ENCARGOS COMPLEMENTARES</t>
  </si>
  <si>
    <t xml:space="preserve">0106117   </t>
  </si>
  <si>
    <t xml:space="preserve">CARPINTEIRO AUXILIAR                                                                                                                                                                                    </t>
  </si>
  <si>
    <t xml:space="preserve">95309         </t>
  </si>
  <si>
    <t xml:space="preserve">CURSO DE CAPACITAÇÃO PARA AJUDANTE DE CARPINTEIRO (ENCARGOS COMPLEMENTARES) - HORISTA                                                                                                                   </t>
  </si>
  <si>
    <t xml:space="preserve"> 95309         </t>
  </si>
  <si>
    <t>CURSO DE CAPACITAÇÃO PARA AJUDANTE DE CARPINTEIRO (ENCARGOS COMPLEMENTARES) - HORISTA</t>
  </si>
  <si>
    <t xml:space="preserve">89225         </t>
  </si>
  <si>
    <t xml:space="preserve">BETONEIRA CAPACIDADE NOMINAL DE 600 L. CAPACIDADE DE MISTURA 360 L. MOTOR ELÉTRICO TRIFÁSICO POTÊNCIA DE 4 CV. SEM CARREGADOR - CHP DIURNO. AF_11/2014                                                  </t>
  </si>
  <si>
    <t xml:space="preserve">89226         </t>
  </si>
  <si>
    <t xml:space="preserve">BETONEIRA CAPACIDADE NOMINAL DE 600 L. CAPACIDADE DE MISTURA 360 L. MOTOR ELÉTRICO TRIFÁSICO POTÊNCIA DE 4 CV. SEM CARREGADOR - CHI DIURNO. AF_11/2014                                                  </t>
  </si>
  <si>
    <t xml:space="preserve"> 89225         </t>
  </si>
  <si>
    <t>BETONEIRA CAPACIDADE NOMINAL DE 600 L. CAPACIDADE DE MISTURA 360 L. MOTOR ELÉTRICO TRIFÁSICO POTÊNCIA DE 4 CV. SEM CARREGADOR - CHP DIURNO. AF_11/2014</t>
  </si>
  <si>
    <t xml:space="preserve">89221         </t>
  </si>
  <si>
    <t xml:space="preserve">BETONEIRA CAPACIDADE NOMINAL DE 600 L. CAPACIDADE DE MISTURA 360 L. MOTOR ELÉTRICO TRIFÁSICO POTÊNCIA DE 4 CV. SEM CARREGADOR - DEPRECIAÇÃO. AF_11/2014                                                 </t>
  </si>
  <si>
    <t xml:space="preserve">89222         </t>
  </si>
  <si>
    <t xml:space="preserve">BETONEIRA CAPACIDADE NOMINAL DE 600 L. CAPACIDADE DE MISTURA 360 L. MOTOR ELÉTRICO TRIFÁSICO POTÊNCIA DE 4 CV. SEM CARREGADOR - JUROS. AF_11/2014                                                       </t>
  </si>
  <si>
    <t xml:space="preserve">89223         </t>
  </si>
  <si>
    <t xml:space="preserve">BETONEIRA CAPACIDADE NOMINAL DE 600 L. CAPACIDADE DE MISTURA 360 L. MOTOR ELÉTRICO TRIFÁSICO POTÊNCIA DE 4 CV. SEM CARREGADOR - MANUTENÇÃO. AF_11/2014                                                  </t>
  </si>
  <si>
    <t xml:space="preserve">89224         </t>
  </si>
  <si>
    <t xml:space="preserve">BETONEIRA CAPACIDADE NOMINAL DE 600 L. CAPACIDADE DE MISTURA 360 L. MOTOR ELÉTRICO TRIFÁSICO POTÊNCIA DE 4 CV. SEM CARREGADOR - MATERIAIS NA OPERAÇÃO. AF_11/2014                                       </t>
  </si>
  <si>
    <t xml:space="preserve"> 89221         </t>
  </si>
  <si>
    <t>BETONEIRA CAPACIDADE NOMINAL DE 600 L. CAPACIDADE DE MISTURA 360 L. MOTOR ELÉTRICO TRIFÁSICO POTÊNCIA DE 4 CV. SEM CARREGADOR - DEPRECIAÇÃO. AF_11/2014</t>
  </si>
  <si>
    <t xml:space="preserve">0336397   </t>
  </si>
  <si>
    <t xml:space="preserve">BETONEIRA. CAPACIDADE NOMINAL 600 L. CAPACIDADE DE MISTURA  360L. MOTOR ELETRICO TRIFASICO 220/380V. POTENCIA 4CV. EXCLUSO CARREGADOR                                                                   </t>
  </si>
  <si>
    <t xml:space="preserve"> 89222         </t>
  </si>
  <si>
    <t>BETONEIRA CAPACIDADE NOMINAL DE 600 L. CAPACIDADE DE MISTURA 360 L. MOTOR ELÉTRICO TRIFÁSICO POTÊNCIA DE 4 CV. SEM CARREGADOR - JUROS. AF_11/2014</t>
  </si>
  <si>
    <t xml:space="preserve"> 89223         </t>
  </si>
  <si>
    <t>BETONEIRA CAPACIDADE NOMINAL DE 600 L. CAPACIDADE DE MISTURA 360 L. MOTOR ELÉTRICO TRIFÁSICO POTÊNCIA DE 4 CV. SEM CARREGADOR - MANUTENÇÃO. AF_11/2014</t>
  </si>
  <si>
    <t xml:space="preserve"> 89224         </t>
  </si>
  <si>
    <t>BETONEIRA CAPACIDADE NOMINAL DE 600 L. CAPACIDADE DE MISTURA 360 L. MOTOR ELÉTRICO TRIFÁSICO POTÊNCIA DE 4 CV. SEM CARREGADOR - MATERIAIS NA OPERAÇÃO. AF_11/2014</t>
  </si>
  <si>
    <t xml:space="preserve"> 89226         </t>
  </si>
  <si>
    <t>BETONEIRA CAPACIDADE NOMINAL DE 600 L. CAPACIDADE DE MISTURA 360 L. MOTOR ELÉTRICO TRIFÁSICO POTÊNCIA DE 4 CV. SEM CARREGADOR - CHI DIURNO. AF_11/2014</t>
  </si>
  <si>
    <t xml:space="preserve">88294         </t>
  </si>
  <si>
    <t xml:space="preserve">OPERADOR DE ESCAVADEIRA COM ENCARGOS COMPLEMENTARES                                                                                                                                                     </t>
  </si>
  <si>
    <t xml:space="preserve">0204221   </t>
  </si>
  <si>
    <t xml:space="preserve">OLEO DIESEL COMBUSTIVEL COMUM                                                                                                                                                                           </t>
  </si>
  <si>
    <t xml:space="preserve"> 88294         </t>
  </si>
  <si>
    <t>OPERADOR DE ESCAVADEIRA COM ENCARGOS COMPLEMENTARES</t>
  </si>
  <si>
    <t xml:space="preserve">0104234   </t>
  </si>
  <si>
    <t xml:space="preserve">OPERADOR DE ESCAVADEIRA                                                                                                                                                                                 </t>
  </si>
  <si>
    <t xml:space="preserve">95357         </t>
  </si>
  <si>
    <t xml:space="preserve">CURSO DE CAPACITAÇÃO PARA OPERADOR DE ESCAVADEIRA (ENCARGOS COMPLEMENTARES) - HORISTA                                                                                                                   </t>
  </si>
  <si>
    <t xml:space="preserve"> 95357         </t>
  </si>
  <si>
    <t>CURSO DE CAPACITAÇÃO PARA OPERADOR DE ESCAVADEIRA (ENCARGOS COMPLEMENTARES) - HORISTA</t>
  </si>
  <si>
    <t xml:space="preserve">91533         </t>
  </si>
  <si>
    <t xml:space="preserve">COMPACTADOR DE SOLOS DE PERCUSSÃO (SOQUETE) COM MOTOR A GASOLINA 4 TEMPOS. POTÊNCIA 4 CV - CHP DIURNO. AF_08/2015                                                                                       </t>
  </si>
  <si>
    <t xml:space="preserve"> 91533         </t>
  </si>
  <si>
    <t>COMPACTADOR DE SOLOS DE PERCUSSÃO (SOQUETE) COM MOTOR A GASOLINA 4 TEMPOS. POTÊNCIA 4 CV - CHP DIURNO. AF_08/2015</t>
  </si>
  <si>
    <t xml:space="preserve">88297         </t>
  </si>
  <si>
    <t xml:space="preserve">OPERADOR DE MÁQUINAS E EQUIPAMENTOS COM ENCARGOS COMPLEMENTARES                                                                                                                                         </t>
  </si>
  <si>
    <t xml:space="preserve">91529         </t>
  </si>
  <si>
    <t xml:space="preserve">COMPACTADOR DE SOLOS DE PERCUSSÃO (SOQUETE) COM MOTOR A GASOLINA 4 TEMPOS. POTÊNCIA 4 CV - DEPRECIAÇÃO. AF_08/2015                                                                                      </t>
  </si>
  <si>
    <t xml:space="preserve">91530         </t>
  </si>
  <si>
    <t xml:space="preserve">COMPACTADOR DE SOLOS DE PERCUSSÃO (SOQUETE) COM MOTOR A GASOLINA 4 TEMPOS. POTÊNCIA 4 CV - JUROS. AF_08/2015                                                                                            </t>
  </si>
  <si>
    <t xml:space="preserve">91531         </t>
  </si>
  <si>
    <t xml:space="preserve">COMPACTADOR DE SOLOS DE PERCUSSÃO (SOQUETE) COM MOTOR A GASOLINA 4 TEMPOS. POTÊNCIA 4 CV - MANUTENÇÃO. AF_08/2015                                                                                       </t>
  </si>
  <si>
    <t xml:space="preserve">91532         </t>
  </si>
  <si>
    <t xml:space="preserve">COMPACTADOR DE SOLOS DE PERCUSSÃO (SOQUETE) COM MOTOR A GASOLINA 4 TEMPOS. POTÊNCIA 4 CV - MATERIAIS NA OPERAÇÃO. AF_08/2015                                                                            </t>
  </si>
  <si>
    <t xml:space="preserve"> 88297         </t>
  </si>
  <si>
    <t>OPERADOR DE MÁQUINAS E EQUIPAMENTOS COM ENCARGOS COMPLEMENTARES</t>
  </si>
  <si>
    <t xml:space="preserve">0104230   </t>
  </si>
  <si>
    <t xml:space="preserve">OPERADOR DE MAQUINAS E TRATORES DIVERSOS (TERRAPLANAGEM)                                                                                                                                                </t>
  </si>
  <si>
    <t xml:space="preserve">95360         </t>
  </si>
  <si>
    <t xml:space="preserve">CURSO DE CAPACITAÇÃO PARA OPERADOR DE MÁQUINAS E EQUIPAMENTOS (ENCARGOS COMPLEMENTARES) - HORISTA                                                                                                       </t>
  </si>
  <si>
    <t xml:space="preserve"> 95360         </t>
  </si>
  <si>
    <t>CURSO DE CAPACITAÇÃO PARA OPERADOR DE MÁQUINAS E EQUIPAMENTOS (ENCARGOS COMPLEMENTARES) - HORISTA</t>
  </si>
  <si>
    <t xml:space="preserve"> 91529         </t>
  </si>
  <si>
    <t>COMPACTADOR DE SOLOS DE PERCUSSÃO (SOQUETE) COM MOTOR A GASOLINA 4 TEMPOS. POTÊNCIA 4 CV - DEPRECIAÇÃO. AF_08/2015</t>
  </si>
  <si>
    <t xml:space="preserve">0313458   </t>
  </si>
  <si>
    <t xml:space="preserve">COMPACTADOR DE SOLOS DE PERCURSAO (SOQUETE) COM MOTOR A GASOLINA 4 TEMPOS DE 4 HP (4 CV)                                                                                                                </t>
  </si>
  <si>
    <t xml:space="preserve"> 91530         </t>
  </si>
  <si>
    <t>COMPACTADOR DE SOLOS DE PERCUSSÃO (SOQUETE) COM MOTOR A GASOLINA 4 TEMPOS. POTÊNCIA 4 CV - JUROS. AF_08/2015</t>
  </si>
  <si>
    <t xml:space="preserve"> 91531         </t>
  </si>
  <si>
    <t>COMPACTADOR DE SOLOS DE PERCUSSÃO (SOQUETE) COM MOTOR A GASOLINA 4 TEMPOS. POTÊNCIA 4 CV - MANUTENÇÃO. AF_08/2015</t>
  </si>
  <si>
    <t xml:space="preserve"> 91532         </t>
  </si>
  <si>
    <t>COMPACTADOR DE SOLOS DE PERCUSSÃO (SOQUETE) COM MOTOR A GASOLINA 4 TEMPOS. POTÊNCIA 4 CV - MATERIAIS NA OPERAÇÃO. AF_08/2015</t>
  </si>
  <si>
    <t xml:space="preserve">0204222   </t>
  </si>
  <si>
    <t xml:space="preserve">GASOLINA COMUM                                                                                                                                                                                          </t>
  </si>
  <si>
    <t xml:space="preserve">0204433   </t>
  </si>
  <si>
    <t xml:space="preserve">PECA DE MADEIRA NAO APARELHADA *7.5 X 7.5* CM (3 X 3 ") MACARANDUBA. ANGELIM OU EQUIVALENTE DA REGIAO                                                                                                   </t>
  </si>
  <si>
    <t xml:space="preserve">0205061   </t>
  </si>
  <si>
    <t xml:space="preserve">PREGO DE ACO POLIDO COM CABECA 18 X 27 (2 1/2 X 10)                                                                                                                                                     </t>
  </si>
  <si>
    <t xml:space="preserve">91692         </t>
  </si>
  <si>
    <t xml:space="preserve">SERRA CIRCULAR DE BANCADA COM MOTOR ELÉTRICO POTÊNCIA DE 5HP. COM COIFA PARA DISCO 10" - CHP DIURNO. AF_08/2015                                                                                         </t>
  </si>
  <si>
    <t xml:space="preserve">91693         </t>
  </si>
  <si>
    <t xml:space="preserve">SERRA CIRCULAR DE BANCADA COM MOTOR ELÉTRICO POTÊNCIA DE 5HP. COM COIFA PARA DISCO 10" - CHI DIURNO. AF_08/2015                                                                                         </t>
  </si>
  <si>
    <t xml:space="preserve"> 91692         </t>
  </si>
  <si>
    <t>SERRA CIRCULAR DE BANCADA COM MOTOR ELÉTRICO POTÊNCIA DE 5HP. COM COIFA PARA DISCO 10" - CHP DIURNO. AF_08/2015</t>
  </si>
  <si>
    <t xml:space="preserve">91688         </t>
  </si>
  <si>
    <t xml:space="preserve">SERRA CIRCULAR DE BANCADA COM MOTOR ELÉTRICO POTÊNCIA DE 5HP. COM COIFA PARA DISCO 10" - DEPRECIAÇÃO. AF_08/2015                                                                                        </t>
  </si>
  <si>
    <t xml:space="preserve">91689         </t>
  </si>
  <si>
    <t xml:space="preserve">SERRA CIRCULAR DE BANCADA COM MOTOR ELÉTRICO POTÊNCIA DE 5HP. COM COIFA PARA DISCO 10" - JUROS. AF_08/2015                                                                                              </t>
  </si>
  <si>
    <t xml:space="preserve">91690         </t>
  </si>
  <si>
    <t xml:space="preserve">SERRA CIRCULAR DE BANCADA COM MOTOR ELÉTRICO POTÊNCIA DE 5HP. COM COIFA PARA DISCO 10" - MANUTENÇÃO. AF_08/2015                                                                                         </t>
  </si>
  <si>
    <t xml:space="preserve">91691         </t>
  </si>
  <si>
    <t xml:space="preserve">SERRA CIRCULAR DE BANCADA COM MOTOR ELÉTRICO POTÊNCIA DE 5HP. COM COIFA PARA DISCO 10" - MATERIAIS NA OPERAÇÃO. AF_08/2015                                                                              </t>
  </si>
  <si>
    <t xml:space="preserve"> 91688         </t>
  </si>
  <si>
    <t>SERRA CIRCULAR DE BANCADA COM MOTOR ELÉTRICO POTÊNCIA DE 5HP. COM COIFA PARA DISCO 10" - DEPRECIAÇÃO. AF_08/2015</t>
  </si>
  <si>
    <t xml:space="preserve">0214618   </t>
  </si>
  <si>
    <t xml:space="preserve">SERRA CIRCULAR DE BANCADA COM MOTOR ELETRICO. POTENCIA DE *1600* W. PARA DISCO DE DIAMETRO DE 10" (250 MM)                                                                                              </t>
  </si>
  <si>
    <t xml:space="preserve"> 91689         </t>
  </si>
  <si>
    <t>SERRA CIRCULAR DE BANCADA COM MOTOR ELÉTRICO POTÊNCIA DE 5HP. COM COIFA PARA DISCO 10" - JUROS. AF_08/2015</t>
  </si>
  <si>
    <t xml:space="preserve"> 91690         </t>
  </si>
  <si>
    <t>SERRA CIRCULAR DE BANCADA COM MOTOR ELÉTRICO POTÊNCIA DE 5HP. COM COIFA PARA DISCO 10" - MANUTENÇÃO. AF_08/2015</t>
  </si>
  <si>
    <t xml:space="preserve"> 91691         </t>
  </si>
  <si>
    <t>SERRA CIRCULAR DE BANCADA COM MOTOR ELÉTRICO POTÊNCIA DE 5HP. COM COIFA PARA DISCO 10" - MATERIAIS NA OPERAÇÃO. AF_08/2015</t>
  </si>
  <si>
    <t xml:space="preserve"> 91693         </t>
  </si>
  <si>
    <t>SERRA CIRCULAR DE BANCADA COM MOTOR ELÉTRICO POTÊNCIA DE 5HP. COM COIFA PARA DISCO 10" - CHI DIURNO. AF_08/2015</t>
  </si>
  <si>
    <t>CONCRETO FCK = 30MPA. TRAÇO 1:2.1:2.5 (CIMENTO/ AREIA MÉDIA/ BRITA 1)  - PREPARO MECÂNICO COM BETONEIRA 400 L. AF_07/2016</t>
  </si>
  <si>
    <t>LANÇAMENTO COM USO DE BALDES. ADENSAMENTO E ACABAMENTO DE CONCRETO EM ESTRUTURAS. AF_12/2015</t>
  </si>
  <si>
    <t xml:space="preserve">90586         </t>
  </si>
  <si>
    <t xml:space="preserve">VIBRADOR DE IMERSÃO. DIÂMETRO DE PONTEIRA 45MM. MOTOR ELÉTRICO TRIFÁSICO POTÊNCIA DE 2 CV - CHP DIURNO. AF_06/2015                                                                                      </t>
  </si>
  <si>
    <t xml:space="preserve">90587         </t>
  </si>
  <si>
    <t xml:space="preserve">VIBRADOR DE IMERSÃO. DIÂMETRO DE PONTEIRA 45MM. MOTOR ELÉTRICO TRIFÁSICO POTÊNCIA DE 2 CV - CHI DIURNO. AF_06/2015                                                                                      </t>
  </si>
  <si>
    <t xml:space="preserve"> 90586         </t>
  </si>
  <si>
    <t>VIBRADOR DE IMERSÃO. DIÂMETRO DE PONTEIRA 45MM. MOTOR ELÉTRICO TRIFÁSICO POTÊNCIA DE 2 CV - CHP DIURNO. AF_06/2015</t>
  </si>
  <si>
    <t xml:space="preserve">90582         </t>
  </si>
  <si>
    <t xml:space="preserve">VIBRADOR DE IMERSÃO. DIÂMETRO DE PONTEIRA 45MM. MOTOR ELÉTRICO TRIFÁSICO POTÊNCIA DE 2 CV - DEPRECIAÇÃO. AF_06/2015                                                                                     </t>
  </si>
  <si>
    <t xml:space="preserve">90583         </t>
  </si>
  <si>
    <t xml:space="preserve">VIBRADOR DE IMERSÃO. DIÂMETRO DE PONTEIRA 45MM. MOTOR ELÉTRICO TRIFÁSICO POTÊNCIA DE 2 CV - JUROS. AF_06/2015                                                                                           </t>
  </si>
  <si>
    <t xml:space="preserve">90584         </t>
  </si>
  <si>
    <t xml:space="preserve">VIBRADOR DE IMERSÃO. DIÂMETRO DE PONTEIRA 45MM. MOTOR ELÉTRICO TRIFÁSICO POTÊNCIA DE 2 CV - MANUTENÇÃO. AF_06/2015                                                                                      </t>
  </si>
  <si>
    <t xml:space="preserve">90585         </t>
  </si>
  <si>
    <t xml:space="preserve">VIBRADOR DE IMERSÃO. DIÂMETRO DE PONTEIRA 45MM. MOTOR ELÉTRICO TRIFÁSICO POTÊNCIA DE 2 CV - MATERIAIS NA OPERAÇÃO. AF_06/2015                                                                           </t>
  </si>
  <si>
    <t xml:space="preserve"> 90582         </t>
  </si>
  <si>
    <t>VIBRADOR DE IMERSÃO. DIÂMETRO DE PONTEIRA 45MM. MOTOR ELÉTRICO TRIFÁSICO POTÊNCIA DE 2 CV - DEPRECIAÇÃO. AF_06/2015</t>
  </si>
  <si>
    <t xml:space="preserve">0313896   </t>
  </si>
  <si>
    <t xml:space="preserve">VIBRADOR DE IMERSAO. DIAMETRO DA PONTEIRA DE *45* MM. COM MOTOR ELETRICO TRIFASICO DE 2 HP (2 CV)                                                                                                       </t>
  </si>
  <si>
    <t xml:space="preserve"> 90583         </t>
  </si>
  <si>
    <t>VIBRADOR DE IMERSÃO. DIÂMETRO DE PONTEIRA 45MM. MOTOR ELÉTRICO TRIFÁSICO POTÊNCIA DE 2 CV - JUROS. AF_06/2015</t>
  </si>
  <si>
    <t xml:space="preserve"> 90584         </t>
  </si>
  <si>
    <t>VIBRADOR DE IMERSÃO. DIÂMETRO DE PONTEIRA 45MM. MOTOR ELÉTRICO TRIFÁSICO POTÊNCIA DE 2 CV - MANUTENÇÃO. AF_06/2015</t>
  </si>
  <si>
    <t xml:space="preserve"> 90585         </t>
  </si>
  <si>
    <t>VIBRADOR DE IMERSÃO. DIÂMETRO DE PONTEIRA 45MM. MOTOR ELÉTRICO TRIFÁSICO POTÊNCIA DE 2 CV - MATERIAIS NA OPERAÇÃO. AF_06/2015</t>
  </si>
  <si>
    <t xml:space="preserve"> 90587         </t>
  </si>
  <si>
    <t>VIBRADOR DE IMERSÃO. DIÂMETRO DE PONTEIRA 45MM. MOTOR ELÉTRICO TRIFÁSICO POTÊNCIA DE 2 CV - CHI DIURNO. AF_06/2015</t>
  </si>
  <si>
    <t xml:space="preserve">0204517   </t>
  </si>
  <si>
    <t xml:space="preserve">PECA DE MADEIRA NATIVA/REGIONAL 2.5 X 7.0 CM (SARRAFO-P/FORMA)                                                                                                                                          </t>
  </si>
  <si>
    <t xml:space="preserve">0205068   </t>
  </si>
  <si>
    <t xml:space="preserve">PREGO DE ACO POLIDO COM CABECA 17 X 21 (2 X 11)                                                                                                                                                         </t>
  </si>
  <si>
    <t xml:space="preserve">0200123   </t>
  </si>
  <si>
    <t xml:space="preserve">ADITIVO IMPERMEABILIZANTE DE PEGA NORMAL PARA ARGAMASSAS E CONCRETOS SEM ARMACAO                                                                                                                        </t>
  </si>
  <si>
    <t xml:space="preserve">0238191   </t>
  </si>
  <si>
    <t xml:space="preserve">LAMPADA FLUORESCENTE COMPACTA 2U BRANCA 15 W. BASE E27 (127/220 V)                                                                                                                                      </t>
  </si>
  <si>
    <t xml:space="preserve">0204718   </t>
  </si>
  <si>
    <t xml:space="preserve">PEDRA BRITADA N. 2 (19 A 38 MM) POSTO PEDREIRA/FORNECEDOR. SEM FRETE                                                                                                                                    </t>
  </si>
  <si>
    <t xml:space="preserve">88246         </t>
  </si>
  <si>
    <t xml:space="preserve">ASSENTADOR DE TUBOS COM ENCARGOS COMPLEMENTARES                                                                                                                                                         </t>
  </si>
  <si>
    <t xml:space="preserve"> 88246         </t>
  </si>
  <si>
    <t>ASSENTADOR DE TUBOS COM ENCARGOS COMPLEMENTARES</t>
  </si>
  <si>
    <t xml:space="preserve">0140331   </t>
  </si>
  <si>
    <t xml:space="preserve">ASSENTADOR DE MANILHAS                                                                                                                                                                                  </t>
  </si>
  <si>
    <t xml:space="preserve">95315         </t>
  </si>
  <si>
    <t xml:space="preserve">CURSO DE CAPACITAÇÃO PARA ASSENTADOR DE TUBOS (ENCARGOS COMPLEMENTARES) - HORISTA                                                                                                                       </t>
  </si>
  <si>
    <t xml:space="preserve"> 95315         </t>
  </si>
  <si>
    <t>CURSO DE CAPACITAÇÃO PARA ASSENTADOR DE TUBOS (ENCARGOS COMPLEMENTARES) - HORISTA</t>
  </si>
  <si>
    <t xml:space="preserve">5631          </t>
  </si>
  <si>
    <t xml:space="preserve">ESCAVADEIRA HIDRÁULICA SOBRE ESTEIRAS. CAÇAMBA 0.80 M3. PESO OPERACIONAL 17 T. POTENCIA BRUTA 111 HP - CHP DIURNO. AF_06/2014                                                                           </t>
  </si>
  <si>
    <t xml:space="preserve"> 5631          </t>
  </si>
  <si>
    <t>ESCAVADEIRA HIDRÁULICA SOBRE ESTEIRAS. CAÇAMBA 0.80 M3. PESO OPERACIONAL 17 T. POTENCIA BRUTA 111 HP - CHP DIURNO. AF_06/2014</t>
  </si>
  <si>
    <t xml:space="preserve">5627          </t>
  </si>
  <si>
    <t xml:space="preserve">ESCAVADEIRA HIDRÁULICA SOBRE ESTEIRAS. CAÇAMBA 0.80 M3. PESO OPERACIONAL 17 T. POTENCIA BRUTA 111 HP - DEPRECIAÇÃO. AF_06/2014                                                                          </t>
  </si>
  <si>
    <t xml:space="preserve">5628          </t>
  </si>
  <si>
    <t xml:space="preserve">ESCAVADEIRA HIDRÁULICA SOBRE ESTEIRAS. CAÇAMBA 0.80 M3. PESO OPERACIONAL 17 T. POTENCIA BRUTA 111 HP - JUROS. AF_06/2014                                                                                </t>
  </si>
  <si>
    <t xml:space="preserve">5629          </t>
  </si>
  <si>
    <t xml:space="preserve">ESCAVADEIRA HIDRÁULICA SOBRE ESTEIRAS. CAÇAMBA 0.80 M3. PESO OPERACIONAL 17 T. POTENCIA BRUTA 111 HP - MANUTENÇÃO. AF_06/2014                                                                           </t>
  </si>
  <si>
    <t xml:space="preserve">5630          </t>
  </si>
  <si>
    <t xml:space="preserve">ESCAVADEIRA HIDRÁULICA SOBRE ESTEIRAS. CAÇAMBA 0.80 M3. PESO OPERACIONAL 17 T. POTENCIA BRUTA 111 HP - MATERIAIS NA OPERAÇÃO. AF_06/2014                                                                </t>
  </si>
  <si>
    <t xml:space="preserve"> 5627          </t>
  </si>
  <si>
    <t>ESCAVADEIRA HIDRÁULICA SOBRE ESTEIRAS. CAÇAMBA 0.80 M3. PESO OPERACIONAL 17 T. POTENCIA BRUTA 111 HP - DEPRECIAÇÃO. AF_06/2014</t>
  </si>
  <si>
    <t xml:space="preserve">0310685   </t>
  </si>
  <si>
    <t xml:space="preserve">ESCAVADEIRA HIDRAULICA SOBRE ESTEIRAS. CACAMBA 0.80M3. PESO OPERACIONAL 17T. POTENCIA BRUTA 111HP                                                                                                       </t>
  </si>
  <si>
    <t xml:space="preserve"> 5628          </t>
  </si>
  <si>
    <t>ESCAVADEIRA HIDRÁULICA SOBRE ESTEIRAS. CAÇAMBA 0.80 M3. PESO OPERACIONAL 17 T. POTENCIA BRUTA 111 HP - JUROS. AF_06/2014</t>
  </si>
  <si>
    <t xml:space="preserve"> 5629          </t>
  </si>
  <si>
    <t>ESCAVADEIRA HIDRÁULICA SOBRE ESTEIRAS. CAÇAMBA 0.80 M3. PESO OPERACIONAL 17 T. POTENCIA BRUTA 111 HP - MANUTENÇÃO. AF_06/2014</t>
  </si>
  <si>
    <t xml:space="preserve"> 5630          </t>
  </si>
  <si>
    <t>ESCAVADEIRA HIDRÁULICA SOBRE ESTEIRAS. CAÇAMBA 0.80 M3. PESO OPERACIONAL 17 T. POTENCIA BRUTA 111 HP - MATERIAIS NA OPERAÇÃO. AF_06/2014</t>
  </si>
  <si>
    <t xml:space="preserve">0337747   </t>
  </si>
  <si>
    <t xml:space="preserve">CAMINHAO TRUCADO. PESO BRUTO TOTAL 23000 KG. CARGA UTIL MAXIMA 15935 KG. DISTANCIA ENTRE EIXOS 4.80 M. POTENCIA 230 CV (INCLUI CABINE E CHASSI. NAO INCLUI CARROCERIA)                                  </t>
  </si>
  <si>
    <t xml:space="preserve">5811          </t>
  </si>
  <si>
    <t xml:space="preserve">CAMINHÃO BASCULANTE 6 M3. PESO BRUTO TOTAL 16.000 KG. CARGA ÚTIL MÁXIMA 13.071 KG. DISTÂNCIA ENTRE EIXOS 4.80 M. POTÊNCIA 230 CV INCLUSIVE CAÇAMBA METÁLICA - CHP DIURNO. AF_06/2014                    </t>
  </si>
  <si>
    <t xml:space="preserve">5940          </t>
  </si>
  <si>
    <t xml:space="preserve">PÁ CARREGADEIRA SOBRE RODAS. POTÊNCIA LÍQUIDA 128 HP. CAPACIDADE DA CAÇAMBA 1.7 A 2.8 M3. PESO OPERACIONAL 11632 KG - CHP DIURNO. AF_06/2014                                                            </t>
  </si>
  <si>
    <t xml:space="preserve"> 5811          </t>
  </si>
  <si>
    <t>CAMINHÃO BASCULANTE 6 M3. PESO BRUTO TOTAL 16.000 KG. CARGA ÚTIL MÁXIMA 13.071 KG. DISTÂNCIA ENTRE EIXOS 4.80 M. POTÊNCIA 230 CV INCLUSIVE CAÇAMBA METÁLICA - CHP DIURNO. AF_06/2014</t>
  </si>
  <si>
    <t xml:space="preserve">53792         </t>
  </si>
  <si>
    <t xml:space="preserve">CAMINHÃO BASCULANTE 6 M3. PESO BRUTO TOTAL 16.000 KG. CARGA ÚTIL MÁXIMA 13.071 KG. DISTÂNCIA ENTRE EIXOS 4.80 M. POTÊNCIA 230 CV INCLUSIVE CAÇAMBA METÁLICA - MATERIAIS NA OPERAÇÃO. AF_06/2014         </t>
  </si>
  <si>
    <t xml:space="preserve">5695          </t>
  </si>
  <si>
    <t xml:space="preserve">CAMINHÃO BASCULANTE 6 M3. PESO BRUTO TOTAL 16.000 KG. CARGA ÚTIL MÁXIMA 13.071 KG. DISTÂNCIA ENTRE EIXOS 4.80 M. POTÊNCIA 230 CV INCLUSIVE CAÇAMBA METÁLICA - MANUTENÇÃO. AF_06/2014                    </t>
  </si>
  <si>
    <t xml:space="preserve">88281         </t>
  </si>
  <si>
    <t xml:space="preserve">MOTORISTA DE BASCULANTE COM ENCARGOS COMPLEMENTARES                                                                                                                                                     </t>
  </si>
  <si>
    <t xml:space="preserve">91367         </t>
  </si>
  <si>
    <t xml:space="preserve">CAMINHÃO BASCULANTE 6 M3. PESO BRUTO TOTAL 16.000 KG. CARGA ÚTIL MÁXIMA 13.071 KG. DISTÂNCIA ENTRE EIXOS 4.80 M. POTÊNCIA 230 CV INCLUSIVE CAÇAMBA METÁLICA - DEPRECIAÇÃO. AF_06/2014                   </t>
  </si>
  <si>
    <t xml:space="preserve">91368         </t>
  </si>
  <si>
    <t xml:space="preserve">CAMINHÃO BASCULANTE 6 M3. PESO BRUTO TOTAL 16.000 KG. CARGA ÚTIL MÁXIMA 13.071 KG. DISTÂNCIA ENTRE EIXOS 4.80 M. POTÊNCIA 230 CV INCLUSIVE CAÇAMBA METÁLICA - JUROS. AF_06/2014                         </t>
  </si>
  <si>
    <t xml:space="preserve">91369         </t>
  </si>
  <si>
    <t xml:space="preserve">CAMINHÃO BASCULANTE 6 M3. PESO BRUTO TOTAL 16.000 KG. CARGA ÚTIL MÁXIMA 13.071 KG. DISTÂNCIA ENTRE EIXOS 4.80 M. POTÊNCIA 230 CV INCLUSIVE CAÇAMBA METÁLICA - IMPOSTOS E SEGUROS. AF_06/2014            </t>
  </si>
  <si>
    <t xml:space="preserve"> 53792         </t>
  </si>
  <si>
    <t>CAMINHÃO BASCULANTE 6 M3. PESO BRUTO TOTAL 16.000 KG. CARGA ÚTIL MÁXIMA 13.071 KG. DISTÂNCIA ENTRE EIXOS 4.80 M. POTÊNCIA 230 CV INCLUSIVE CAÇAMBA METÁLICA - MATERIAIS NA OPERAÇÃO. AF_06/2014</t>
  </si>
  <si>
    <t xml:space="preserve"> 5695          </t>
  </si>
  <si>
    <t>CAMINHÃO BASCULANTE 6 M3. PESO BRUTO TOTAL 16.000 KG. CARGA ÚTIL MÁXIMA 13.071 KG. DISTÂNCIA ENTRE EIXOS 4.80 M. POTÊNCIA 230 CV INCLUSIVE CAÇAMBA METÁLICA - MANUTENÇÃO. AF_06/2014</t>
  </si>
  <si>
    <t xml:space="preserve">0237733   </t>
  </si>
  <si>
    <t xml:space="preserve">CACAMBA METALICA BASCULANTE COM CAPACIDADE DE 6 M3 (INCLUI MONTAGEM. NAO INCLUI CAMINHAO)                                                                                                               </t>
  </si>
  <si>
    <t xml:space="preserve">0337760   </t>
  </si>
  <si>
    <t xml:space="preserve">CAMINHAO TOCO. PESO BRUTO TOTAL 16000 KG. CARGA UTIL MAXIMA 13071 KG. DISTANCIA ENTRE EIXOS 4.80 M. POTENCIA 230 CV (INCLUI CABINE E CHASSI. NAO INCLUI CARROCERIA)                                     </t>
  </si>
  <si>
    <t xml:space="preserve"> 88281         </t>
  </si>
  <si>
    <t>MOTORISTA DE BASCULANTE COM ENCARGOS COMPLEMENTARES</t>
  </si>
  <si>
    <t xml:space="preserve">0120020   </t>
  </si>
  <si>
    <t xml:space="preserve">MOTORISTA DE CAMINHAO-BASCULANTE                                                                                                                                                                        </t>
  </si>
  <si>
    <t xml:space="preserve">95346         </t>
  </si>
  <si>
    <t xml:space="preserve">CURSO DE CAPACITAÇÃO PARA MOTORISTA DE BASCULANTE (ENCARGOS COMPLEMENTARES) - HORISTA                                                                                                                   </t>
  </si>
  <si>
    <t xml:space="preserve"> 95346         </t>
  </si>
  <si>
    <t>CURSO DE CAPACITAÇÃO PARA MOTORISTA DE BASCULANTE (ENCARGOS COMPLEMENTARES) - HORISTA</t>
  </si>
  <si>
    <t xml:space="preserve"> 91367         </t>
  </si>
  <si>
    <t>CAMINHÃO BASCULANTE 6 M3. PESO BRUTO TOTAL 16.000 KG. CARGA ÚTIL MÁXIMA 13.071 KG. DISTÂNCIA ENTRE EIXOS 4.80 M. POTÊNCIA 230 CV INCLUSIVE CAÇAMBA METÁLICA - DEPRECIAÇÃO. AF_06/2014</t>
  </si>
  <si>
    <t xml:space="preserve"> 91368         </t>
  </si>
  <si>
    <t>CAMINHÃO BASCULANTE 6 M3. PESO BRUTO TOTAL 16.000 KG. CARGA ÚTIL MÁXIMA 13.071 KG. DISTÂNCIA ENTRE EIXOS 4.80 M. POTÊNCIA 230 CV INCLUSIVE CAÇAMBA METÁLICA - JUROS. AF_06/2014</t>
  </si>
  <si>
    <t xml:space="preserve"> 91369         </t>
  </si>
  <si>
    <t>CAMINHÃO BASCULANTE 6 M3. PESO BRUTO TOTAL 16.000 KG. CARGA ÚTIL MÁXIMA 13.071 KG. DISTÂNCIA ENTRE EIXOS 4.80 M. POTÊNCIA 230 CV INCLUSIVE CAÇAMBA METÁLICA - IMPOSTOS E SEGUROS. AF_06/2014</t>
  </si>
  <si>
    <t xml:space="preserve"> 5940          </t>
  </si>
  <si>
    <t>PÁ CARREGADEIRA SOBRE RODAS. POTÊNCIA LÍQUIDA 128 HP. CAPACIDADE DA CAÇAMBA 1.7 A 2.8 M3. PESO OPERACIONAL 11632 KG - CHP DIURNO. AF_06/2014</t>
  </si>
  <si>
    <t xml:space="preserve">53857         </t>
  </si>
  <si>
    <t xml:space="preserve">PÁ CARREGADEIRA SOBRE RODAS. POTÊNCIA LÍQUIDA 128 HP. CAPACIDADE DA CAÇAMBA 1.7 A 2.8 M3. PESO OPERACIONAL 11632 KG - MANUTENÇÃO. AF_06/2014                                                            </t>
  </si>
  <si>
    <t xml:space="preserve">53858         </t>
  </si>
  <si>
    <t xml:space="preserve">PÁ CARREGADEIRA SOBRE RODAS. POTÊNCIA LÍQUIDA 128 HP. CAPACIDADE DA CAÇAMBA 1.7 A 2.8 M3. PESO OPERACIONAL 11632 KG - MATERIAIS NA OPERAÇÃO. AF_06/2014                                                 </t>
  </si>
  <si>
    <t xml:space="preserve">88301         </t>
  </si>
  <si>
    <t xml:space="preserve">OPERADOR DE PÁ CARREGADEIRA COM ENCARGOS COMPLEMENTARES                                                                                                                                                 </t>
  </si>
  <si>
    <t xml:space="preserve">89128         </t>
  </si>
  <si>
    <t xml:space="preserve">PÁ CARREGADEIRA SOBRE RODAS. POTÊNCIA LÍQUIDA 128 HP. CAPACIDADE DA CAÇAMBA 1.7 A 2.8 M3. PESO OPERACIONAL 11632 KG - DEPRECIAÇÃO. AF_06/2014                                                           </t>
  </si>
  <si>
    <t xml:space="preserve">89129         </t>
  </si>
  <si>
    <t xml:space="preserve">PÁ CARREGADEIRA SOBRE RODAS. POTÊNCIA LÍQUIDA 128 HP. CAPACIDADE DA CAÇAMBA 1.7 A 2.8 M3. PESO OPERACIONAL 11632 KG - JUROS. AF_06/2014                                                                 </t>
  </si>
  <si>
    <t xml:space="preserve"> 53857         </t>
  </si>
  <si>
    <t>PÁ CARREGADEIRA SOBRE RODAS. POTÊNCIA LÍQUIDA 128 HP. CAPACIDADE DA CAÇAMBA 1.7 A 2.8 M3. PESO OPERACIONAL 11632 KG - MANUTENÇÃO. AF_06/2014</t>
  </si>
  <si>
    <t xml:space="preserve">0304262   </t>
  </si>
  <si>
    <t xml:space="preserve">PA CARREGADEIRA SOBRE RODAS. POTENCIA LIQUIDA 128 HP. CAPACIDADE DA CACAMBA DE 1.7 A 2.8 M3. PESO OPERACIONAL DE 11632 KG                                                                               </t>
  </si>
  <si>
    <t xml:space="preserve"> 53858         </t>
  </si>
  <si>
    <t>PÁ CARREGADEIRA SOBRE RODAS. POTÊNCIA LÍQUIDA 128 HP. CAPACIDADE DA CAÇAMBA 1.7 A 2.8 M3. PESO OPERACIONAL 11632 KG - MATERIAIS NA OPERAÇÃO. AF_06/2014</t>
  </si>
  <si>
    <t xml:space="preserve"> 88301         </t>
  </si>
  <si>
    <t>OPERADOR DE PÁ CARREGADEIRA COM ENCARGOS COMPLEMENTARES</t>
  </si>
  <si>
    <t xml:space="preserve">0104248   </t>
  </si>
  <si>
    <t xml:space="preserve">OPERADOR DE PA CARREGADEIRA                                                                                                                                                                             </t>
  </si>
  <si>
    <t xml:space="preserve">95364         </t>
  </si>
  <si>
    <t xml:space="preserve">CURSO DE CAPACITAÇÃO PARA OPERADOR DE PÁ CARREGADEIRA (ENCARGOS COMPLEMENTARES) - HORISTA                                                                                                               </t>
  </si>
  <si>
    <t xml:space="preserve"> 95364         </t>
  </si>
  <si>
    <t>CURSO DE CAPACITAÇÃO PARA OPERADOR DE PÁ CARREGADEIRA (ENCARGOS COMPLEMENTARES) - HORISTA</t>
  </si>
  <si>
    <t xml:space="preserve"> 89128         </t>
  </si>
  <si>
    <t>PÁ CARREGADEIRA SOBRE RODAS. POTÊNCIA LÍQUIDA 128 HP. CAPACIDADE DA CAÇAMBA 1.7 A 2.8 M3. PESO OPERACIONAL 11632 KG - DEPRECIAÇÃO. AF_06/2014</t>
  </si>
  <si>
    <t xml:space="preserve"> 89129         </t>
  </si>
  <si>
    <t>PÁ CARREGADEIRA SOBRE RODAS. POTÊNCIA LÍQUIDA 128 HP. CAPACIDADE DA CAÇAMBA 1.7 A 2.8 M3. PESO OPERACIONAL 11632 KG - JUROS. AF_06/2014</t>
  </si>
  <si>
    <t xml:space="preserve">91386         </t>
  </si>
  <si>
    <t>CAMINHÃO BASCULANTE 10 M3. TRUCADO CABINE SIMPLES. PESO BRUTO TOTAL 23.000 KG. CARGA ÚTIL MÁXIMA 15.935 KG. DISTÂNCIA ENTRE EIXOS 4.80 M. POTÊNCIA 230 CV INCLUSIVE CAÇAMBA METÁLICA - CHP DIURNO. AF_06</t>
  </si>
  <si>
    <t xml:space="preserve">91387         </t>
  </si>
  <si>
    <t>CAMINHÃO BASCULANTE 10 M3. TRUCADO CABINE SIMPLES. PESO BRUTO TOTAL 23.000 KG. CARGA ÚTIL MÁXIMA 15.935 KG. DISTÂNCIA ENTRE EIXOS 4.80 M. POTÊNCIA 230 CV INCLUSIVE CAÇAMBA METÁLICA - CHI DIURNO. AF_06</t>
  </si>
  <si>
    <t xml:space="preserve"> 91386         </t>
  </si>
  <si>
    <t xml:space="preserve">91380         </t>
  </si>
  <si>
    <t>CAMINHÃO BASCULANTE 10 M3. TRUCADO CABINE SIMPLES. PESO BRUTO TOTAL 23.000 KG. CARGA ÚTIL MÁXIMA 15.935 KG. DISTÂNCIA ENTRE EIXOS 4.80 M. POTÊNCIA 230 CV INCLUSIVE CAÇAMBA METÁLICA - DEPRECIAÇÃO. AF_0</t>
  </si>
  <si>
    <t xml:space="preserve">91381         </t>
  </si>
  <si>
    <t>CAMINHÃO BASCULANTE 10 M3. TRUCADO CABINE SIMPLES. PESO BRUTO TOTAL 23.000 KG. CARGA ÚTIL MÁXIMA 15.935 KG. DISTÂNCIA ENTRE EIXOS 4.80 M. POTÊNCIA 230 CV INCLUSIVE CAÇAMBA METÁLICA - JUROS. AF_06/2014</t>
  </si>
  <si>
    <t xml:space="preserve">91382         </t>
  </si>
  <si>
    <t>CAMINHÃO BASCULANTE 10 M3. TRUCADO CABINE SIMPLES. PESO BRUTO TOTAL 23.000 KG. CARGA ÚTIL MÁXIMA 15.935 KG. DISTÂNCIA ENTRE EIXOS 4.80 M. POTÊNCIA 230 CV INCLUSIVE CAÇAMBA METÁLICA - IMPOSTOS E SEGURO</t>
  </si>
  <si>
    <t xml:space="preserve">91383         </t>
  </si>
  <si>
    <t>CAMINHÃO BASCULANTE 10 M3. TRUCADO CABINE SIMPLES. PESO BRUTO TOTAL 23.000 KG. CARGA ÚTIL MÁXIMA 15.935 KG. DISTÂNCIA ENTRE EIXOS 4.80 M. POTÊNCIA 230 CV INCLUSIVE CAÇAMBA METÁLICA - MANUTENÇÃO. AF_06</t>
  </si>
  <si>
    <t xml:space="preserve">91384         </t>
  </si>
  <si>
    <t>CAMINHÃO BASCULANTE 10 M3. TRUCADO CABINE SIMPLES. PESO BRUTO TOTAL 23.000 KG. CARGA ÚTIL MÁXIMA 15.935 KG. DISTÂNCIA ENTRE EIXOS 4.80 M. POTÊNCIA 230 CV INCLUSIVE CAÇAMBA METÁLICA - MATERIAIS NA OPER</t>
  </si>
  <si>
    <t xml:space="preserve"> 91380         </t>
  </si>
  <si>
    <t xml:space="preserve">0237734   </t>
  </si>
  <si>
    <t xml:space="preserve">CACAMBA METALICA BASCULANTE COM CAPACIDADE DE 10 M3 (INCLUI MONTAGEM. NAO INCLUI CAMINHAO)                                                                                                              </t>
  </si>
  <si>
    <t xml:space="preserve"> 91381         </t>
  </si>
  <si>
    <t xml:space="preserve"> 91382         </t>
  </si>
  <si>
    <t xml:space="preserve"> 91383         </t>
  </si>
  <si>
    <t xml:space="preserve"> 91384         </t>
  </si>
  <si>
    <t xml:space="preserve"> 91387         </t>
  </si>
  <si>
    <t xml:space="preserve">0200367   </t>
  </si>
  <si>
    <t xml:space="preserve">AREIA GROSSA - POSTO JAZIDA/FORNECEDOR (RETIRADO NA JAZIDA. SEM TRANSPORTE)                                                                                                                             </t>
  </si>
  <si>
    <t xml:space="preserve">0204730   </t>
  </si>
  <si>
    <t xml:space="preserve">PEDRA DE MAO OU PEDRA RACHAO PARA ARRIMO/FUNDACAO (POSTO PEDREIRA/FORNECEDOR. SEM FRETE)                                                                                                                </t>
  </si>
  <si>
    <t xml:space="preserve">0220080   </t>
  </si>
  <si>
    <t xml:space="preserve">ADESIVO PLASTICO PARA PVC. FRASCO COM 175 GR                                                                                                                                                            </t>
  </si>
  <si>
    <t>Atualização em Outubro de 2018.</t>
  </si>
  <si>
    <t xml:space="preserve">DEMOLIÇÃO DE PAVIMENTO INTERTRAVADO. DE FORMA MANUAL. COM REAPROVEITAMENTO. AF_12/2017                                                                                                                  </t>
  </si>
  <si>
    <t xml:space="preserve">97635         </t>
  </si>
  <si>
    <t xml:space="preserve"> 03/10/2018</t>
  </si>
  <si>
    <t>DEMOLIÇÃO DE PAVIMENTO INTERTRAVADO. DE FORMA MANUAL. COM REAPROVEITAMENTO. AF_12/2017</t>
  </si>
  <si>
    <t xml:space="preserve">88260         </t>
  </si>
  <si>
    <t xml:space="preserve">CALCETEIRO COM ENCARGOS COMPLEMENTARES                                                                                                                                                                  </t>
  </si>
  <si>
    <t xml:space="preserve"> 88260         </t>
  </si>
  <si>
    <t>CALCETEIRO COM ENCARGOS COMPLEMENTARES</t>
  </si>
  <si>
    <t xml:space="preserve">0104759   </t>
  </si>
  <si>
    <t xml:space="preserve">CALCETEIRO                                                                                                                                                                                              </t>
  </si>
  <si>
    <t xml:space="preserve">95328         </t>
  </si>
  <si>
    <t xml:space="preserve">CURSO DE CAPACITAÇÃO PARA CALCETEIRO (ENCARGOS COMPLEMENTARES) - HORISTA                                                                                                                                </t>
  </si>
  <si>
    <t xml:space="preserve"> 95328         </t>
  </si>
  <si>
    <t>CURSO DE CAPACITAÇÃO PARA CALCETEIRO (ENCARGOS COMPLEMENTARES) - HORISTA</t>
  </si>
  <si>
    <t xml:space="preserve">ESTAÇÃO ELEVATÓRIA 01 - EEE1                                                                                                                                                                            </t>
  </si>
  <si>
    <t xml:space="preserve">                                                                                                                                                                                                        </t>
  </si>
  <si>
    <t xml:space="preserve">KIT CAVALETE PARA MEDIÇÃO DE ÁGUA - ENTRADA PRINCIPAL. EM PVC SOLDÁVEL DN 25 (¾ )   FORNECIMENTO E INSTALAÇÃO (EXCLUSIVE HIDRÔMETRO). AF_11/2016                                                        </t>
  </si>
  <si>
    <t xml:space="preserve">ESTAÇÃO ELEVATÓRIA 02 - EEE2                                                                                                                                                                            </t>
  </si>
  <si>
    <t xml:space="preserve">ESTAÇÃO DE TRATAMENTO DE ESGOTO                                                                                                                                                                         </t>
  </si>
  <si>
    <t xml:space="preserve">REATOR UASB                                                                                                                                                                                             </t>
  </si>
  <si>
    <t xml:space="preserve">TAMPA DE CONCRETO ARMADO 60X60X5CM PARA CAIXA                                                                                                                                                           </t>
  </si>
  <si>
    <t xml:space="preserve">ARGAMASSA TRAÇO 1:3 (CIMENTO E AREIA). PREPARO MECANICO . INCLUSO ADITIVO IMPERMEABILIZANTE                                                                                                             </t>
  </si>
  <si>
    <t xml:space="preserve">CHAPISCO APLICADO EM ALVENARIAS E ESTRUTURAS DE CONCRETO INTERNAS. COM COLHER DE PEDREIRO.  ARGAMASSA TRAÇO 1:3 COM PREPARO EM BETONEIRA 400L. AF_06/2014                                               </t>
  </si>
  <si>
    <t>MASSA ÚNICA. PARA RECEBIMENTO DE PINTURA. EM ARGAMASSA TRAÇO 1:2:8. PREPARO MECÂNICO COM BETONEIRA 400L. APLICADA MANUALMENTE EM FACES INTERNAS DE PAREDES. ESPESSURA DE 20MM. COM EXECUÇÃO DE TALISCAS.</t>
  </si>
  <si>
    <t xml:space="preserve">CAIACAO INT OU EXT SOBRE REVESTIMENTO LISO C/ADOCAO DE FIXADOR COM    COM DUAS DEMAOS                                                                                                                   </t>
  </si>
  <si>
    <t xml:space="preserve">INSTALAÇÃO DE VÁLVULAS OU REGISTROS COM JUNTA ELÁSTICA - DN 50                                                                                                                                          </t>
  </si>
  <si>
    <t xml:space="preserve">GRAUTE FGK=25 MPA; TRAÇO 1:1.2:1.5 (CIMENTO/ AREIA GROSSA/ BRITA 0/ ADITIVO) - PREPARO MECÂNICO COM BETONEIRA 400 L. AF_02/2015                                                                         </t>
  </si>
  <si>
    <t xml:space="preserve">CASA DO OPERADOR                                                                                                                                                                                        </t>
  </si>
  <si>
    <t xml:space="preserve">LÂMPADA FLUORESCENTE COMPACTA 15 W 2U. BASE E27 - FORNECIMENTO E INSTALAÇÃO                                                                                                                             </t>
  </si>
  <si>
    <t xml:space="preserve">LEITO DE SECAGEM                                                                                                                                                                                        </t>
  </si>
  <si>
    <t xml:space="preserve">LIMPEZA MANUAL DE VEGETAÇÃO EM TERRENO COM ENXADA.AF_05/2018                                                                                                                                            </t>
  </si>
  <si>
    <t xml:space="preserve">LAGOAS DE ESTABILIZAÇÃO                                                                                                                                                                                 </t>
  </si>
  <si>
    <t xml:space="preserve">IMPERMEABILIZACAO DE SUPERFICIE COM GEOMEMBRANA (MANTA TERMOPLASTICA LISA) TIPO PEAD. E=2MM.                                                                                                            </t>
  </si>
  <si>
    <t xml:space="preserve">ESTAÇÃO ELEVATÓRIA DE ESGOTO FINAL - ETE                                                                                                                                                                </t>
  </si>
  <si>
    <t xml:space="preserve">DESMATAMENTO E LIMPEZA MECANIZADA DE TERRENO COM REMOCAO DE CAMADA VEGETAL. UTILIZANDO TRATOR DE ESTEIRAS                                                                                               </t>
  </si>
  <si>
    <t xml:space="preserve">LOCACAO CONVENCIONAL DE OBRA. ATRAVÉS DE GABARITO DE TABUAS CORRIDAS PONTALETADAS A CADA 1.50M. SEM REAPROVEITAMENTO                                                                                    </t>
  </si>
  <si>
    <t xml:space="preserve">ESCAV. MECANIZADA DE POCOS E CAVAS DE FUNDACAO EM SOLO DE 1A. CAT PROF. ATÉ 4.00M                                                                                                                       </t>
  </si>
  <si>
    <t xml:space="preserve">EXEC. DE ATERRO EM POCOS/VALAS/CAVAS DE FUNDACAO C/ SOLO PROVENIENTE DAS ESCAVACOES INCL. LANCAMENTO, ESPALHAMENTO E COMPACTACAO C/ PLACA VIBRAT.                                                       </t>
  </si>
  <si>
    <t xml:space="preserve">CARGA E DESCARGA MECANICA DE SOLO UTILIZANDO CAMINHAO BASCULANTE 6.0M3/16T E PA CARREGADEIRA SOBRE PNEUS 128 HP. CAPACIDADE DA CAÇAMBA 1.7 A 2.8 M3. PESO OPERACIONAL 11632 KG                          </t>
  </si>
  <si>
    <t xml:space="preserve">TRANSPORTE COM CAMINHÃO BASCULANTE DE 10 M3. EM VIA URBANA EM REVESTIMENTO PRIMÁRIO (UNIDADE: TXKM). AF_04/2016                                                                                         </t>
  </si>
  <si>
    <t xml:space="preserve">ESCORAMENTO DE VALAS COM PRANCHOES METALICOS - AREA NAO CRAVADA                                                                                                                                         </t>
  </si>
  <si>
    <t xml:space="preserve">LASTRO DE CONCRETO. PREPARO MECÂNICO. INCLUSOS ADITIVO IMPERMEABILIZANTE. LANÇAMENTO E ADENSAMENTO                                                                                                      </t>
  </si>
  <si>
    <t xml:space="preserve">FABRICAÇÃO DE FÔRMA PARA PILARES E ESTRUTURAS SIMILARES. EM MADEIRA SERRADA. E=25 MM. AF_12/2015                                                                                                        </t>
  </si>
  <si>
    <t xml:space="preserve">CORTE E DOBRA DE AÇO CA-50. DIÂMETRO DE 8.0 MM. UTILIZADO EM ESTRUTURAS DIVERSAS. EXCETO LAJES. AF_12/2015                                                                                              </t>
  </si>
  <si>
    <t xml:space="preserve">CORTE E DOBRA DE AÇO CA-50. DIÂMETRO DE 10.0 MM. UTILIZADO EM ESTRUTURAS DIVERSAS. EXCETO LAJES. AF_12/2015                                                                                             </t>
  </si>
  <si>
    <t xml:space="preserve">CORTE E DOBRA DE AÇO CA-50. DIÂMETRO DE 12.5 MM. UTILIZADO EM ESTRUTURAS DIVERSAS. EXCETO LAJES. AF_12/2015                                                                                             </t>
  </si>
  <si>
    <t xml:space="preserve">CORTE E DOBRA DE AÇO CA-50. DIÂMETRO DE 6.3 MM. UTILIZADO EM ESTRUTURAS DIVERSAS. EXCETO LAJES. AF_12/2015                                                                                              </t>
  </si>
  <si>
    <t xml:space="preserve">IMPERMEABILIZACAO DE ESTRUTURAS ENTERRADAS. COM TINTA ASFALTICA. DUAS DEMAOS.                                                                                                                           </t>
  </si>
  <si>
    <t xml:space="preserve">CONCRETO CICLOPICO FCK=10MPA 30% PEDRA DE MAO INCLUSIVE LANCAMENTO                                                                                                                                      </t>
  </si>
  <si>
    <t>ASSENTAMENTO DE TUBO DE PVC CORRUGADO DE DUPLA PAREDE PARA REDE COLETORA DE ESGOTO. DN 300 MM. JUNTA ELÁSTICA. INSTALADO EM LOCAL COM NÍVEL BAIXO DE INTERFERÊNCIAS (NÃO INCLUI FORNECIMENTO). AF_06/201</t>
  </si>
  <si>
    <t xml:space="preserve">SES MADEIRO - PI                                                                                                                                                                                        </t>
  </si>
  <si>
    <t xml:space="preserve">ESTAÇÃO ELEVATÓRIA DE ESGOTO 01 - EE1                                                                                                                                                                   </t>
  </si>
  <si>
    <t xml:space="preserve">ESTAÇÃO ELEVATÓRIA DE ESGOTO 02 - EE2                                                                                                                                                                   </t>
  </si>
  <si>
    <t xml:space="preserve">ESTAÇÃO DE TRATAMENTO DE ESGOTO - ETE                                                                                                                                                                   </t>
  </si>
  <si>
    <t xml:space="preserve">LAGOA DE ESTABILIZAÇÃO                                                                                                                                                                                  </t>
  </si>
  <si>
    <t xml:space="preserve">URBANIZAÇÃO                                                                                                                                                                                             </t>
  </si>
  <si>
    <t xml:space="preserve">LUMINARIA FECHADA PARA ILUMINACAO PUBLICA COM REATOR DE PARTIDA RAPIDA COM LAMPADA A VAPOR DE MERCURIO 250W - FORNECIMENTO E INSTALACAO                                                                 </t>
  </si>
  <si>
    <t xml:space="preserve">POSTE CONCRETO SEÇÃO CIRCULAR COMPRIMENTO=7M CARGA NOMINAL TOPO 100KG INCLUSIVE ESCAVACAO EXCLUSIVE TRANSPORTE - FORNECIMENTO E COLOCAÇÃO                                                               </t>
  </si>
  <si>
    <t xml:space="preserve">              </t>
  </si>
  <si>
    <t xml:space="preserve">2.1           </t>
  </si>
  <si>
    <t xml:space="preserve">3.1           </t>
  </si>
  <si>
    <t xml:space="preserve">4             </t>
  </si>
  <si>
    <t xml:space="preserve">4.1           </t>
  </si>
  <si>
    <t xml:space="preserve">5             </t>
  </si>
  <si>
    <t xml:space="preserve">5.1           </t>
  </si>
  <si>
    <t xml:space="preserve">6             </t>
  </si>
  <si>
    <t xml:space="preserve">6.1           </t>
  </si>
  <si>
    <t xml:space="preserve">6.1.1         </t>
  </si>
  <si>
    <t xml:space="preserve">6.1.2         </t>
  </si>
  <si>
    <t xml:space="preserve">6.1.3         </t>
  </si>
  <si>
    <t xml:space="preserve">6.1.4         </t>
  </si>
  <si>
    <t xml:space="preserve">6.1.5         </t>
  </si>
  <si>
    <t xml:space="preserve">6.1.6         </t>
  </si>
  <si>
    <t xml:space="preserve">6.2           </t>
  </si>
  <si>
    <t xml:space="preserve">6.2.1         </t>
  </si>
  <si>
    <t xml:space="preserve">6.2.2         </t>
  </si>
  <si>
    <t xml:space="preserve">6.3           </t>
  </si>
  <si>
    <t xml:space="preserve">6.3.1         </t>
  </si>
  <si>
    <t xml:space="preserve">6.4           </t>
  </si>
  <si>
    <t xml:space="preserve">6.4.1         </t>
  </si>
  <si>
    <t xml:space="preserve">6.5           </t>
  </si>
  <si>
    <t xml:space="preserve">6.5.1         </t>
  </si>
  <si>
    <t xml:space="preserve">6.5.2         </t>
  </si>
  <si>
    <t xml:space="preserve">4.1.1         </t>
  </si>
  <si>
    <t>4.1.2</t>
  </si>
  <si>
    <t>4.1.3</t>
  </si>
  <si>
    <t>4.1.4</t>
  </si>
  <si>
    <t>4.1.5</t>
  </si>
  <si>
    <t>4.1.6</t>
  </si>
  <si>
    <t>4.1.7</t>
  </si>
  <si>
    <t xml:space="preserve">4.2           </t>
  </si>
  <si>
    <t xml:space="preserve">4.2.1         </t>
  </si>
  <si>
    <t>4.2.2</t>
  </si>
  <si>
    <t xml:space="preserve">4.3           </t>
  </si>
  <si>
    <t xml:space="preserve">4.3.1         </t>
  </si>
  <si>
    <t xml:space="preserve">4.4           </t>
  </si>
  <si>
    <t xml:space="preserve">4.4.1         </t>
  </si>
  <si>
    <t xml:space="preserve">4.5           </t>
  </si>
  <si>
    <t xml:space="preserve">4.5.1         </t>
  </si>
  <si>
    <t>4.5.2</t>
  </si>
  <si>
    <t>4.5.3</t>
  </si>
  <si>
    <t>4.5.4</t>
  </si>
  <si>
    <t>4.5.5</t>
  </si>
  <si>
    <t>4.5.6</t>
  </si>
  <si>
    <t>4.5.7</t>
  </si>
  <si>
    <t>4.5.8</t>
  </si>
  <si>
    <t>4.5.9</t>
  </si>
  <si>
    <t>4.5.10</t>
  </si>
  <si>
    <t>4.5.11</t>
  </si>
  <si>
    <t>4.5.12</t>
  </si>
  <si>
    <t>4.5.13</t>
  </si>
  <si>
    <t>4.5.14</t>
  </si>
  <si>
    <t>4.5.15</t>
  </si>
  <si>
    <t xml:space="preserve">4.6           </t>
  </si>
  <si>
    <t xml:space="preserve">4.6.1         </t>
  </si>
  <si>
    <t xml:space="preserve">4.7           </t>
  </si>
  <si>
    <t xml:space="preserve">4.7.1         </t>
  </si>
  <si>
    <t xml:space="preserve">4.7.2         </t>
  </si>
  <si>
    <t xml:space="preserve">4.7.3         </t>
  </si>
  <si>
    <t xml:space="preserve">95635         </t>
  </si>
  <si>
    <t xml:space="preserve">6171          </t>
  </si>
  <si>
    <t xml:space="preserve">96920         </t>
  </si>
  <si>
    <t xml:space="preserve">87879         </t>
  </si>
  <si>
    <t xml:space="preserve">87529         </t>
  </si>
  <si>
    <t xml:space="preserve">73445         </t>
  </si>
  <si>
    <t xml:space="preserve">73885/001     </t>
  </si>
  <si>
    <t xml:space="preserve">90284         </t>
  </si>
  <si>
    <t xml:space="preserve">93040         </t>
  </si>
  <si>
    <t xml:space="preserve">98524         </t>
  </si>
  <si>
    <t xml:space="preserve">74033/001     </t>
  </si>
  <si>
    <t xml:space="preserve">73859/001     </t>
  </si>
  <si>
    <t xml:space="preserve">73992/001     </t>
  </si>
  <si>
    <t xml:space="preserve">05034001      </t>
  </si>
  <si>
    <t xml:space="preserve">05040001      </t>
  </si>
  <si>
    <t xml:space="preserve">74010/001     </t>
  </si>
  <si>
    <t xml:space="preserve">93595         </t>
  </si>
  <si>
    <t xml:space="preserve">73877/002     </t>
  </si>
  <si>
    <t xml:space="preserve">83534         </t>
  </si>
  <si>
    <t xml:space="preserve">92269         </t>
  </si>
  <si>
    <t xml:space="preserve">92793         </t>
  </si>
  <si>
    <t xml:space="preserve">92794         </t>
  </si>
  <si>
    <t xml:space="preserve">92795         </t>
  </si>
  <si>
    <t xml:space="preserve">92792         </t>
  </si>
  <si>
    <t xml:space="preserve">74106/001     </t>
  </si>
  <si>
    <t xml:space="preserve">73361         </t>
  </si>
  <si>
    <t xml:space="preserve">90743         </t>
  </si>
  <si>
    <t xml:space="preserve">83475         </t>
  </si>
  <si>
    <t xml:space="preserve">73783/005     </t>
  </si>
  <si>
    <t xml:space="preserve">      </t>
  </si>
  <si>
    <t xml:space="preserve"> </t>
  </si>
  <si>
    <t xml:space="preserve">TXKM  </t>
  </si>
  <si>
    <t>TOTAL GERAL</t>
  </si>
  <si>
    <t xml:space="preserve">Local: JOCA MARQUES E MADEIRO                  </t>
  </si>
  <si>
    <t>KIT CAVALETE PARA MEDIÇÃO DE ÁGUA - ENTRADA PRINCIPAL. EM PVC SOLDÁVEL DN 25 (¾ )   FORNECIMENTO E INSTALAÇÃO (EXCLUSIVE HIDRÔMETRO). AF_11/2016</t>
  </si>
  <si>
    <t xml:space="preserve"> 05/10/2018</t>
  </si>
  <si>
    <t xml:space="preserve">0200063   </t>
  </si>
  <si>
    <t xml:space="preserve">KIT CAVALETE PVC COM REGISTRO 3/4". COMPLETO                                                                                                                                                            </t>
  </si>
  <si>
    <t>TAMPA DE CONCRETO ARMADO 60X60X5CM PARA CAIXA</t>
  </si>
  <si>
    <t xml:space="preserve">0200039   </t>
  </si>
  <si>
    <t xml:space="preserve">ACO CA-60. 5.0 MM. VERGALHAO                                                                                                                                                                            </t>
  </si>
  <si>
    <t xml:space="preserve">0200345   </t>
  </si>
  <si>
    <t xml:space="preserve">ARAME GALVANIZADO 18 BWG. 1.24MM (0.009 KG/M)                                                                                                                                                           </t>
  </si>
  <si>
    <t xml:space="preserve">0204512   </t>
  </si>
  <si>
    <t xml:space="preserve">PECA DE MADEIRA 3A/4A QUALIDADE 2.5 X 5CM NAO APARELHADA                                                                                                                                                </t>
  </si>
  <si>
    <t xml:space="preserve">88245         </t>
  </si>
  <si>
    <t xml:space="preserve">ARMADOR COM ENCARGOS COMPLEMENTARES                                                                                                                                                                     </t>
  </si>
  <si>
    <t xml:space="preserve"> 88245         </t>
  </si>
  <si>
    <t>ARMADOR COM ENCARGOS COMPLEMENTARES</t>
  </si>
  <si>
    <t xml:space="preserve">0100378   </t>
  </si>
  <si>
    <t xml:space="preserve">ARMADOR                                                                                                                                                                                                 </t>
  </si>
  <si>
    <t xml:space="preserve">95314         </t>
  </si>
  <si>
    <t xml:space="preserve">CURSO DE CAPACITAÇÃO PARA ARMADOR (ENCARGOS COMPLEMENTARES) - HORISTA                                                                                                                                   </t>
  </si>
  <si>
    <t xml:space="preserve"> 95314         </t>
  </si>
  <si>
    <t>CURSO DE CAPACITAÇÃO PARA ARMADOR (ENCARGOS COMPLEMENTARES) - HORISTA</t>
  </si>
  <si>
    <t>ARGAMASSA TRAÇO 1:3 (CIMENTO E AREIA). PREPARO MECANICO . INCLUSO ADITIVO IMPERMEABILIZANTE</t>
  </si>
  <si>
    <t xml:space="preserve">88628         </t>
  </si>
  <si>
    <t xml:space="preserve">ARGAMASSA TRAÇO 1:3 (CIMENTO E AREIA MÉDIA). PREPARO MECÂNICO COM BETONEIRA 400 L. AF_08/2014                                                                                                           </t>
  </si>
  <si>
    <t xml:space="preserve"> 88628         </t>
  </si>
  <si>
    <t>ARGAMASSA TRAÇO 1:3 (CIMENTO E AREIA MÉDIA). PREPARO MECÂNICO COM BETONEIRA 400 L. AF_08/2014</t>
  </si>
  <si>
    <t>CHAPISCO APLICADO EM ALVENARIAS E ESTRUTURAS DE CONCRETO INTERNAS. COM COLHER DE PEDREIRO.  ARGAMASSA TRAÇO 1:3 COM PREPARO EM BETONEIRA 400L. AF_06/2014</t>
  </si>
  <si>
    <t xml:space="preserve">87313         </t>
  </si>
  <si>
    <t xml:space="preserve">ARGAMASSA TRAÇO 1:3 (CIMENTO E AREIA GROSSA) PARA CHAPISCO CONVENCIONAL. PREPARO MECÂNICO COM BETONEIRA 400 L. AF_06/2014                                                                               </t>
  </si>
  <si>
    <t xml:space="preserve"> 87313         </t>
  </si>
  <si>
    <t>ARGAMASSA TRAÇO 1:3 (CIMENTO E AREIA GROSSA) PARA CHAPISCO CONVENCIONAL. PREPARO MECÂNICO COM BETONEIRA 400 L. AF_06/2014</t>
  </si>
  <si>
    <t xml:space="preserve">87292         </t>
  </si>
  <si>
    <t xml:space="preserve">ARGAMASSA TRAÇO 1:2:8 (CIMENTO. CAL E AREIA MÉDIA) PARA EMBOÇO/MASSA ÚNICA/ASSENTAMENTO DE ALVENARIA DE VEDAÇÃO. PREPARO MECÂNICO COM BETONEIRA 400 L. AF_06/2014                                       </t>
  </si>
  <si>
    <t xml:space="preserve"> 87292         </t>
  </si>
  <si>
    <t>ARGAMASSA TRAÇO 1:2:8 (CIMENTO. CAL E AREIA MÉDIA) PARA EMBOÇO/MASSA ÚNICA/ASSENTAMENTO DE ALVENARIA DE VEDAÇÃO. PREPARO MECÂNICO COM BETONEIRA 400 L. AF_06/2014</t>
  </si>
  <si>
    <t xml:space="preserve">0201106   </t>
  </si>
  <si>
    <t xml:space="preserve">CAL HIDRATADA CH-I PARA ARGAMASSAS                                                                                                                                                                      </t>
  </si>
  <si>
    <t>CAIACAO INT OU EXT SOBRE REVESTIMENTO LISO C/ADOCAO DE FIXADOR COM    COM DUAS DEMAOS</t>
  </si>
  <si>
    <t xml:space="preserve">0201107   </t>
  </si>
  <si>
    <t xml:space="preserve">CAL VIRGEM COMUM PARA ARGAMASSAS (NBR 6453)                                                                                                                                                             </t>
  </si>
  <si>
    <t xml:space="preserve">0211162   </t>
  </si>
  <si>
    <t xml:space="preserve">FIXADOR DE CAL (SACHE 150 ML)                                                                                                                                                                           </t>
  </si>
  <si>
    <t>INSTALAÇÃO DE VÁLVULAS OU REGISTROS COM JUNTA ELÁSTICA - DN 50</t>
  </si>
  <si>
    <t xml:space="preserve">88277         </t>
  </si>
  <si>
    <t xml:space="preserve">MONTADOR (TUBO AÇO/EQUIPAMENTOS) COM ENCARGOS COMPLEMENTARES                                                                                                                                            </t>
  </si>
  <si>
    <t xml:space="preserve"> 88277         </t>
  </si>
  <si>
    <t>MONTADOR (TUBO AÇO/EQUIPAMENTOS) COM ENCARGOS COMPLEMENTARES</t>
  </si>
  <si>
    <t xml:space="preserve">0102701   </t>
  </si>
  <si>
    <t xml:space="preserve">INSTALADOR DE TUBULACOES (TUBOS/EQUIPAMENTOS)                                                                                                                                                           </t>
  </si>
  <si>
    <t xml:space="preserve">95343         </t>
  </si>
  <si>
    <t xml:space="preserve">CURSO DE CAPACITAÇÃO PARA MONTADOR  DE TUBO AÇO/EQUIPAMENTOS (ENCARGOS COMPLEMENTARES) - HORISTA                                                                                                        </t>
  </si>
  <si>
    <t xml:space="preserve"> 95343         </t>
  </si>
  <si>
    <t>CURSO DE CAPACITAÇÃO PARA MONTADOR  DE TUBO AÇO/EQUIPAMENTOS (ENCARGOS COMPLEMENTARES) - HORISTA</t>
  </si>
  <si>
    <t>GRAUTE FGK=25 MPA; TRAÇO 1:1.2:1.5 (CIMENTO/ AREIA GROSSA/ BRITA 0/ ADITIVO) - PREPARO MECÂNICO COM BETONEIRA 400 L. AF_02/2015</t>
  </si>
  <si>
    <t xml:space="preserve">0200132   </t>
  </si>
  <si>
    <t xml:space="preserve">ADITIVO PLASTIFICANTE RETARDADOR DE PEGA E REDUTOR DE AGUA PARA CONCRETO                                                                                                                                </t>
  </si>
  <si>
    <t xml:space="preserve">0204720   </t>
  </si>
  <si>
    <t xml:space="preserve">PEDRA BRITADA N. 0. OU PEDRISCO (4.8 A 9.5 MM) POSTO PEDREIRA/FORNECEDOR. SEM FRETE                                                                                                                     </t>
  </si>
  <si>
    <t>LÂMPADA FLUORESCENTE COMPACTA 15 W 2U. BASE E27 - FORNECIMENTO E INSTALAÇÃO</t>
  </si>
  <si>
    <t>LIMPEZA MANUAL DE VEGETAÇÃO EM TERRENO COM ENXADA.AF_05/2018</t>
  </si>
  <si>
    <t xml:space="preserve">88441         </t>
  </si>
  <si>
    <t xml:space="preserve">JARDINEIRO COM ENCARGOS COMPLEMENTARES                                                                                                                                                                  </t>
  </si>
  <si>
    <t xml:space="preserve"> 88441         </t>
  </si>
  <si>
    <t>JARDINEIRO COM ENCARGOS COMPLEMENTARES</t>
  </si>
  <si>
    <t xml:space="preserve">0125964   </t>
  </si>
  <si>
    <t xml:space="preserve">JARDINEIRO                                                                                                                                                                                              </t>
  </si>
  <si>
    <t xml:space="preserve">95390         </t>
  </si>
  <si>
    <t xml:space="preserve">CURSO DE CAPACITAÇÃO PARA JARDINEIRO (ENCARGOS COMPLEMENTARES) - HORISTA                                                                                                                                </t>
  </si>
  <si>
    <t xml:space="preserve"> 95390         </t>
  </si>
  <si>
    <t>CURSO DE CAPACITAÇÃO PARA JARDINEIRO (ENCARGOS COMPLEMENTARES) - HORISTA</t>
  </si>
  <si>
    <t>IMPERMEABILIZACAO DE SUPERFICIE COM GEOMEMBRANA (MANTA TERMOPLASTICA LISA) TIPO PEAD. E=2MM.</t>
  </si>
  <si>
    <t xml:space="preserve">0225865   </t>
  </si>
  <si>
    <t xml:space="preserve">MANTA TERMOPLASTICA. PEAD. GEOMEMBRANA LISA. E = 2.00 MM ( NBR 15352)                                                                                                                                   </t>
  </si>
  <si>
    <t>DESMATAMENTO E LIMPEZA MECANIZADA DE TERRENO COM REMOCAO DE CAMADA VEGETAL. UTILIZANDO TRATOR DE ESTEIRAS</t>
  </si>
  <si>
    <t xml:space="preserve">5851          </t>
  </si>
  <si>
    <t xml:space="preserve">TRATOR DE ESTEIRAS. POTÊNCIA 150 HP. PESO OPERACIONAL 16.7 T. COM RODA MOTRIZ ELEVADA E LÂMINA 3.18 M3 - CHP DIURNO. AF_06/2014                                                                         </t>
  </si>
  <si>
    <t xml:space="preserve"> 5851          </t>
  </si>
  <si>
    <t>TRATOR DE ESTEIRAS. POTÊNCIA 150 HP. PESO OPERACIONAL 16.7 T. COM RODA MOTRIZ ELEVADA E LÂMINA 3.18 M3 - CHP DIURNO. AF_06/2014</t>
  </si>
  <si>
    <t xml:space="preserve">53810         </t>
  </si>
  <si>
    <t xml:space="preserve">TRATOR DE ESTEIRAS. POTÊNCIA 150 HP. PESO OPERACIONAL 16.7 T. COM RODA MOTRIZ ELEVADA E LÂMINA 3.18 M3 - MANUTENÇÃO. AF_06/2014                                                                         </t>
  </si>
  <si>
    <t xml:space="preserve">5721          </t>
  </si>
  <si>
    <t xml:space="preserve">TRATOR DE ESTEIRAS. POTÊNCIA 150 HP. PESO OPERACIONAL 16.7 T. COM RODA MOTRIZ ELEVADA E LÂMINA 3.18 M3 - MATERIAIS NA OPERAÇÃO. AF_06/2014                                                              </t>
  </si>
  <si>
    <t xml:space="preserve">88324         </t>
  </si>
  <si>
    <t xml:space="preserve">TRATORISTA COM ENCARGOS COMPLEMENTARES                                                                                                                                                                  </t>
  </si>
  <si>
    <t xml:space="preserve">89009         </t>
  </si>
  <si>
    <t xml:space="preserve">TRATOR DE ESTEIRAS. POTÊNCIA 150 HP. PESO OPERACIONAL 16.7 T. COM RODA MOTRIZ ELEVADA E LÂMINA 3.18 M3 - DEPRECIAÇÃO. AF_06/2014                                                                        </t>
  </si>
  <si>
    <t xml:space="preserve">89010         </t>
  </si>
  <si>
    <t xml:space="preserve">TRATOR DE ESTEIRAS. POTÊNCIA 150 HP. PESO OPERACIONAL 16.7 T. COM RODA MOTRIZ ELEVADA E LÂMINA 3.18 M3 - JUROS. AF_06/2014                                                                              </t>
  </si>
  <si>
    <t xml:space="preserve"> 53810         </t>
  </si>
  <si>
    <t>TRATOR DE ESTEIRAS. POTÊNCIA 150 HP. PESO OPERACIONAL 16.7 T. COM RODA MOTRIZ ELEVADA E LÂMINA 3.18 M3 - MANUTENÇÃO. AF_06/2014</t>
  </si>
  <si>
    <t xml:space="preserve">0307624   </t>
  </si>
  <si>
    <t xml:space="preserve">TRATOR DE ESTEIRAS. POTENCIA DE 150 HP. PESO OPERACIONAL DE 16.7 T. COM RODA MOTRIZ ELEVADA E LAMINA COM CONTATO DE 3.18M3                                                                              </t>
  </si>
  <si>
    <t xml:space="preserve"> 5721          </t>
  </si>
  <si>
    <t>TRATOR DE ESTEIRAS. POTÊNCIA 150 HP. PESO OPERACIONAL 16.7 T. COM RODA MOTRIZ ELEVADA E LÂMINA 3.18 M3 - MATERIAIS NA OPERAÇÃO. AF_06/2014</t>
  </si>
  <si>
    <t xml:space="preserve"> 88324         </t>
  </si>
  <si>
    <t>TRATORISTA COM ENCARGOS COMPLEMENTARES</t>
  </si>
  <si>
    <t xml:space="preserve">0104237   </t>
  </si>
  <si>
    <t xml:space="preserve">OPERADOR DE TRATOR - EXCLUSIVE AGROPECUARIA                                                                                                                                                             </t>
  </si>
  <si>
    <t xml:space="preserve">95386         </t>
  </si>
  <si>
    <t xml:space="preserve">CURSO DE CAPACITAÇÃO PARA TRATORISTA (ENCARGOS COMPLEMENTARES) - HORISTA                                                                                                                                </t>
  </si>
  <si>
    <t xml:space="preserve"> 95386         </t>
  </si>
  <si>
    <t>CURSO DE CAPACITAÇÃO PARA TRATORISTA (ENCARGOS COMPLEMENTARES) - HORISTA</t>
  </si>
  <si>
    <t xml:space="preserve"> 89009         </t>
  </si>
  <si>
    <t>TRATOR DE ESTEIRAS. POTÊNCIA 150 HP. PESO OPERACIONAL 16.7 T. COM RODA MOTRIZ ELEVADA E LÂMINA 3.18 M3 - DEPRECIAÇÃO. AF_06/2014</t>
  </si>
  <si>
    <t xml:space="preserve"> 89010         </t>
  </si>
  <si>
    <t>TRATOR DE ESTEIRAS. POTÊNCIA 150 HP. PESO OPERACIONAL 16.7 T. COM RODA MOTRIZ ELEVADA E LÂMINA 3.18 M3 - JUROS. AF_06/2014</t>
  </si>
  <si>
    <t>LOCACAO CONVENCIONAL DE OBRA. ATRAVÉS DE GABARITO DE TABUAS CORRIDAS PONTALETADAS A CADA 1.50M. SEM REAPROVEITAMENTO</t>
  </si>
  <si>
    <t xml:space="preserve">0200337   </t>
  </si>
  <si>
    <t xml:space="preserve">ARAME RECOZIDO 18 BWG. 1.25 MM (0.01 KG/M)                                                                                                                                                              </t>
  </si>
  <si>
    <t xml:space="preserve">0206189   </t>
  </si>
  <si>
    <t xml:space="preserve">TABUA MADEIRA 2A QUALIDADE 2.5 X 30.0CM (1 X 12") NAO APARELHADA                                                                                                                                        </t>
  </si>
  <si>
    <t>ESCAV. MECANIZADA DE POCOS E CAVAS DE FUNDACAO EM SOLO DE 1A. CAT PROF. ATÉ 4.00M</t>
  </si>
  <si>
    <t>EXEC. DE ATERRO EM POCOS/VALAS/CAVAS DE FUNDACAO C/ SOLO PROVENIENTE DAS ESCAVACOES INCL. LANCAMENTO, ESPALHAMENTO E COMPACTACAO C/ PLACA VIBRAT.</t>
  </si>
  <si>
    <t>CARGA E DESCARGA MECANICA DE SOLO UTILIZANDO CAMINHAO BASCULANTE 6.0M3/16T E PA CARREGADEIRA SOBRE PNEUS 128 HP. CAPACIDADE DA CAÇAMBA 1.7 A 2.8 M3. PESO OPERACIONAL 11632 KG</t>
  </si>
  <si>
    <t>TRANSPORTE COM CAMINHÃO BASCULANTE DE 10 M3. EM VIA URBANA EM REVESTIMENTO PRIMÁRIO (UNIDADE: TXKM). AF_04/2016</t>
  </si>
  <si>
    <t>ESCORAMENTO DE VALAS COM PRANCHOES METALICOS - AREA NAO CRAVADA</t>
  </si>
  <si>
    <t xml:space="preserve">0213340   </t>
  </si>
  <si>
    <t xml:space="preserve">PERFIL "U" CHAPA ACO DOBRADA.  E = 3.04 MM . H = 20 CM. ABAS = 5 CM (4.47 KG/M)                                                                                                                         </t>
  </si>
  <si>
    <t>LASTRO DE CONCRETO. PREPARO MECÂNICO. INCLUSOS ADITIVO IMPERMEABILIZANTE. LANÇAMENTO E ADENSAMENTO</t>
  </si>
  <si>
    <t xml:space="preserve">0207325   </t>
  </si>
  <si>
    <t xml:space="preserve">ADITIVO IMPERMEABILIZANTE DE PEGA NORMAL PARA ARGAMASSAS E  CONCRETOS SEM ARMACAO                                                                                                                       </t>
  </si>
  <si>
    <t>FABRICAÇÃO DE FÔRMA PARA PILARES E ESTRUTURAS SIMILARES. EM MADEIRA SERRADA. E=25 MM. AF_12/2015</t>
  </si>
  <si>
    <t>CORTE E DOBRA DE AÇO CA-50. DIÂMETRO DE 8.0 MM. UTILIZADO EM ESTRUTURAS DIVERSAS. EXCETO LAJES. AF_12/2015</t>
  </si>
  <si>
    <t xml:space="preserve">0200033   </t>
  </si>
  <si>
    <t xml:space="preserve">ACO CA-50. 8.0 MM. VERGALHAO                                                                                                                                                                            </t>
  </si>
  <si>
    <t xml:space="preserve">88238         </t>
  </si>
  <si>
    <t xml:space="preserve">AJUDANTE DE ARMADOR COM ENCARGOS COMPLEMENTARES                                                                                                                                                         </t>
  </si>
  <si>
    <t xml:space="preserve"> 88238         </t>
  </si>
  <si>
    <t>AJUDANTE DE ARMADOR COM ENCARGOS COMPLEMENTARES</t>
  </si>
  <si>
    <t xml:space="preserve">0106114   </t>
  </si>
  <si>
    <t xml:space="preserve">AJUDANTE DE ARMADOR                                                                                                                                                                                     </t>
  </si>
  <si>
    <t xml:space="preserve">95308         </t>
  </si>
  <si>
    <t xml:space="preserve">CURSO DE CAPACITAÇÃO PARA AJUDANTE DE ARMADOR (ENCARGOS COMPLEMENTARES) - HORISTA                                                                                                                       </t>
  </si>
  <si>
    <t xml:space="preserve"> 95308         </t>
  </si>
  <si>
    <t>CURSO DE CAPACITAÇÃO PARA AJUDANTE DE ARMADOR (ENCARGOS COMPLEMENTARES) - HORISTA</t>
  </si>
  <si>
    <t>CORTE E DOBRA DE AÇO CA-50. DIÂMETRO DE 10.0 MM. UTILIZADO EM ESTRUTURAS DIVERSAS. EXCETO LAJES. AF_12/2015</t>
  </si>
  <si>
    <t xml:space="preserve">0200034   </t>
  </si>
  <si>
    <t xml:space="preserve">ACO CA-50. 10.0 MM. VERGALHAO                                                                                                                                                                           </t>
  </si>
  <si>
    <t>CORTE E DOBRA DE AÇO CA-50. DIÂMETRO DE 12.5 MM. UTILIZADO EM ESTRUTURAS DIVERSAS. EXCETO LAJES. AF_12/2015</t>
  </si>
  <si>
    <t xml:space="preserve">0200031   </t>
  </si>
  <si>
    <t xml:space="preserve">ACO CA-50. 12.5 MM. VERGALHAO                                                                                                                                                                           </t>
  </si>
  <si>
    <t>CORTE E DOBRA DE AÇO CA-50. DIÂMETRO DE 6.3 MM. UTILIZADO EM ESTRUTURAS DIVERSAS. EXCETO LAJES. AF_12/2015</t>
  </si>
  <si>
    <t xml:space="preserve">0200032   </t>
  </si>
  <si>
    <t xml:space="preserve">ACO CA-50. 6.3 MM. VERGALHAO                                                                                                                                                                            </t>
  </si>
  <si>
    <t>IMPERMEABILIZACAO DE ESTRUTURAS ENTERRADAS. COM TINTA ASFALTICA. DUAS DEMAOS.</t>
  </si>
  <si>
    <t xml:space="preserve">0207319   </t>
  </si>
  <si>
    <t xml:space="preserve">TINTA ASFALTICA IMPERMEABILIZANTE DISPERSA EM AGUA. PARA MATERIAIS CIMENTICIOS                                                                                                                          </t>
  </si>
  <si>
    <t>CONCRETO CICLOPICO FCK=10MPA 30% PEDRA DE MAO INCLUSIVE LANCAMENTO</t>
  </si>
  <si>
    <t xml:space="preserve"> 3.7.1         </t>
  </si>
  <si>
    <t xml:space="preserve"> 3.7.2         </t>
  </si>
  <si>
    <t xml:space="preserve"> 3.7.3         </t>
  </si>
  <si>
    <t xml:space="preserve"> 4.1           </t>
  </si>
  <si>
    <t xml:space="preserve"> 5.1           </t>
  </si>
  <si>
    <t xml:space="preserve"> 6.1.1         </t>
  </si>
  <si>
    <t xml:space="preserve"> 6.1.2         </t>
  </si>
  <si>
    <t xml:space="preserve"> 6.1.3         </t>
  </si>
  <si>
    <t xml:space="preserve"> 6.1.4         </t>
  </si>
  <si>
    <t xml:space="preserve"> 6.1.5         </t>
  </si>
  <si>
    <t xml:space="preserve"> 6.1.6         </t>
  </si>
  <si>
    <t xml:space="preserve"> 6.2.1         </t>
  </si>
  <si>
    <t xml:space="preserve"> 6.2.2         </t>
  </si>
  <si>
    <t xml:space="preserve"> 6.3.1         </t>
  </si>
  <si>
    <t xml:space="preserve"> 6.4.1         </t>
  </si>
  <si>
    <t xml:space="preserve"> 6.5.1         </t>
  </si>
  <si>
    <t>LUMINARIA FECHADA PARA ILUMINACAO PUBLICA COM REATOR DE PARTIDA RAPIDA COM LAMPADA A VAPOR DE MERCURIO 250W - FORNECIMENTO E INSTALACAO</t>
  </si>
  <si>
    <t xml:space="preserve">0201022   </t>
  </si>
  <si>
    <t xml:space="preserve">CABO DE COBRE. FLEXIVEL. CLASSE 4 OU 5. ISOLACAO EM PVC/A. ANTICHAMA BWF-B. COBERTURA PVC-ST1. ANTICHAMA BWF-B. 1 CONDUTOR. 0.6/1 KV. SECAO NOMINAL 2.5 MM2                                             </t>
  </si>
  <si>
    <t xml:space="preserve">0203750   </t>
  </si>
  <si>
    <t xml:space="preserve">LAMPADA DE LUZ MISTA 250 W. BASE E27 (220 V)                                                                                                                                                            </t>
  </si>
  <si>
    <t xml:space="preserve">0212317   </t>
  </si>
  <si>
    <t xml:space="preserve">REATOR P/ 1 LAMPADA VAPOR DE MERCURIO 250W USO EXT                                                                                                                                                      </t>
  </si>
  <si>
    <t xml:space="preserve">0213382   </t>
  </si>
  <si>
    <t xml:space="preserve">!EM PROCESSO DE DESATIVACAO! LUMINARIA FECHADA P/ ILUMINACAO PUBLICA. TIPO ABL 50/F OU EQUIV. P/ LAMPADA A VAPOR DE MERCURIO 400W                                                                       </t>
  </si>
  <si>
    <t xml:space="preserve">5928          </t>
  </si>
  <si>
    <t>GUINDAUTO HIDRÁULICO. CAPACIDADE MÁXIMA DE CARGA 6200 KG. MOMENTO MÁXIMO DE CARGA 11.7 TM. ALCANCE MÁXIMO HORIZONTAL 9.70 M. INCLUSIVE CAMINHÃO TOCO PBT 16.000 KG. POTÊNCIA DE 189 CV - CHP DIURNO. AF_</t>
  </si>
  <si>
    <t xml:space="preserve"> 5928          </t>
  </si>
  <si>
    <t xml:space="preserve">88286         </t>
  </si>
  <si>
    <t xml:space="preserve">MOTORISTA OPERADOR DE MUNCK COM ENCARGOS COMPLEMENTARES                                                                                                                                                 </t>
  </si>
  <si>
    <t xml:space="preserve">89259         </t>
  </si>
  <si>
    <t>GUINDAUTO HIDRÁULICO. CAPACIDADE MÁXIMA DE CARGA 6200 KG. MOMENTO MÁXIMO DE CARGA 11.7 TM. ALCANCE MÁXIMO HORIZONTAL 9.70 M. INCLUSIVE CAMINHÃO TOCO PBT 16.000 KG. POTÊNCIA DE 189 CV - DEPRECIAÇÃO. AF</t>
  </si>
  <si>
    <t xml:space="preserve">89260         </t>
  </si>
  <si>
    <t>GUINDAUTO HIDRÁULICO. CAPACIDADE MÁXIMA DE CARGA 6200 KG. MOMENTO MÁXIMO DE CARGA 11.7 TM. ALCANCE MÁXIMO HORIZONTAL 9.70 M. INCLUSIVE CAMINHÃO TOCO PBT 16.000 KG. POTÊNCIA DE 189 CV - JUROS. AF_06/20</t>
  </si>
  <si>
    <t xml:space="preserve">89262         </t>
  </si>
  <si>
    <t>GUINDAUTO HIDRÁULICO. CAPACIDADE MÁXIMA DE CARGA 6200 KG. MOMENTO MÁXIMO DE CARGA 11.7 TM. ALCANCE MÁXIMO HORIZONTAL 9.70 M. INCLUSIVE CAMINHÃO TOCO PBT 16.000 KG. POTÊNCIA DE 189 CV - MANUTENÇÃO. AF_</t>
  </si>
  <si>
    <t xml:space="preserve">91466         </t>
  </si>
  <si>
    <t>GUINDAUTO HIDRÁULICO. CAPACIDADE MÁXIMA DE CARGA 6200 KG. MOMENTO MÁXIMO DE CARGA 11.7 TM. ALCANCE MÁXIMO HORIZONTAL 9.70 M. INCLUSIVE CAMINHÃO TOCO PBT 16.000 KG. POTÊNCIA DE 189 CV - IMPOSTOS E SEGU</t>
  </si>
  <si>
    <t xml:space="preserve">91467         </t>
  </si>
  <si>
    <t>GUINDAUTO HIDRÁULICO. CAPACIDADE MÁXIMA DE CARGA 6200 KG. MOMENTO MÁXIMO DE CARGA 11.7 TM. ALCANCE MÁXIMO HORIZONTAL 9.70 M. INCLUSIVE CAMINHÃO TOCO PBT 16.000 KG. POTÊNCIA DE 189 CV - MATERIAIS NA OP</t>
  </si>
  <si>
    <t xml:space="preserve"> 88286         </t>
  </si>
  <si>
    <t>MOTORISTA OPERADOR DE MUNCK COM ENCARGOS COMPLEMENTARES</t>
  </si>
  <si>
    <t xml:space="preserve">0104096   </t>
  </si>
  <si>
    <t xml:space="preserve">MOTORISTA OPERADOR DE CAMINHAO COM MUNCK                                                                                                                                                                </t>
  </si>
  <si>
    <t xml:space="preserve">95351         </t>
  </si>
  <si>
    <t xml:space="preserve">CURSO DE CAPACITAÇÃO PARA MOTORISTA OPERADOR DE MUNCK (ENCARGOS COMPLEMENTARES) - HORISTA                                                                                                               </t>
  </si>
  <si>
    <t xml:space="preserve"> 95351         </t>
  </si>
  <si>
    <t>CURSO DE CAPACITAÇÃO PARA MOTORISTA OPERADOR DE MUNCK (ENCARGOS COMPLEMENTARES) - HORISTA</t>
  </si>
  <si>
    <t xml:space="preserve"> 89259         </t>
  </si>
  <si>
    <t xml:space="preserve">0303363   </t>
  </si>
  <si>
    <t>GUINDAUTO HIDRAULICO. CAPACIDADE MAXIMA DE CARGA 6200 KG. MOMENTO MAXIMO DE CARGA 11.7 TM . ALCANCE MAXIMO HORIZONTAL  9.70 M. PARA MONTAGEM SOBRE CHASSI DE CAMINHAO PBT MINIMO 13000 KG (INCLUI MONTAG</t>
  </si>
  <si>
    <t xml:space="preserve">0337761   </t>
  </si>
  <si>
    <t xml:space="preserve">CAMINHAO TOCO. PESO BRUTO TOTAL 16000 KG. CARGA UTIL MAXIMA DE 10685 KG. DISTANCIA ENTRE EIXOS 4.8M. POTENCIA 189 CV (INCLUI CABINE E CHASSI. NAO INCLUI CARROCERIA)                                    </t>
  </si>
  <si>
    <t xml:space="preserve"> 89260         </t>
  </si>
  <si>
    <t xml:space="preserve"> 89262         </t>
  </si>
  <si>
    <t xml:space="preserve"> 91466         </t>
  </si>
  <si>
    <t xml:space="preserve"> 91467         </t>
  </si>
  <si>
    <t xml:space="preserve"> 6.5.2         </t>
  </si>
  <si>
    <t>POSTE CONCRETO SEÇÃO CIRCULAR COMPRIMENTO=7M CARGA NOMINAL TOPO 100KG INCLUSIVE ESCAVACAO EXCLUSIVE TRANSPORTE - FORNECIMENTO E COLOCAÇÃO</t>
  </si>
  <si>
    <t xml:space="preserve">0205054   </t>
  </si>
  <si>
    <t xml:space="preserve">POSTE DE CONCRETO CIRCULAR. 100 KG. H = 7 M (NBR 8451)                                                                                                                                                  </t>
  </si>
  <si>
    <t xml:space="preserve">91634         </t>
  </si>
  <si>
    <t>GUINDAUTO HIDRÁULICO. CAPACIDADE MÁXIMA DE CARGA 6500 KG. MOMENTO MÁXIMO DE CARGA 5.8 TM. ALCANCE MÁXIMO HORIZONTAL 7.60 M. INCLUSIVE CAMINHÃO TOCO PBT 9.700 KG. POTÊNCIA DE 160 CV - CHP DIURNO. AF_08</t>
  </si>
  <si>
    <t xml:space="preserve">94969         </t>
  </si>
  <si>
    <t xml:space="preserve">CONCRETO FCK = 15MPA. TRAÇO 1:3.4:3.5 (CIMENTO/ AREIA MÉDIA/ BRITA 1)  - PREPARO MECÂNICO COM BETONEIRA 600 L. AF_07/2016                                                                               </t>
  </si>
  <si>
    <t xml:space="preserve"> 91634         </t>
  </si>
  <si>
    <t xml:space="preserve">91629         </t>
  </si>
  <si>
    <t>GUINDAUTO HIDRÁULICO. CAPACIDADE MÁXIMA DE CARGA 6500 KG. MOMENTO MÁXIMO DE CARGA 5.8 TM. ALCANCE MÁXIMO HORIZONTAL 7.60 M. INCLUSIVE CAMINHÃO TOCO PBT 9.700 KG. POTÊNCIA DE 160 CV - DEPRECIAÇÃO. AF_0</t>
  </si>
  <si>
    <t xml:space="preserve">91630         </t>
  </si>
  <si>
    <t>GUINDAUTO HIDRÁULICO. CAPACIDADE MÁXIMA DE CARGA 6500 KG. MOMENTO MÁXIMO DE CARGA 5.8 TM. ALCANCE MÁXIMO HORIZONTAL 7.60 M. INCLUSIVE CAMINHÃO TOCO PBT 9.700 KG. POTÊNCIA DE 160 CV - JUROS. AF_08/2015</t>
  </si>
  <si>
    <t xml:space="preserve">91631         </t>
  </si>
  <si>
    <t>GUINDAUTO HIDRÁULICO. CAPACIDADE MÁXIMA DE CARGA 6500 KG. MOMENTO MÁXIMO DE CARGA 5.8 TM. ALCANCE MÁXIMO HORIZONTAL 7.60 M. INCLUSIVE CAMINHÃO TOCO PBT 9.700 KG. POTÊNCIA DE 160 CV - IMPOSTOS E SEGURO</t>
  </si>
  <si>
    <t xml:space="preserve">91632         </t>
  </si>
  <si>
    <t>GUINDAUTO HIDRÁULICO. CAPACIDADE MÁXIMA DE CARGA 6500 KG. MOMENTO MÁXIMO DE CARGA 5.8 TM. ALCANCE MÁXIMO HORIZONTAL 7.60 M. INCLUSIVE CAMINHÃO TOCO PBT 9.700 KG. POTÊNCIA DE 160 CV - MANUTENÇÃO. AF_08</t>
  </si>
  <si>
    <t xml:space="preserve">91633         </t>
  </si>
  <si>
    <t>GUINDAUTO HIDRÁULICO. CAPACIDADE MÁXIMA DE CARGA 6500 KG. MOMENTO MÁXIMO DE CARGA 5.8 TM. ALCANCE MÁXIMO HORIZONTAL 7.60 M. INCLUSIVE CAMINHÃO TOCO PBT 9.700 KG. POTÊNCIA DE 160 CV - MATERIAIS NA OPER</t>
  </si>
  <si>
    <t xml:space="preserve"> 91629         </t>
  </si>
  <si>
    <t xml:space="preserve">0310712   </t>
  </si>
  <si>
    <t>GUINDAUTO HIDRAULICO. CAPACIDADE MAXIMA DE CARGA 3300 KG. MOMENTO MAXIMO DE CARGA 5.8 TM . ALCANCE MAXIMO HORIZONTAL  7.60 M. PARA MONTAGEM SOBRE CHASSI DE CAMINHAO PBT MINIMO 8000 KG (INCLUI MONTAGEM</t>
  </si>
  <si>
    <t xml:space="preserve">0337756   </t>
  </si>
  <si>
    <t xml:space="preserve">CAMINHAO TOCO. PESO BRUTO TOTAL 9700 KG. CARGA UTIL MAXIMA 6360 KG. DISTANCIA ENTRE EIXOS 4.30 M. POTENCIA 160 CV (INCLUI CABINE E CHASSI. NAO INCLUI CARROCERIA)                                       </t>
  </si>
  <si>
    <t xml:space="preserve"> 91630         </t>
  </si>
  <si>
    <t xml:space="preserve"> 91631         </t>
  </si>
  <si>
    <t xml:space="preserve"> 91632         </t>
  </si>
  <si>
    <t xml:space="preserve"> 91633         </t>
  </si>
  <si>
    <t xml:space="preserve"> 92873         </t>
  </si>
  <si>
    <t xml:space="preserve"> 94969         </t>
  </si>
  <si>
    <t>CONCRETO FCK = 15MPA. TRAÇO 1:3.4:3.5 (CIMENTO/ AREIA MÉDIA/ BRITA 1)  - PREPARO MECÂNICO COM BETONEIRA 600 L. AF_07/2016</t>
  </si>
  <si>
    <t>SISTEMA DE ESGOTAMENTO SANITÁRIO - SES JOCA MARQUES E MADEIRO - PI</t>
  </si>
  <si>
    <t>MATERIAIS REATOR UASB</t>
  </si>
  <si>
    <t>MATERIAIS - REDE COLETORA</t>
  </si>
  <si>
    <t>LUVA DE CORRER DEFOFO, PVC JE DN 150mm</t>
  </si>
  <si>
    <t>LUVA DE CORRER DEFOFO, PVC JE DN 100mm</t>
  </si>
  <si>
    <t>3840</t>
  </si>
  <si>
    <t>3838</t>
  </si>
  <si>
    <t>und</t>
  </si>
  <si>
    <t>BOIA DE NIVEL (SUPERIOR E INFERIOR)</t>
  </si>
  <si>
    <t>SEINF-6493</t>
  </si>
  <si>
    <t>MATERIAIS - ESTAÇÃO ELEVATÓRIA / ESTAÇÃO DE TRATAMENTO DE ESGOTO - ETE</t>
  </si>
  <si>
    <t>MANTA TERMOPLÁSTICA, PEAD, GEOMEMBRANA LISA, E=1,5mm, NBR 15352</t>
  </si>
  <si>
    <t>M2</t>
  </si>
  <si>
    <t>GRUPO GERADOR ESTACIONÁRIO SILENCIADO, POTÊNCIA 50KVA, MOTOR DIESEL.</t>
  </si>
  <si>
    <t>25987</t>
  </si>
  <si>
    <t>02.02</t>
  </si>
  <si>
    <t>02.03</t>
  </si>
  <si>
    <t>02.04</t>
  </si>
  <si>
    <t>02.05</t>
  </si>
  <si>
    <t>02.06</t>
  </si>
  <si>
    <t>02.07</t>
  </si>
  <si>
    <t>02.08</t>
  </si>
  <si>
    <t>02.09</t>
  </si>
  <si>
    <t>02.10</t>
  </si>
  <si>
    <t>25864</t>
  </si>
  <si>
    <t>REGISTRO PVC ESFERA C/ BORBOLETA D=2"</t>
  </si>
  <si>
    <t>01942/ORSE</t>
  </si>
  <si>
    <t>I8725</t>
  </si>
  <si>
    <t>VALVULA BORBOLETA WAFER C/ ALAVANCA DN 150mm</t>
  </si>
  <si>
    <t>C0370</t>
  </si>
  <si>
    <t>BARRACAO PARA ESCRITÓRIO TIPO A1</t>
  </si>
  <si>
    <t>ABRACADEIRA TIPO 'D' EM ACO GALV. P/ ELETRODUTO   D= 4'</t>
  </si>
  <si>
    <t>DISJ. TERMOMAGNETICO TIPO CX. MOLDADA, TRIPOLAR, 10KA, 60A</t>
  </si>
  <si>
    <t>CABO DE COBRE ISOLAMENTO ANTI-CHAMA 0,6/1KV 10MM2 (1 CONDUTOR) TP SINTENAX    PIRELLI OU EQUIV</t>
  </si>
  <si>
    <t>CABO DE COBRE NU #25MM2</t>
  </si>
  <si>
    <t>CENTRAL DE COMANDO DE MOTORES TIPO CPD2005</t>
  </si>
  <si>
    <t>ELETRODUTO PVC ROSCA S/LUVA 20MM - 3/4"</t>
  </si>
  <si>
    <t>ELETRODUTO VARA DE 3M, PVC RIGIDO ROSCADO, 2""</t>
  </si>
  <si>
    <t>ANEL DE BORRACHA DN 100mm (TIGRE)</t>
  </si>
  <si>
    <t>ANB P/ ES PVC JE DN  150</t>
  </si>
  <si>
    <t>PARAFUSO M16 AM ACO GALVANIZADO DIAMETRO 16mm ROSCA MAQ. CABEÇA QUADRADA</t>
  </si>
  <si>
    <t>02.01</t>
  </si>
  <si>
    <t>02.11</t>
  </si>
  <si>
    <t>02.12</t>
  </si>
  <si>
    <t>02.13</t>
  </si>
  <si>
    <t>02.14</t>
  </si>
  <si>
    <t>SINAPI-430</t>
  </si>
  <si>
    <t>SINAPI-399</t>
  </si>
  <si>
    <t>UND</t>
  </si>
  <si>
    <t>SINAPI-34729</t>
  </si>
  <si>
    <t>SINAPI-1020</t>
  </si>
  <si>
    <t>M</t>
  </si>
  <si>
    <t>SINAPI-868</t>
  </si>
  <si>
    <t>SEINFRA-I5981</t>
  </si>
  <si>
    <t>SINAPI-2674</t>
  </si>
  <si>
    <t>SINAPI-2681</t>
  </si>
  <si>
    <t>SINAPI-13348</t>
  </si>
  <si>
    <t>ARRUELA EM ACO GALVANIZADO, DIAMETRO DO FURO 18MM</t>
  </si>
  <si>
    <t>SINAPI-311</t>
  </si>
  <si>
    <t>SINAPI-318</t>
  </si>
  <si>
    <t>Impermeabilização:</t>
  </si>
  <si>
    <t>BARRACÃO PARA ESCRITÓRIO TIPO A1</t>
  </si>
  <si>
    <t xml:space="preserve"> 08/03/2016</t>
  </si>
  <si>
    <t xml:space="preserve">SERVENTE                                                                                                                                                                                                </t>
  </si>
  <si>
    <t xml:space="preserve">Sub-Total de Mão de Obra                             </t>
  </si>
  <si>
    <t>Encargos Sociais %</t>
  </si>
  <si>
    <t>Total Mão de Obra com Encargos Sociais</t>
  </si>
  <si>
    <t xml:space="preserve">02I0174   </t>
  </si>
  <si>
    <t xml:space="preserve">BACIA SIFONADA DE LOUÇA BRANCA                                                                                                                                                                          </t>
  </si>
  <si>
    <t xml:space="preserve">02I0197   </t>
  </si>
  <si>
    <t xml:space="preserve">BARROTE DE 2"x2"                                                                                                                                                                                        </t>
  </si>
  <si>
    <t xml:space="preserve">02I0198   </t>
  </si>
  <si>
    <t xml:space="preserve">PONTALETE / BARROTE DE 3"x3" - APARELHADO                                                                                                                                                               </t>
  </si>
  <si>
    <t xml:space="preserve">02I0400   </t>
  </si>
  <si>
    <t xml:space="preserve">CADEADO MEDIO                                                                                                                                                                                           </t>
  </si>
  <si>
    <t xml:space="preserve">02I0414   </t>
  </si>
  <si>
    <t xml:space="preserve">CAIXA DE DESCARGA DE SOBREPOR COMPLETA                                                                                                                                                                  </t>
  </si>
  <si>
    <t xml:space="preserve">02I0435   </t>
  </si>
  <si>
    <t xml:space="preserve">CAIXA SIFONADA 150 x 150 x 50 COM GRELHA                                                                                                                                                                </t>
  </si>
  <si>
    <t xml:space="preserve">02I0528   </t>
  </si>
  <si>
    <t xml:space="preserve">CHAPA COMPENSADO RESINADO 10MM (1.10 X 2.20M)                                                                                                                                                           </t>
  </si>
  <si>
    <t xml:space="preserve">02I0796   </t>
  </si>
  <si>
    <t xml:space="preserve">CHUVEIRO PLASTICO                                                                                                                                                                                       </t>
  </si>
  <si>
    <t xml:space="preserve">02I0983   </t>
  </si>
  <si>
    <t xml:space="preserve">DISJUNTOR MONOPOLAR 20A                                                                                                                                                                                 </t>
  </si>
  <si>
    <t xml:space="preserve">02I1075   </t>
  </si>
  <si>
    <t xml:space="preserve">ELETRODUTO DE PVC RIGIDO 3/4''                                                                                                                                                                          </t>
  </si>
  <si>
    <t xml:space="preserve">02I1092   </t>
  </si>
  <si>
    <t xml:space="preserve">ENGATE DE PVC                                                                                                                                                                                           </t>
  </si>
  <si>
    <t xml:space="preserve">02I1344   </t>
  </si>
  <si>
    <t xml:space="preserve">LAVATÓRIO DE LOUÇA BRANCA SEM COLUNA                                                                                                                                                                    </t>
  </si>
  <si>
    <t xml:space="preserve">02I1798   </t>
  </si>
  <si>
    <t xml:space="preserve">REGISTRO DE GAVETA BRUTO 20MM (3/4')                                                                                                                                                                    </t>
  </si>
  <si>
    <t xml:space="preserve">02I1824   </t>
  </si>
  <si>
    <t xml:space="preserve">RIPA DE PEROBA (MADEIRA DE 1A QUALIDADE) DE 1X5CM                                                                                                                                                       </t>
  </si>
  <si>
    <t xml:space="preserve">02I2200   </t>
  </si>
  <si>
    <t xml:space="preserve">TUBO PVC SOLDÁVEL DE 25MM (3/4')                                                                                                                                                                        </t>
  </si>
  <si>
    <t xml:space="preserve">02I2311   </t>
  </si>
  <si>
    <t xml:space="preserve">DOBRADIÇA DE FERRO 3 x 2 1/2" ( PADRÃO POPULAR )                                                                                                                                                        </t>
  </si>
  <si>
    <t xml:space="preserve">02I2331   </t>
  </si>
  <si>
    <t xml:space="preserve">FECHADURA DE SOBREPOR                                                                                                                                                                                   </t>
  </si>
  <si>
    <t xml:space="preserve">02I2340   </t>
  </si>
  <si>
    <t xml:space="preserve">FIO DE COBRE ANTICHAMA 2.5MM2                                                                                                                                                                           </t>
  </si>
  <si>
    <t xml:space="preserve">02I2357   </t>
  </si>
  <si>
    <t xml:space="preserve">INTERRUPTOR DE SOBREPOR 1 SEÇÃO                                                                                                                                                                         </t>
  </si>
  <si>
    <t xml:space="preserve">02I2373   </t>
  </si>
  <si>
    <t xml:space="preserve">LÂMPADA INCANDECENTE DE 100W                                                                                                                                                                            </t>
  </si>
  <si>
    <t xml:space="preserve">02I2379   </t>
  </si>
  <si>
    <t xml:space="preserve">MINI POSTE F.G. 1 1/14" C/2.00M E REX MONOFASICO                                                                                                                                                        </t>
  </si>
  <si>
    <t xml:space="preserve">02I2408   </t>
  </si>
  <si>
    <t xml:space="preserve">PREGO 1 1/2" x 14                                                                                                                                                                                       </t>
  </si>
  <si>
    <t xml:space="preserve">02I2412   </t>
  </si>
  <si>
    <t xml:space="preserve">QUADRO DE DISTRIBUIÇÃO PARA 6 CIRCUITOS                                                                                                                                                                 </t>
  </si>
  <si>
    <t xml:space="preserve">02I2416   </t>
  </si>
  <si>
    <t xml:space="preserve">REGISTRO DE PRESSÃO EM BRONZE Ø 1/2"                                                                                                                                                                    </t>
  </si>
  <si>
    <t xml:space="preserve">02I2429   </t>
  </si>
  <si>
    <t xml:space="preserve">TABUA DE VIROLA DE 12"x 1"                                                                                                                                                                              </t>
  </si>
  <si>
    <t xml:space="preserve">02I2433   </t>
  </si>
  <si>
    <t xml:space="preserve">TARGETA DE FERRO 2"                                                                                                                                                                                     </t>
  </si>
  <si>
    <t xml:space="preserve">02I2440   </t>
  </si>
  <si>
    <t xml:space="preserve">TELHA DE FIBROCIMENTO DE 4MM (0.50 x 2.44M)                                                                                                                                                             </t>
  </si>
  <si>
    <t xml:space="preserve">02I2444   </t>
  </si>
  <si>
    <t xml:space="preserve">TOMADA UNIVERSAL DE SOBREPOR                                                                                                                                                                            </t>
  </si>
  <si>
    <t xml:space="preserve">02I2447   </t>
  </si>
  <si>
    <t xml:space="preserve">TORNEIRA DE METAL AMARELO Ø 3/4" CANO CURTO (PADRÃO POPULAR)                                                                                                                                            </t>
  </si>
  <si>
    <t xml:space="preserve">02I2456   </t>
  </si>
  <si>
    <t xml:space="preserve">TUBO PVC ESGOTO PRIMÁRIO DE 100 (NBR 5688)                                                                                                                                                              </t>
  </si>
  <si>
    <t xml:space="preserve">02I2457   </t>
  </si>
  <si>
    <t xml:space="preserve">TUBO PVC ESGOTO PRIMÁRIO DE 50MM (NBR 5688)                                                                                                                                                             </t>
  </si>
  <si>
    <t xml:space="preserve">02I2458   </t>
  </si>
  <si>
    <t xml:space="preserve">TUBO PVC ESGOTO PRIMÁRIO DE 40MM (NBR 5688)                                                                                                                                                             </t>
  </si>
  <si>
    <t xml:space="preserve">Sub-Total de Material                                </t>
  </si>
  <si>
    <t xml:space="preserve">C0836         </t>
  </si>
  <si>
    <t xml:space="preserve">CONCRETO NÃO ESTRUTURAL PREPARO MANUAL                                                                                                                                                                  </t>
  </si>
  <si>
    <t xml:space="preserve">C1915         </t>
  </si>
  <si>
    <t xml:space="preserve">PISO CIMENTADO C/ ARGAMASSA DE CIMENTO E AREIA S/ PENEIRAR. TRAÇO 1:4. ESP.= 1.5cm                                                                                                                      </t>
  </si>
  <si>
    <t xml:space="preserve">CARPINTEIRO DE FORMAS COM ENCARGOS COMPLEMENTARES                                                                                                                                                                                      </t>
  </si>
  <si>
    <t xml:space="preserve">PEDREIRO COM ENCARGOS COMPLEMENTARES                                                                                                                                                                                 </t>
  </si>
  <si>
    <t>88309</t>
  </si>
  <si>
    <t>MOBILIZAÇÃO DE PESSOAL E EQUIPAMENTOS</t>
  </si>
  <si>
    <t xml:space="preserve">0237744   </t>
  </si>
  <si>
    <t xml:space="preserve">SEMIRREBOQUE COM TRES EIXOS EM TANDEM TIPO BASCULANTE COM CACAMBA METALICA 18 M3 (INCLUI MONTAGEM. NAO INCLUI CAVALO MECANICO)                                                                          </t>
  </si>
  <si>
    <t xml:space="preserve">0237763   </t>
  </si>
  <si>
    <t xml:space="preserve">CAVALO MECANICO TRACAO 4X2. PESO BRUTO TOTAL 16000 KG. CAPACIDADE MAXIMA DE TRACAO *45000* KG. DISTANCIA ENTRE EIXOS *3.56* M. POTENCIA *330* CV (INCLUI CABINE E CHASSI. NAO INCLUI SEMIRREBOQUE)      </t>
  </si>
  <si>
    <t>Sub-Total de EQUIPAMENTOS</t>
  </si>
  <si>
    <t xml:space="preserve">0501001   </t>
  </si>
  <si>
    <t xml:space="preserve">VALOR MÉDIO PASSAGENS TERRESTRES                                                                                                                                                                        </t>
  </si>
  <si>
    <t xml:space="preserve">Sub-Total de DIVERSOS                                </t>
  </si>
  <si>
    <t>DESMOBILIZAÇÃO DE PESSOAL E EQUIPAMENTOS</t>
  </si>
  <si>
    <t>PLACA DE OBRA EM CHAPA DE ACO GALVANIZADO</t>
  </si>
  <si>
    <t xml:space="preserve">0204417   </t>
  </si>
  <si>
    <t xml:space="preserve">SARRAFO DE MADEIRA NAO APARELHADA *2.5 X 7* CM. MACARANDUBA. ANGELIM OU EQUIVALENTE DA REGIAO                                                                                                           </t>
  </si>
  <si>
    <t xml:space="preserve">0204813   </t>
  </si>
  <si>
    <t xml:space="preserve">PLACA DE OBRA (PARA CONSTRUCAO CIVIL) EM CHAPA GALVANIZADA *N. 22*. DE *2.0 X 1.125* M                                                                                                                  </t>
  </si>
  <si>
    <t xml:space="preserve">0205075   </t>
  </si>
  <si>
    <t xml:space="preserve">PREGO DE ACO POLIDO COM CABECA 18 X 30 (2 3/4 X 10)                                                                                                                                                     </t>
  </si>
  <si>
    <t xml:space="preserve">Obra: SES CONCLUSÃO                   </t>
  </si>
  <si>
    <t>ADMINISTRAÇÃO LOCAL DA OBRA (BASE)</t>
  </si>
  <si>
    <t xml:space="preserve">0102350   </t>
  </si>
  <si>
    <t xml:space="preserve">AUXILIAR DE ESCRITORIO                                                                                                                                                                                  </t>
  </si>
  <si>
    <t xml:space="preserve">0102707   </t>
  </si>
  <si>
    <t xml:space="preserve">ENGENHEIRO CIVIL DE OBRA PLENO                                                                                                                                                                          </t>
  </si>
  <si>
    <t xml:space="preserve">0104083   </t>
  </si>
  <si>
    <t xml:space="preserve">ENCARREGADO GERAL DE OBRAS                                                                                                                                                                              </t>
  </si>
  <si>
    <t xml:space="preserve">0141776   </t>
  </si>
  <si>
    <t xml:space="preserve">VIGIA NOTURNO. HORA EFETIVAMENTE TRABALHADA DE 22 H AS 5 H (COM ADICIONAL NOTURNO)                                                                                                                      </t>
  </si>
  <si>
    <t xml:space="preserve">0214250   </t>
  </si>
  <si>
    <t xml:space="preserve">ENERGIA ELETRICA COMERCIAL. BAIXA TENSAO. RELATIVA AO CONSUMO DE ATE 100 KWH. INCLUINDO ICMS. PIS/PASEP E COFINS                                                                                        </t>
  </si>
  <si>
    <t xml:space="preserve">0214583   </t>
  </si>
  <si>
    <t xml:space="preserve">TARIFA "A" ENTRE  0 E 20M3 FORNECIMENTO D'AGUA                                                                                                                                                          </t>
  </si>
  <si>
    <t xml:space="preserve">0501003   </t>
  </si>
  <si>
    <t xml:space="preserve">ALUGUEL DE IMÓVEIS                                                                                                                                                                                      </t>
  </si>
  <si>
    <t xml:space="preserve">MES   </t>
  </si>
  <si>
    <t xml:space="preserve">REDE COLETORA DE ESGOTO/LINHA DE RECALQUE/ BY PASS LAGOAS                                                                                                                                                               </t>
  </si>
  <si>
    <t xml:space="preserve">ESTAÇÃO ELEVATÓRIA FINAL - QUADRO DE BOMBAS                                                                                                                                                                         </t>
  </si>
  <si>
    <t>4.6.2</t>
  </si>
  <si>
    <t>4.6.3</t>
  </si>
  <si>
    <t>013479</t>
  </si>
  <si>
    <t>013480</t>
  </si>
  <si>
    <t>MONTAGEM DE SISTEMA DE BOMBEAMENTO 15 A 50CV</t>
  </si>
  <si>
    <t>MONTAGEM DE GRUPO GERADOR DE 15 A 30KVA, INCLUSIVE TESTES</t>
  </si>
  <si>
    <t>MONTAGEM DE SISTEMA BOMBEAMENTO 15 A 50CV</t>
  </si>
  <si>
    <t xml:space="preserve">   /  /    </t>
  </si>
  <si>
    <t xml:space="preserve">88266         </t>
  </si>
  <si>
    <t xml:space="preserve">ELETROTÉCNICO COM ENCARGOS COMPLEMENTARES                                                                                                                                                               </t>
  </si>
  <si>
    <t xml:space="preserve">95139         </t>
  </si>
  <si>
    <t xml:space="preserve">TALHA MANUAL DE CORRENTE. CAPACIDADE DE 2 TON. COM ELEVAÇÃO DE 3 M - CHP DIURNO. AF_07/2016                                                                                                             </t>
  </si>
  <si>
    <t xml:space="preserve"> 88266         </t>
  </si>
  <si>
    <t>ELETROTÉCNICO COM ENCARGOS COMPLEMENTARES</t>
  </si>
  <si>
    <t xml:space="preserve">0102438   </t>
  </si>
  <si>
    <t xml:space="preserve">ELETROTECNICO                                                                                                                                                                                           </t>
  </si>
  <si>
    <t xml:space="preserve">95334         </t>
  </si>
  <si>
    <t xml:space="preserve">CURSO DE CAPACITAÇÃO PARA ELETROTÉCNICO (ENCARGOS COMPLEMENTARES) - HORISTA                                                                                                                             </t>
  </si>
  <si>
    <t xml:space="preserve"> 95334         </t>
  </si>
  <si>
    <t>CURSO DE CAPACITAÇÃO PARA ELETROTÉCNICO (ENCARGOS COMPLEMENTARES) - HORISTA</t>
  </si>
  <si>
    <t xml:space="preserve"> 95139         </t>
  </si>
  <si>
    <t>TALHA MANUAL DE CORRENTE. CAPACIDADE DE 2 TON. COM ELEVAÇÃO DE 3 M - CHP DIURNO. AF_07/2016</t>
  </si>
  <si>
    <t xml:space="preserve">95136         </t>
  </si>
  <si>
    <t xml:space="preserve">TALHA MANUAL DE CORRENTE. CAPACIDADE DE 2 TON. COM ELEVAÇÃO DE 3 M - DEPRECIAÇÃO. AF_07/2016                                                                                                            </t>
  </si>
  <si>
    <t xml:space="preserve">95137         </t>
  </si>
  <si>
    <t xml:space="preserve">TALHA MANUAL DE CORRENTE. CAPACIDADE DE 2 TON. COM ELEVAÇÃO DE 3 M - JUROS. AF_07/2016                                                                                                                  </t>
  </si>
  <si>
    <t xml:space="preserve">95138         </t>
  </si>
  <si>
    <t xml:space="preserve">TALHA MANUAL DE CORRENTE. CAPACIDADE DE 2 TON. COM ELEVAÇÃO DE 3 M - MANUTENÇÃO. AF_07/2016                                                                                                             </t>
  </si>
  <si>
    <t xml:space="preserve"> 95136         </t>
  </si>
  <si>
    <t>TALHA MANUAL DE CORRENTE. CAPACIDADE DE 2 TON. COM ELEVAÇÃO DE 3 M - DEPRECIAÇÃO. AF_07/2016</t>
  </si>
  <si>
    <t xml:space="preserve">0210742   </t>
  </si>
  <si>
    <t xml:space="preserve">TALHA MANUAL DE CORRENTE. CAPACIDADE DE 2 T COM ELEVACAO DE 3 M                                                                                                                                         </t>
  </si>
  <si>
    <t xml:space="preserve">Sub-Total de MATERIAL                                </t>
  </si>
  <si>
    <t xml:space="preserve"> 95137         </t>
  </si>
  <si>
    <t>TALHA MANUAL DE CORRENTE. CAPACIDADE DE 2 TON. COM ELEVAÇÃO DE 3 M - JUROS. AF_07/2016</t>
  </si>
  <si>
    <t xml:space="preserve"> 95138         </t>
  </si>
  <si>
    <t>TALHA MANUAL DE CORRENTE. CAPACIDADE DE 2 TON. COM ELEVAÇÃO DE 3 M - MANUTENÇÃO. AF_07/2016</t>
  </si>
  <si>
    <t xml:space="preserve"> 07/11/2018</t>
  </si>
  <si>
    <t>1.01</t>
  </si>
  <si>
    <t>2.01</t>
  </si>
  <si>
    <t>3.01</t>
  </si>
  <si>
    <t xml:space="preserve"> 4.1.1         </t>
  </si>
  <si>
    <t xml:space="preserve"> 4.1.2         </t>
  </si>
  <si>
    <t xml:space="preserve"> 4.1.3         </t>
  </si>
  <si>
    <t xml:space="preserve"> 4.1.4         </t>
  </si>
  <si>
    <t xml:space="preserve"> 4.1.5         </t>
  </si>
  <si>
    <t xml:space="preserve"> 4.1.6         </t>
  </si>
  <si>
    <t xml:space="preserve">4.1.7         </t>
  </si>
  <si>
    <t xml:space="preserve"> 4.2.2         </t>
  </si>
  <si>
    <t xml:space="preserve"> 4.3.1         </t>
  </si>
  <si>
    <t xml:space="preserve"> 4.4.1         </t>
  </si>
  <si>
    <t xml:space="preserve"> 4.5.1         </t>
  </si>
  <si>
    <t xml:space="preserve"> 4.5.2         </t>
  </si>
  <si>
    <t xml:space="preserve"> 4.5.3         </t>
  </si>
  <si>
    <t xml:space="preserve"> 4.5.4         </t>
  </si>
  <si>
    <t xml:space="preserve"> 4.5.5         </t>
  </si>
  <si>
    <t xml:space="preserve"> 4.5.6         </t>
  </si>
  <si>
    <t xml:space="preserve"> 4.5.7         </t>
  </si>
  <si>
    <t xml:space="preserve"> 4.5.8         </t>
  </si>
  <si>
    <t xml:space="preserve"> 4.5.9         </t>
  </si>
  <si>
    <t xml:space="preserve"> 4.5.10        </t>
  </si>
  <si>
    <t xml:space="preserve"> 4.5.11        </t>
  </si>
  <si>
    <t xml:space="preserve"> 4.5.12        </t>
  </si>
  <si>
    <t xml:space="preserve"> 4.5.13        </t>
  </si>
  <si>
    <t xml:space="preserve"> 4.5.14        </t>
  </si>
  <si>
    <t xml:space="preserve"> 4.5.15        </t>
  </si>
  <si>
    <t xml:space="preserve"> 4.6.1         </t>
  </si>
  <si>
    <t xml:space="preserve"> 4.6.2         </t>
  </si>
  <si>
    <t xml:space="preserve"> 4.6.3         </t>
  </si>
  <si>
    <t>OBRA: EXECUÇÃO DOS SERVIÇOS COMPLEMENTARES DO SES DE JOCA MARQUES E MADEIRO - PI</t>
  </si>
  <si>
    <t>LOCAL: MUNICÍPIOS DE JOCA MARQUES E MADEIRO - PI</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</si>
</sst>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3" formatCode="_-* #,##0.00_-;\-* #,##0.00_-;_-* &quot;-&quot;??_-;_-@_-"/>
    <numFmt numFmtId="164" formatCode="_(&quot;R$ &quot;* #,##0.00_);_(&quot;R$ &quot;* \(#,##0.00\);_(&quot;R$ &quot;* &quot;-&quot;??_);_(@_)"/>
    <numFmt numFmtId="165" formatCode="_(* #,##0.00_);_(* \(#,##0.00\);_(* &quot;-&quot;??_);_(@_)"/>
    <numFmt numFmtId="166" formatCode="\$#,##0\ ;\(\$#,##0\)"/>
    <numFmt numFmtId="167" formatCode="&quot;Sim&quot;;&quot;Sim&quot;;&quot;Não&quot;"/>
    <numFmt numFmtId="168" formatCode="&quot;Verdadeiro&quot;;&quot;Verdadeiro&quot;;&quot;Falso&quot;"/>
    <numFmt numFmtId="169" formatCode="000000"/>
    <numFmt numFmtId="170" formatCode="#,##0.000"/>
    <numFmt numFmtId="171" formatCode="0.0000000"/>
    <numFmt numFmtId="172" formatCode="mm/yy"/>
    <numFmt numFmtId="173" formatCode="0.000"/>
    <numFmt numFmtId="174" formatCode="_(&quot;R$&quot;* #,##0.00_);_(&quot;R$&quot;* \(#,##0.00\);_(&quot;R$&quot;* \-??_);_(@_)"/>
    <numFmt numFmtId="175" formatCode="#."/>
    <numFmt numFmtId="176" formatCode="&quot;R$&quot;#,##0.00_);[Red]&quot;(R$&quot;#,##0.00\)"/>
    <numFmt numFmtId="177" formatCode="#,##0.00&quot; m³&quot;"/>
    <numFmt numFmtId="178" formatCode="[$-416]d\-mmm\-yy;@"/>
    <numFmt numFmtId="179" formatCode="0000"/>
    <numFmt numFmtId="180" formatCode="&quot;R$ &quot;#,##0.00_);[Red]&quot;(R$ &quot;#,##0.00\)"/>
    <numFmt numFmtId="181" formatCode="\(0\)"/>
    <numFmt numFmtId="182" formatCode="dd/mm/yy;@"/>
    <numFmt numFmtId="183" formatCode="_([$€-2]* #,##0.00_);_([$€-2]* \(#,##0.00\);_([$€-2]* &quot;-&quot;??_)"/>
    <numFmt numFmtId="184" formatCode="#,##0.000&quot; m³&quot;"/>
    <numFmt numFmtId="185" formatCode="#,##0.000&quot; m²&quot;"/>
    <numFmt numFmtId="186" formatCode="0.0000"/>
    <numFmt numFmtId="187" formatCode="_(* #,##0.00_);_(* \(#,##0.00\);_(* \-??_);_(@_)"/>
    <numFmt numFmtId="188" formatCode="_(* #,##0_);_(* \(#,##0\);_(* &quot;-&quot;??_);_(@_)"/>
    <numFmt numFmtId="189" formatCode="0.00;[Red]0.00"/>
    <numFmt numFmtId="190" formatCode="0.00000"/>
    <numFmt numFmtId="191" formatCode="000&quot;-E&quot;"/>
    <numFmt numFmtId="192" formatCode="#,##0.00&quot; kg&quot;"/>
    <numFmt numFmtId="193" formatCode="&quot;R$&quot;#,##0.00_);[Red]\(&quot;R$&quot;#,##0.00\)"/>
    <numFmt numFmtId="194" formatCode="#,##0.00&quot; m&quot;"/>
    <numFmt numFmtId="195" formatCode="_(* #,##0.00000_);_(* \(#,##0.00000\);_(* &quot;-&quot;??_);_(@_)"/>
    <numFmt numFmtId="196" formatCode="#,##0.00&quot; m²&quot;"/>
    <numFmt numFmtId="197" formatCode="000&quot;-D&quot;"/>
    <numFmt numFmtId="198" formatCode="#,##0&quot; un&quot;"/>
    <numFmt numFmtId="199" formatCode="#,##0.000000"/>
  </numFmts>
  <fonts count="62" x14ac:knownFonts="1">
    <font>
      <sz val="10"/>
      <color indexed="24"/>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1"/>
      <color indexed="17"/>
      <name val="Calibri"/>
      <family val="2"/>
    </font>
    <font>
      <b/>
      <sz val="11"/>
      <color indexed="10"/>
      <name val="Calibri"/>
      <family val="2"/>
    </font>
    <font>
      <b/>
      <sz val="11"/>
      <color indexed="9"/>
      <name val="Calibri"/>
      <family val="2"/>
    </font>
    <font>
      <sz val="11"/>
      <color indexed="10"/>
      <name val="Calibri"/>
      <family val="2"/>
    </font>
    <font>
      <sz val="10"/>
      <color indexed="24"/>
      <name val="Arial"/>
      <family val="2"/>
    </font>
    <font>
      <sz val="11"/>
      <color indexed="62"/>
      <name val="Calibri"/>
      <family val="2"/>
    </font>
    <font>
      <b/>
      <sz val="18"/>
      <color indexed="24"/>
      <name val="Arial"/>
      <family val="2"/>
    </font>
    <font>
      <b/>
      <sz val="12"/>
      <color indexed="24"/>
      <name val="Arial"/>
      <family val="2"/>
    </font>
    <font>
      <sz val="11"/>
      <color indexed="20"/>
      <name val="Calibri"/>
      <family val="2"/>
    </font>
    <font>
      <sz val="11"/>
      <color indexed="19"/>
      <name val="Calibri"/>
      <family val="2"/>
    </font>
    <font>
      <b/>
      <sz val="11"/>
      <color indexed="63"/>
      <name val="Calibri"/>
      <family val="2"/>
    </font>
    <font>
      <i/>
      <sz val="11"/>
      <color indexed="23"/>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0"/>
      <name val="Arial"/>
      <family val="2"/>
    </font>
    <font>
      <sz val="10"/>
      <name val="Arial"/>
      <family val="2"/>
    </font>
    <font>
      <sz val="10"/>
      <color indexed="24"/>
      <name val="Arial"/>
      <family val="2"/>
    </font>
    <font>
      <b/>
      <i/>
      <sz val="10"/>
      <name val="Arial"/>
      <family val="2"/>
    </font>
    <font>
      <sz val="22"/>
      <color indexed="8"/>
      <name val="Arial"/>
      <family val="2"/>
    </font>
    <font>
      <b/>
      <sz val="22"/>
      <color indexed="8"/>
      <name val="Arial"/>
      <family val="2"/>
    </font>
    <font>
      <b/>
      <sz val="16"/>
      <name val="Arial"/>
      <family val="2"/>
    </font>
    <font>
      <b/>
      <sz val="14"/>
      <name val="Times New Roman"/>
      <family val="1"/>
    </font>
    <font>
      <b/>
      <sz val="18"/>
      <color indexed="8"/>
      <name val="Arial"/>
      <family val="2"/>
    </font>
    <font>
      <b/>
      <sz val="18"/>
      <name val="Arial"/>
      <family val="2"/>
    </font>
    <font>
      <b/>
      <sz val="18"/>
      <name val="Times New Roman"/>
      <family val="1"/>
    </font>
    <font>
      <b/>
      <sz val="11"/>
      <name val="Arial"/>
      <family val="2"/>
    </font>
    <font>
      <b/>
      <sz val="14"/>
      <name val="Arial"/>
      <family val="2"/>
    </font>
    <font>
      <sz val="11"/>
      <name val="Arial"/>
      <family val="2"/>
    </font>
    <font>
      <b/>
      <sz val="10"/>
      <name val="Arial"/>
      <family val="2"/>
    </font>
    <font>
      <b/>
      <sz val="22"/>
      <name val="Arial"/>
      <family val="2"/>
    </font>
    <font>
      <sz val="22"/>
      <name val="Arial"/>
      <family val="2"/>
    </font>
    <font>
      <sz val="14"/>
      <name val="Arial"/>
      <family val="2"/>
    </font>
    <font>
      <sz val="18"/>
      <name val="Arial"/>
      <family val="2"/>
    </font>
    <font>
      <b/>
      <sz val="12"/>
      <name val="Arial"/>
      <family val="2"/>
    </font>
    <font>
      <sz val="1"/>
      <color indexed="16"/>
      <name val="Courier"/>
      <family val="3"/>
    </font>
    <font>
      <sz val="12"/>
      <color theme="1"/>
      <name val="Calibri"/>
      <family val="2"/>
      <scheme val="minor"/>
    </font>
    <font>
      <sz val="1"/>
      <color indexed="18"/>
      <name val="Courier"/>
      <family val="3"/>
    </font>
    <font>
      <b/>
      <sz val="1"/>
      <color indexed="16"/>
      <name val="Courier"/>
      <family val="3"/>
    </font>
    <font>
      <sz val="12"/>
      <color indexed="8"/>
      <name val="Calibri"/>
      <family val="2"/>
    </font>
    <font>
      <b/>
      <sz val="11"/>
      <color theme="1"/>
      <name val="Calibri"/>
      <family val="2"/>
      <scheme val="minor"/>
    </font>
    <font>
      <sz val="10"/>
      <color indexed="24"/>
      <name val="Arial"/>
      <family val="2"/>
    </font>
    <font>
      <u/>
      <sz val="10"/>
      <name val="Arial"/>
      <family val="2"/>
    </font>
    <font>
      <b/>
      <sz val="11"/>
      <name val="Calibri"/>
      <family val="2"/>
      <scheme val="minor"/>
    </font>
    <font>
      <sz val="10"/>
      <name val="Arial"/>
    </font>
  </fonts>
  <fills count="26">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46"/>
      </patternFill>
    </fill>
    <fill>
      <patternFill patternType="solid">
        <fgColor indexed="9"/>
      </patternFill>
    </fill>
    <fill>
      <patternFill patternType="solid">
        <fgColor indexed="55"/>
      </patternFill>
    </fill>
    <fill>
      <patternFill patternType="solid">
        <fgColor indexed="22"/>
        <bgColor indexed="64"/>
      </patternFill>
    </fill>
    <fill>
      <patternFill patternType="solid">
        <fgColor indexed="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14999847407452621"/>
        <bgColor rgb="FFFDEADA"/>
      </patternFill>
    </fill>
    <fill>
      <patternFill patternType="solid">
        <fgColor theme="0" tint="-0.14999847407452621"/>
        <bgColor indexed="65"/>
      </patternFill>
    </fill>
    <fill>
      <patternFill patternType="solid">
        <fgColor theme="0"/>
        <bgColor indexed="64"/>
      </patternFill>
    </fill>
    <fill>
      <patternFill patternType="solid">
        <fgColor indexed="9"/>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double">
        <color indexed="64"/>
      </top>
      <bottom style="hair">
        <color indexed="64"/>
      </bottom>
      <diagonal/>
    </border>
    <border>
      <left/>
      <right/>
      <top/>
      <bottom style="thick">
        <color indexed="56"/>
      </bottom>
      <diagonal/>
    </border>
    <border>
      <left/>
      <right/>
      <top/>
      <bottom style="thick">
        <color indexed="27"/>
      </bottom>
      <diagonal/>
    </border>
    <border>
      <left/>
      <right/>
      <top style="double">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867">
    <xf numFmtId="0" fontId="0" fillId="0" borderId="0"/>
    <xf numFmtId="168" fontId="32" fillId="0" borderId="0" applyFont="0" applyBorder="0">
      <alignment horizontal="center"/>
    </xf>
    <xf numFmtId="171" fontId="32" fillId="0" borderId="0">
      <alignment horizontal="center" vertical="top"/>
    </xf>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3"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6"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3"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6" borderId="0" applyNumberFormat="0" applyBorder="0" applyAlignment="0" applyProtection="0"/>
    <xf numFmtId="0" fontId="14" fillId="4" borderId="0" applyNumberFormat="0" applyBorder="0" applyAlignment="0" applyProtection="0"/>
    <xf numFmtId="0" fontId="15" fillId="6"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8" borderId="0" applyNumberFormat="0" applyBorder="0" applyAlignment="0" applyProtection="0"/>
    <xf numFmtId="0" fontId="15" fillId="6" borderId="0" applyNumberFormat="0" applyBorder="0" applyAlignment="0" applyProtection="0"/>
    <xf numFmtId="0" fontId="15" fillId="3" borderId="0" applyNumberFormat="0" applyBorder="0" applyAlignment="0" applyProtection="0"/>
    <xf numFmtId="0" fontId="15" fillId="6"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8" borderId="0" applyNumberFormat="0" applyBorder="0" applyAlignment="0" applyProtection="0"/>
    <xf numFmtId="0" fontId="15" fillId="6" borderId="0" applyNumberFormat="0" applyBorder="0" applyAlignment="0" applyProtection="0"/>
    <xf numFmtId="0" fontId="15" fillId="3" borderId="0" applyNumberFormat="0" applyBorder="0" applyAlignment="0" applyProtection="0"/>
    <xf numFmtId="0" fontId="15" fillId="11"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24" fillId="15" borderId="0" applyNumberFormat="0" applyBorder="0" applyAlignment="0" applyProtection="0"/>
    <xf numFmtId="0" fontId="16" fillId="6" borderId="0" applyNumberFormat="0" applyBorder="0" applyAlignment="0" applyProtection="0"/>
    <xf numFmtId="0" fontId="17" fillId="16" borderId="1" applyNumberFormat="0" applyAlignment="0" applyProtection="0"/>
    <xf numFmtId="0" fontId="17" fillId="16" borderId="1" applyNumberFormat="0" applyAlignment="0" applyProtection="0"/>
    <xf numFmtId="0" fontId="18" fillId="17" borderId="2" applyNumberFormat="0" applyAlignment="0" applyProtection="0"/>
    <xf numFmtId="0" fontId="19" fillId="0" borderId="3" applyNumberFormat="0" applyFill="0" applyAlignment="0" applyProtection="0"/>
    <xf numFmtId="0" fontId="18" fillId="17" borderId="2" applyNumberFormat="0" applyAlignment="0" applyProtection="0"/>
    <xf numFmtId="3" fontId="20" fillId="0" borderId="0" applyFont="0" applyFill="0" applyBorder="0" applyAlignment="0" applyProtection="0"/>
    <xf numFmtId="166" fontId="20" fillId="0" borderId="0" applyFont="0" applyFill="0" applyBorder="0" applyAlignment="0" applyProtection="0"/>
    <xf numFmtId="0" fontId="20" fillId="0" borderId="0" applyFont="0" applyFill="0" applyBorder="0" applyAlignment="0" applyProtection="0"/>
    <xf numFmtId="0" fontId="15" fillId="11"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21" fillId="7" borderId="1" applyNumberFormat="0" applyAlignment="0" applyProtection="0"/>
    <xf numFmtId="167" fontId="32" fillId="0" borderId="0" applyFont="0" applyFill="0" applyBorder="0" applyAlignment="0" applyProtection="0"/>
    <xf numFmtId="0" fontId="27" fillId="0" borderId="0" applyNumberFormat="0" applyFill="0" applyBorder="0" applyAlignment="0" applyProtection="0"/>
    <xf numFmtId="2" fontId="20" fillId="0" borderId="0" applyFont="0" applyFill="0" applyBorder="0" applyAlignment="0" applyProtection="0"/>
    <xf numFmtId="0" fontId="16" fillId="6" borderId="0" applyNumberFormat="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31" fillId="0" borderId="4" applyNumberFormat="0" applyFill="0" applyAlignment="0" applyProtection="0"/>
    <xf numFmtId="0" fontId="31" fillId="0" borderId="0" applyNumberFormat="0" applyFill="0" applyBorder="0" applyAlignment="0" applyProtection="0"/>
    <xf numFmtId="0" fontId="24" fillId="15" borderId="0" applyNumberFormat="0" applyBorder="0" applyAlignment="0" applyProtection="0"/>
    <xf numFmtId="0" fontId="21" fillId="7" borderId="1" applyNumberFormat="0" applyAlignment="0" applyProtection="0"/>
    <xf numFmtId="0" fontId="19" fillId="0" borderId="3" applyNumberFormat="0" applyFill="0" applyAlignment="0" applyProtection="0"/>
    <xf numFmtId="0" fontId="25" fillId="7" borderId="0" applyNumberFormat="0" applyBorder="0" applyAlignment="0" applyProtection="0"/>
    <xf numFmtId="0" fontId="25" fillId="7" borderId="0" applyNumberFormat="0" applyBorder="0" applyAlignment="0" applyProtection="0"/>
    <xf numFmtId="0" fontId="14" fillId="0" borderId="0"/>
    <xf numFmtId="0" fontId="20" fillId="0" borderId="0"/>
    <xf numFmtId="0" fontId="14" fillId="0" borderId="0"/>
    <xf numFmtId="0" fontId="14" fillId="0" borderId="0"/>
    <xf numFmtId="0" fontId="20" fillId="0" borderId="0"/>
    <xf numFmtId="0" fontId="32" fillId="0" borderId="0"/>
    <xf numFmtId="3" fontId="33" fillId="0" borderId="0"/>
    <xf numFmtId="3" fontId="32" fillId="0" borderId="0"/>
    <xf numFmtId="0" fontId="20" fillId="4" borderId="5" applyNumberFormat="0" applyFont="0" applyAlignment="0" applyProtection="0"/>
    <xf numFmtId="0" fontId="34" fillId="4" borderId="5" applyNumberFormat="0" applyFont="0" applyAlignment="0" applyProtection="0"/>
    <xf numFmtId="9" fontId="32" fillId="0" borderId="6" applyNumberFormat="0" applyBorder="0">
      <alignment horizontal="center" vertical="center"/>
    </xf>
    <xf numFmtId="0" fontId="26" fillId="16" borderId="7" applyNumberFormat="0" applyAlignment="0" applyProtection="0"/>
    <xf numFmtId="9" fontId="20" fillId="0" borderId="0" applyFont="0" applyFill="0" applyBorder="0" applyAlignment="0" applyProtection="0"/>
    <xf numFmtId="0" fontId="26" fillId="16" borderId="7" applyNumberFormat="0" applyAlignment="0" applyProtection="0"/>
    <xf numFmtId="4" fontId="20"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43" fontId="14" fillId="0" borderId="0" applyFont="0" applyFill="0" applyBorder="0" applyAlignment="0" applyProtection="0"/>
    <xf numFmtId="165" fontId="32" fillId="0" borderId="0" applyFont="0" applyFill="0" applyBorder="0" applyAlignment="0" applyProtection="0"/>
    <xf numFmtId="165" fontId="35" fillId="0" borderId="8"/>
    <xf numFmtId="0" fontId="19"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10" applyNumberFormat="0" applyFill="0" applyAlignment="0" applyProtection="0"/>
    <xf numFmtId="0" fontId="31" fillId="0" borderId="4" applyNumberFormat="0" applyFill="0" applyAlignment="0" applyProtection="0"/>
    <xf numFmtId="0" fontId="31" fillId="0" borderId="0" applyNumberFormat="0" applyFill="0" applyBorder="0" applyAlignment="0" applyProtection="0"/>
    <xf numFmtId="0" fontId="20" fillId="0" borderId="11" applyNumberFormat="0" applyFont="0" applyFill="0" applyAlignment="0" applyProtection="0"/>
    <xf numFmtId="0" fontId="19" fillId="0" borderId="0" applyNumberFormat="0" applyFill="0" applyBorder="0" applyAlignment="0" applyProtection="0"/>
    <xf numFmtId="0" fontId="13" fillId="0" borderId="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7" fillId="16" borderId="1" applyNumberFormat="0" applyAlignment="0" applyProtection="0"/>
    <xf numFmtId="0" fontId="17" fillId="16" borderId="1" applyNumberFormat="0" applyAlignment="0" applyProtection="0"/>
    <xf numFmtId="0" fontId="17" fillId="16" borderId="1" applyNumberFormat="0" applyAlignment="0" applyProtection="0"/>
    <xf numFmtId="0" fontId="17" fillId="16" borderId="1" applyNumberFormat="0" applyAlignment="0" applyProtection="0"/>
    <xf numFmtId="0" fontId="17" fillId="16" borderId="1" applyNumberFormat="0" applyAlignment="0" applyProtection="0"/>
    <xf numFmtId="0" fontId="17" fillId="16" borderId="1" applyNumberFormat="0" applyAlignment="0" applyProtection="0"/>
    <xf numFmtId="0" fontId="17" fillId="16" borderId="1" applyNumberFormat="0" applyAlignment="0" applyProtection="0"/>
    <xf numFmtId="0" fontId="17" fillId="16" borderId="1" applyNumberFormat="0" applyAlignment="0" applyProtection="0"/>
    <xf numFmtId="0" fontId="17" fillId="16" borderId="1" applyNumberFormat="0" applyAlignment="0" applyProtection="0"/>
    <xf numFmtId="0" fontId="17" fillId="16" borderId="1" applyNumberFormat="0" applyAlignment="0" applyProtection="0"/>
    <xf numFmtId="0" fontId="17" fillId="16" borderId="1" applyNumberFormat="0" applyAlignment="0" applyProtection="0"/>
    <xf numFmtId="0" fontId="17" fillId="16" borderId="1" applyNumberFormat="0" applyAlignment="0" applyProtection="0"/>
    <xf numFmtId="0" fontId="17" fillId="16" borderId="1" applyNumberFormat="0" applyAlignment="0" applyProtection="0"/>
    <xf numFmtId="0" fontId="17" fillId="16" borderId="1" applyNumberFormat="0" applyAlignment="0" applyProtection="0"/>
    <xf numFmtId="0" fontId="17" fillId="16" borderId="1" applyNumberFormat="0" applyAlignment="0" applyProtection="0"/>
    <xf numFmtId="0" fontId="17" fillId="16" borderId="1" applyNumberFormat="0" applyAlignment="0" applyProtection="0"/>
    <xf numFmtId="0" fontId="17" fillId="16" borderId="1" applyNumberFormat="0" applyAlignment="0" applyProtection="0"/>
    <xf numFmtId="0" fontId="17" fillId="16" borderId="1" applyNumberFormat="0" applyAlignment="0" applyProtection="0"/>
    <xf numFmtId="0" fontId="17" fillId="16" borderId="1" applyNumberFormat="0" applyAlignment="0" applyProtection="0"/>
    <xf numFmtId="0" fontId="17" fillId="16" borderId="1" applyNumberFormat="0" applyAlignment="0" applyProtection="0"/>
    <xf numFmtId="0" fontId="18" fillId="17" borderId="2" applyNumberFormat="0" applyAlignment="0" applyProtection="0"/>
    <xf numFmtId="0" fontId="18" fillId="17" borderId="2" applyNumberFormat="0" applyAlignment="0" applyProtection="0"/>
    <xf numFmtId="0" fontId="18" fillId="17" borderId="2" applyNumberFormat="0" applyAlignment="0" applyProtection="0"/>
    <xf numFmtId="0" fontId="18" fillId="17" borderId="2" applyNumberFormat="0" applyAlignment="0" applyProtection="0"/>
    <xf numFmtId="0" fontId="18" fillId="17" borderId="2" applyNumberFormat="0" applyAlignment="0" applyProtection="0"/>
    <xf numFmtId="0" fontId="18" fillId="17" borderId="2" applyNumberFormat="0" applyAlignment="0" applyProtection="0"/>
    <xf numFmtId="0" fontId="18" fillId="17" borderId="2" applyNumberFormat="0" applyAlignment="0" applyProtection="0"/>
    <xf numFmtId="0" fontId="18" fillId="17" borderId="2" applyNumberFormat="0" applyAlignment="0" applyProtection="0"/>
    <xf numFmtId="0" fontId="18" fillId="17" borderId="2" applyNumberFormat="0" applyAlignment="0" applyProtection="0"/>
    <xf numFmtId="0" fontId="18" fillId="17" borderId="2" applyNumberFormat="0" applyAlignment="0" applyProtection="0"/>
    <xf numFmtId="0" fontId="18" fillId="17" borderId="2" applyNumberFormat="0" applyAlignment="0" applyProtection="0"/>
    <xf numFmtId="0" fontId="18" fillId="17" borderId="2" applyNumberFormat="0" applyAlignment="0" applyProtection="0"/>
    <xf numFmtId="0" fontId="18" fillId="17" borderId="2" applyNumberFormat="0" applyAlignment="0" applyProtection="0"/>
    <xf numFmtId="0" fontId="18" fillId="17" borderId="2" applyNumberFormat="0" applyAlignment="0" applyProtection="0"/>
    <xf numFmtId="0" fontId="18" fillId="17" borderId="2" applyNumberFormat="0" applyAlignment="0" applyProtection="0"/>
    <xf numFmtId="0" fontId="18" fillId="17" borderId="2" applyNumberFormat="0" applyAlignment="0" applyProtection="0"/>
    <xf numFmtId="0" fontId="18" fillId="17" borderId="2" applyNumberFormat="0" applyAlignment="0" applyProtection="0"/>
    <xf numFmtId="0" fontId="18" fillId="17" borderId="2" applyNumberFormat="0" applyAlignment="0" applyProtection="0"/>
    <xf numFmtId="0" fontId="18" fillId="17" borderId="2" applyNumberFormat="0" applyAlignment="0" applyProtection="0"/>
    <xf numFmtId="0" fontId="18" fillId="17" borderId="2" applyNumberFormat="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0" fillId="4" borderId="5" applyNumberFormat="0" applyFont="0" applyAlignment="0" applyProtection="0"/>
    <xf numFmtId="0" fontId="20" fillId="4" borderId="5" applyNumberFormat="0" applyFont="0" applyAlignment="0" applyProtection="0"/>
    <xf numFmtId="0" fontId="20" fillId="4" borderId="5" applyNumberFormat="0" applyFont="0" applyAlignment="0" applyProtection="0"/>
    <xf numFmtId="0" fontId="20" fillId="4" borderId="5" applyNumberFormat="0" applyFont="0" applyAlignment="0" applyProtection="0"/>
    <xf numFmtId="0" fontId="20" fillId="4" borderId="5" applyNumberFormat="0" applyFont="0" applyAlignment="0" applyProtection="0"/>
    <xf numFmtId="0" fontId="20" fillId="4" borderId="5" applyNumberFormat="0" applyFont="0" applyAlignment="0" applyProtection="0"/>
    <xf numFmtId="0" fontId="20" fillId="4" borderId="5" applyNumberFormat="0" applyFont="0" applyAlignment="0" applyProtection="0"/>
    <xf numFmtId="0" fontId="20" fillId="4" borderId="5" applyNumberFormat="0" applyFont="0" applyAlignment="0" applyProtection="0"/>
    <xf numFmtId="0" fontId="20" fillId="4" borderId="5" applyNumberFormat="0" applyFont="0" applyAlignment="0" applyProtection="0"/>
    <xf numFmtId="0" fontId="20" fillId="4" borderId="5" applyNumberFormat="0" applyFont="0" applyAlignment="0" applyProtection="0"/>
    <xf numFmtId="0" fontId="20" fillId="4" borderId="5" applyNumberFormat="0" applyFont="0" applyAlignment="0" applyProtection="0"/>
    <xf numFmtId="0" fontId="20" fillId="4" borderId="5" applyNumberFormat="0" applyFont="0" applyAlignment="0" applyProtection="0"/>
    <xf numFmtId="0" fontId="20" fillId="4" borderId="5" applyNumberFormat="0" applyFont="0" applyAlignment="0" applyProtection="0"/>
    <xf numFmtId="0" fontId="20" fillId="4" borderId="5" applyNumberFormat="0" applyFont="0" applyAlignment="0" applyProtection="0"/>
    <xf numFmtId="0" fontId="20" fillId="4" borderId="5" applyNumberFormat="0" applyFont="0" applyAlignment="0" applyProtection="0"/>
    <xf numFmtId="0" fontId="20" fillId="4" borderId="5" applyNumberFormat="0" applyFont="0" applyAlignment="0" applyProtection="0"/>
    <xf numFmtId="0" fontId="20" fillId="4" borderId="5" applyNumberFormat="0" applyFont="0" applyAlignment="0" applyProtection="0"/>
    <xf numFmtId="0" fontId="20" fillId="4" borderId="5" applyNumberFormat="0" applyFont="0" applyAlignment="0" applyProtection="0"/>
    <xf numFmtId="0" fontId="20" fillId="4" borderId="5" applyNumberFormat="0" applyFont="0" applyAlignment="0" applyProtection="0"/>
    <xf numFmtId="0" fontId="20" fillId="4" borderId="5" applyNumberFormat="0" applyFont="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0" fontId="26" fillId="16" borderId="7" applyNumberFormat="0" applyAlignment="0" applyProtection="0"/>
    <xf numFmtId="0" fontId="26" fillId="16" borderId="7" applyNumberFormat="0" applyAlignment="0" applyProtection="0"/>
    <xf numFmtId="0" fontId="26" fillId="16" borderId="7" applyNumberFormat="0" applyAlignment="0" applyProtection="0"/>
    <xf numFmtId="0" fontId="26" fillId="16" borderId="7" applyNumberFormat="0" applyAlignment="0" applyProtection="0"/>
    <xf numFmtId="0" fontId="26" fillId="16" borderId="7" applyNumberFormat="0" applyAlignment="0" applyProtection="0"/>
    <xf numFmtId="0" fontId="26" fillId="16" borderId="7" applyNumberFormat="0" applyAlignment="0" applyProtection="0"/>
    <xf numFmtId="0" fontId="26" fillId="16" borderId="7" applyNumberFormat="0" applyAlignment="0" applyProtection="0"/>
    <xf numFmtId="0" fontId="26" fillId="16" borderId="7" applyNumberFormat="0" applyAlignment="0" applyProtection="0"/>
    <xf numFmtId="0" fontId="26" fillId="16" borderId="7" applyNumberFormat="0" applyAlignment="0" applyProtection="0"/>
    <xf numFmtId="0" fontId="26" fillId="16" borderId="7" applyNumberFormat="0" applyAlignment="0" applyProtection="0"/>
    <xf numFmtId="0" fontId="26" fillId="16" borderId="7" applyNumberFormat="0" applyAlignment="0" applyProtection="0"/>
    <xf numFmtId="0" fontId="26" fillId="16" borderId="7" applyNumberFormat="0" applyAlignment="0" applyProtection="0"/>
    <xf numFmtId="0" fontId="26" fillId="16" borderId="7" applyNumberFormat="0" applyAlignment="0" applyProtection="0"/>
    <xf numFmtId="0" fontId="26" fillId="16" borderId="7" applyNumberFormat="0" applyAlignment="0" applyProtection="0"/>
    <xf numFmtId="0" fontId="26" fillId="16" borderId="7" applyNumberFormat="0" applyAlignment="0" applyProtection="0"/>
    <xf numFmtId="0" fontId="26" fillId="16" borderId="7" applyNumberFormat="0" applyAlignment="0" applyProtection="0"/>
    <xf numFmtId="0" fontId="26" fillId="16" borderId="7" applyNumberFormat="0" applyAlignment="0" applyProtection="0"/>
    <xf numFmtId="0" fontId="26" fillId="16" borderId="7" applyNumberFormat="0" applyAlignment="0" applyProtection="0"/>
    <xf numFmtId="0" fontId="26" fillId="16" borderId="7" applyNumberFormat="0" applyAlignment="0" applyProtection="0"/>
    <xf numFmtId="0" fontId="26" fillId="16" borderId="7" applyNumberFormat="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0" fillId="0" borderId="11" applyNumberFormat="0" applyFont="0" applyFill="0" applyAlignment="0" applyProtection="0"/>
    <xf numFmtId="0" fontId="20" fillId="0" borderId="11" applyNumberFormat="0" applyFont="0" applyFill="0" applyAlignment="0" applyProtection="0"/>
    <xf numFmtId="0" fontId="20" fillId="0" borderId="11" applyNumberFormat="0" applyFont="0" applyFill="0" applyAlignment="0" applyProtection="0"/>
    <xf numFmtId="0" fontId="20" fillId="0" borderId="11" applyNumberFormat="0" applyFont="0" applyFill="0" applyAlignment="0" applyProtection="0"/>
    <xf numFmtId="0" fontId="20" fillId="0" borderId="11" applyNumberFormat="0" applyFont="0" applyFill="0" applyAlignment="0" applyProtection="0"/>
    <xf numFmtId="0" fontId="20" fillId="0" borderId="11" applyNumberFormat="0" applyFont="0" applyFill="0" applyAlignment="0" applyProtection="0"/>
    <xf numFmtId="0" fontId="20" fillId="0" borderId="11" applyNumberFormat="0" applyFont="0" applyFill="0" applyAlignment="0" applyProtection="0"/>
    <xf numFmtId="0" fontId="20" fillId="0" borderId="11" applyNumberFormat="0" applyFont="0" applyFill="0" applyAlignment="0" applyProtection="0"/>
    <xf numFmtId="0" fontId="20" fillId="0" borderId="11" applyNumberFormat="0" applyFont="0" applyFill="0" applyAlignment="0" applyProtection="0"/>
    <xf numFmtId="0" fontId="20" fillId="0" borderId="11" applyNumberFormat="0" applyFont="0" applyFill="0" applyAlignment="0" applyProtection="0"/>
    <xf numFmtId="0" fontId="20" fillId="0" borderId="11" applyNumberFormat="0" applyFont="0" applyFill="0" applyAlignment="0" applyProtection="0"/>
    <xf numFmtId="0" fontId="20" fillId="0" borderId="11" applyNumberFormat="0" applyFont="0" applyFill="0" applyAlignment="0" applyProtection="0"/>
    <xf numFmtId="0" fontId="20" fillId="0" borderId="11" applyNumberFormat="0" applyFont="0" applyFill="0" applyAlignment="0" applyProtection="0"/>
    <xf numFmtId="0" fontId="20" fillId="0" borderId="11" applyNumberFormat="0" applyFont="0" applyFill="0" applyAlignment="0" applyProtection="0"/>
    <xf numFmtId="0" fontId="20" fillId="0" borderId="11" applyNumberFormat="0" applyFont="0" applyFill="0" applyAlignment="0" applyProtection="0"/>
    <xf numFmtId="0" fontId="20" fillId="0" borderId="11" applyNumberFormat="0" applyFont="0" applyFill="0" applyAlignment="0" applyProtection="0"/>
    <xf numFmtId="0" fontId="20" fillId="0" borderId="11" applyNumberFormat="0" applyFont="0" applyFill="0" applyAlignment="0" applyProtection="0"/>
    <xf numFmtId="0" fontId="20" fillId="0" borderId="11" applyNumberFormat="0" applyFont="0" applyFill="0" applyAlignment="0" applyProtection="0"/>
    <xf numFmtId="0" fontId="20" fillId="0" borderId="11" applyNumberFormat="0" applyFont="0" applyFill="0" applyAlignment="0" applyProtection="0"/>
    <xf numFmtId="0" fontId="20" fillId="0" borderId="11" applyNumberFormat="0" applyFont="0" applyFill="0" applyAlignment="0" applyProtection="0"/>
    <xf numFmtId="165" fontId="13" fillId="0" borderId="0" applyFont="0" applyFill="0" applyBorder="0" applyAlignment="0" applyProtection="0"/>
    <xf numFmtId="164" fontId="20" fillId="0" borderId="0" applyFont="0" applyFill="0" applyBorder="0" applyAlignment="0" applyProtection="0"/>
    <xf numFmtId="0" fontId="20" fillId="0" borderId="0"/>
    <xf numFmtId="9" fontId="20" fillId="0" borderId="0" applyFont="0" applyFill="0" applyBorder="0" applyAlignment="0" applyProtection="0"/>
    <xf numFmtId="0" fontId="12" fillId="0" borderId="0"/>
    <xf numFmtId="0" fontId="32" fillId="0" borderId="0"/>
    <xf numFmtId="9" fontId="32" fillId="0" borderId="0" applyFont="0" applyFill="0" applyBorder="0" applyAlignment="0" applyProtection="0"/>
    <xf numFmtId="173" fontId="32" fillId="0" borderId="0" applyFill="0" applyBorder="0" applyAlignment="0" applyProtection="0"/>
    <xf numFmtId="175" fontId="52" fillId="0" borderId="0">
      <protection locked="0"/>
    </xf>
    <xf numFmtId="175" fontId="52" fillId="0" borderId="0">
      <protection locked="0"/>
    </xf>
    <xf numFmtId="164" fontId="32" fillId="0" borderId="0" applyFont="0" applyFill="0" applyBorder="0" applyAlignment="0" applyProtection="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7" fontId="32" fillId="0" borderId="0"/>
    <xf numFmtId="0" fontId="11" fillId="0" borderId="0"/>
    <xf numFmtId="177" fontId="32" fillId="0" borderId="0"/>
    <xf numFmtId="178" fontId="32" fillId="0" borderId="0"/>
    <xf numFmtId="176" fontId="32" fillId="0" borderId="0"/>
    <xf numFmtId="176" fontId="32" fillId="0" borderId="0"/>
    <xf numFmtId="178" fontId="32" fillId="0" borderId="0"/>
    <xf numFmtId="177" fontId="32" fillId="0" borderId="0"/>
    <xf numFmtId="177" fontId="32" fillId="0" borderId="0"/>
    <xf numFmtId="177" fontId="32" fillId="0" borderId="0"/>
    <xf numFmtId="177" fontId="32" fillId="0" borderId="0"/>
    <xf numFmtId="177" fontId="32" fillId="0" borderId="0"/>
    <xf numFmtId="177" fontId="32" fillId="0" borderId="0"/>
    <xf numFmtId="178" fontId="32" fillId="0" borderId="0"/>
    <xf numFmtId="178" fontId="32" fillId="0" borderId="0"/>
    <xf numFmtId="178" fontId="32" fillId="0" borderId="0"/>
    <xf numFmtId="176" fontId="32" fillId="0" borderId="0"/>
    <xf numFmtId="176" fontId="32" fillId="0" borderId="0"/>
    <xf numFmtId="177" fontId="32" fillId="0" borderId="0"/>
    <xf numFmtId="177" fontId="32" fillId="0" borderId="0"/>
    <xf numFmtId="177" fontId="32" fillId="0" borderId="0"/>
    <xf numFmtId="177" fontId="32" fillId="0" borderId="0"/>
    <xf numFmtId="177" fontId="32" fillId="0" borderId="0"/>
    <xf numFmtId="177" fontId="32" fillId="0" borderId="0"/>
    <xf numFmtId="177" fontId="32" fillId="0" borderId="0"/>
    <xf numFmtId="177" fontId="32" fillId="0" borderId="0"/>
    <xf numFmtId="177" fontId="32" fillId="0" borderId="0"/>
    <xf numFmtId="177" fontId="32" fillId="0" borderId="0"/>
    <xf numFmtId="176" fontId="32" fillId="0" borderId="0"/>
    <xf numFmtId="176" fontId="32" fillId="0" borderId="0"/>
    <xf numFmtId="178" fontId="32" fillId="0" borderId="0"/>
    <xf numFmtId="178" fontId="32" fillId="0" borderId="0"/>
    <xf numFmtId="178" fontId="32" fillId="0" borderId="0"/>
    <xf numFmtId="178" fontId="32" fillId="0" borderId="0"/>
    <xf numFmtId="178" fontId="32" fillId="0" borderId="0"/>
    <xf numFmtId="178" fontId="32" fillId="0" borderId="0"/>
    <xf numFmtId="177" fontId="32" fillId="0" borderId="0"/>
    <xf numFmtId="177" fontId="32" fillId="0" borderId="0"/>
    <xf numFmtId="177" fontId="32" fillId="0" borderId="0"/>
    <xf numFmtId="177" fontId="32" fillId="0" borderId="0"/>
    <xf numFmtId="176" fontId="32" fillId="0" borderId="0"/>
    <xf numFmtId="176" fontId="32" fillId="0" borderId="0"/>
    <xf numFmtId="177" fontId="32" fillId="0" borderId="0"/>
    <xf numFmtId="177" fontId="32" fillId="0" borderId="0"/>
    <xf numFmtId="178" fontId="32" fillId="0" borderId="0"/>
    <xf numFmtId="177" fontId="32" fillId="0" borderId="0"/>
    <xf numFmtId="177" fontId="32" fillId="0" borderId="0"/>
    <xf numFmtId="178" fontId="32" fillId="0" borderId="0"/>
    <xf numFmtId="177" fontId="32" fillId="0" borderId="0"/>
    <xf numFmtId="178" fontId="32" fillId="0" borderId="0"/>
    <xf numFmtId="178" fontId="32" fillId="0" borderId="0"/>
    <xf numFmtId="177" fontId="32" fillId="0" borderId="0"/>
    <xf numFmtId="176" fontId="32" fillId="0" borderId="0"/>
    <xf numFmtId="177" fontId="32" fillId="0" borderId="0"/>
    <xf numFmtId="177" fontId="32" fillId="0" borderId="0"/>
    <xf numFmtId="177" fontId="32" fillId="0" borderId="0"/>
    <xf numFmtId="177" fontId="32" fillId="0" borderId="0"/>
    <xf numFmtId="177" fontId="32" fillId="0" borderId="0"/>
    <xf numFmtId="0" fontId="53" fillId="0" borderId="0"/>
    <xf numFmtId="0" fontId="11" fillId="0" borderId="0"/>
    <xf numFmtId="0" fontId="32" fillId="0" borderId="0"/>
    <xf numFmtId="0" fontId="32" fillId="0" borderId="0"/>
    <xf numFmtId="0"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0"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0" fontId="11" fillId="0" borderId="0"/>
    <xf numFmtId="0" fontId="11" fillId="0" borderId="0"/>
    <xf numFmtId="173" fontId="32" fillId="0" borderId="0"/>
    <xf numFmtId="0" fontId="32" fillId="0" borderId="0"/>
    <xf numFmtId="176" fontId="32" fillId="0" borderId="0"/>
    <xf numFmtId="173" fontId="32" fillId="0" borderId="0"/>
    <xf numFmtId="173" fontId="32" fillId="0" borderId="0"/>
    <xf numFmtId="176" fontId="32" fillId="0" borderId="0"/>
    <xf numFmtId="173"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9" fontId="32" fillId="0" borderId="0"/>
    <xf numFmtId="0"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0" fontId="11"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80" fontId="32" fillId="0" borderId="0"/>
    <xf numFmtId="180" fontId="32" fillId="0" borderId="0"/>
    <xf numFmtId="180" fontId="32" fillId="0" borderId="0"/>
    <xf numFmtId="172" fontId="32" fillId="0" borderId="0"/>
    <xf numFmtId="172" fontId="32" fillId="0" borderId="0"/>
    <xf numFmtId="172" fontId="32" fillId="0" borderId="0"/>
    <xf numFmtId="172" fontId="32" fillId="0" borderId="0"/>
    <xf numFmtId="172" fontId="32" fillId="0" borderId="0"/>
    <xf numFmtId="176" fontId="32" fillId="0" borderId="0"/>
    <xf numFmtId="172" fontId="32" fillId="0" borderId="0"/>
    <xf numFmtId="172" fontId="32" fillId="0" borderId="0"/>
    <xf numFmtId="172" fontId="32" fillId="0" borderId="0"/>
    <xf numFmtId="172"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4" fontId="32" fillId="0" borderId="0"/>
    <xf numFmtId="174"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80" fontId="32" fillId="0" borderId="0"/>
    <xf numFmtId="180" fontId="32" fillId="0" borderId="0"/>
    <xf numFmtId="180" fontId="32" fillId="0" borderId="0"/>
    <xf numFmtId="172" fontId="32" fillId="0" borderId="0"/>
    <xf numFmtId="172" fontId="32" fillId="0" borderId="0"/>
    <xf numFmtId="172" fontId="32" fillId="0" borderId="0"/>
    <xf numFmtId="172" fontId="32" fillId="0" borderId="0"/>
    <xf numFmtId="172" fontId="32" fillId="0" borderId="0"/>
    <xf numFmtId="176" fontId="32" fillId="0" borderId="0"/>
    <xf numFmtId="172" fontId="32" fillId="0" borderId="0"/>
    <xf numFmtId="172" fontId="32" fillId="0" borderId="0"/>
    <xf numFmtId="172" fontId="32" fillId="0" borderId="0"/>
    <xf numFmtId="172" fontId="32" fillId="0" borderId="0"/>
    <xf numFmtId="176" fontId="32" fillId="0" borderId="0"/>
    <xf numFmtId="176" fontId="32" fillId="0" borderId="0"/>
    <xf numFmtId="179"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9" fontId="32" fillId="0" borderId="0"/>
    <xf numFmtId="176" fontId="32" fillId="0" borderId="0"/>
    <xf numFmtId="179"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5" fontId="52" fillId="0" borderId="0">
      <protection locked="0"/>
    </xf>
    <xf numFmtId="175" fontId="52" fillId="0" borderId="0">
      <protection locked="0"/>
    </xf>
    <xf numFmtId="175" fontId="54" fillId="0" borderId="0">
      <protection locked="0"/>
    </xf>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2" fontId="53" fillId="0" borderId="0" applyFont="0" applyFill="0" applyBorder="0" applyAlignment="0" applyProtection="0"/>
    <xf numFmtId="175" fontId="32" fillId="0" borderId="0" applyFill="0" applyBorder="0" applyAlignment="0" applyProtection="0"/>
    <xf numFmtId="183" fontId="32" fillId="0" borderId="0" applyFill="0" applyBorder="0" applyAlignment="0" applyProtection="0"/>
    <xf numFmtId="175" fontId="32" fillId="0" borderId="0" applyFill="0" applyBorder="0" applyAlignment="0" applyProtection="0"/>
    <xf numFmtId="175" fontId="32" fillId="0" borderId="0" applyFill="0" applyBorder="0" applyAlignment="0" applyProtection="0"/>
    <xf numFmtId="165" fontId="32" fillId="0" borderId="0" applyFont="0" applyFill="0" applyBorder="0" applyAlignment="0" applyProtection="0"/>
    <xf numFmtId="175" fontId="32" fillId="0" borderId="0" applyFill="0" applyBorder="0" applyAlignment="0" applyProtection="0"/>
    <xf numFmtId="175" fontId="32" fillId="0" borderId="0" applyFill="0" applyBorder="0" applyAlignment="0" applyProtection="0"/>
    <xf numFmtId="175" fontId="32" fillId="0" borderId="0" applyFill="0" applyBorder="0" applyAlignment="0" applyProtection="0"/>
    <xf numFmtId="175" fontId="32" fillId="0" borderId="0" applyFill="0" applyBorder="0" applyAlignment="0" applyProtection="0"/>
    <xf numFmtId="175" fontId="32" fillId="0" borderId="0" applyFill="0" applyBorder="0" applyAlignment="0" applyProtection="0"/>
    <xf numFmtId="175" fontId="32" fillId="0" borderId="0" applyFill="0" applyBorder="0" applyAlignment="0" applyProtection="0"/>
    <xf numFmtId="175" fontId="32" fillId="0" borderId="0" applyFill="0" applyBorder="0" applyAlignment="0" applyProtection="0"/>
    <xf numFmtId="181" fontId="32" fillId="0" borderId="0" applyFill="0" applyBorder="0" applyAlignment="0" applyProtection="0"/>
    <xf numFmtId="175" fontId="32" fillId="0" borderId="0" applyFill="0" applyBorder="0" applyAlignment="0" applyProtection="0"/>
    <xf numFmtId="175" fontId="32" fillId="0" borderId="0" applyFill="0" applyBorder="0" applyAlignment="0" applyProtection="0"/>
    <xf numFmtId="165" fontId="32" fillId="0" borderId="0" applyFont="0" applyFill="0" applyBorder="0" applyAlignment="0" applyProtection="0"/>
    <xf numFmtId="173"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65" fontId="32" fillId="0" borderId="0" applyFont="0" applyFill="0" applyBorder="0" applyAlignment="0" applyProtection="0"/>
    <xf numFmtId="43"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4" fontId="32" fillId="0" borderId="0" applyFill="0" applyBorder="0" applyAlignment="0" applyProtection="0"/>
    <xf numFmtId="185"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75"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75" fontId="55" fillId="0" borderId="0">
      <protection locked="0"/>
    </xf>
    <xf numFmtId="175" fontId="55" fillId="0" borderId="0">
      <protection locked="0"/>
    </xf>
    <xf numFmtId="0" fontId="10" fillId="0" borderId="0"/>
    <xf numFmtId="165" fontId="10" fillId="0" borderId="0" applyFont="0" applyFill="0" applyBorder="0" applyAlignment="0" applyProtection="0"/>
    <xf numFmtId="0" fontId="32" fillId="0" borderId="0"/>
    <xf numFmtId="165" fontId="32" fillId="0" borderId="0" applyFont="0" applyFill="0" applyBorder="0" applyAlignment="0" applyProtection="0"/>
    <xf numFmtId="176" fontId="32" fillId="0" borderId="0"/>
    <xf numFmtId="187" fontId="32" fillId="0" borderId="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4" fontId="32" fillId="0" borderId="0" applyFont="0" applyFill="0" applyBorder="0" applyAlignment="0" applyProtection="0"/>
    <xf numFmtId="184" fontId="32" fillId="0" borderId="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4" fontId="32" fillId="0" borderId="0" applyFont="0" applyFill="0" applyBorder="0" applyAlignment="0" applyProtection="0"/>
    <xf numFmtId="164" fontId="32" fillId="0" borderId="0" applyFont="0" applyFill="0" applyBorder="0" applyAlignment="0" applyProtection="0"/>
    <xf numFmtId="174" fontId="32" fillId="0" borderId="0" applyFill="0" applyBorder="0" applyAlignment="0" applyProtection="0"/>
    <xf numFmtId="174" fontId="32" fillId="0" borderId="0" applyFill="0" applyBorder="0" applyAlignment="0" applyProtection="0"/>
    <xf numFmtId="174" fontId="32" fillId="0" borderId="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76" fontId="32" fillId="0" borderId="0"/>
    <xf numFmtId="176" fontId="32" fillId="0" borderId="0"/>
    <xf numFmtId="176" fontId="32" fillId="0" borderId="0"/>
    <xf numFmtId="176" fontId="32" fillId="0" borderId="0"/>
    <xf numFmtId="176" fontId="32" fillId="0" borderId="0"/>
    <xf numFmtId="176" fontId="32" fillId="0" borderId="0"/>
    <xf numFmtId="0" fontId="32" fillId="0" borderId="0"/>
    <xf numFmtId="0" fontId="9" fillId="0" borderId="0"/>
    <xf numFmtId="0" fontId="9" fillId="0" borderId="0"/>
    <xf numFmtId="0" fontId="9" fillId="0" borderId="0"/>
    <xf numFmtId="176" fontId="32" fillId="0" borderId="0"/>
    <xf numFmtId="0" fontId="9"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88" fontId="32" fillId="0" borderId="0"/>
    <xf numFmtId="188" fontId="32" fillId="0" borderId="0"/>
    <xf numFmtId="188"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0" fontId="32" fillId="0" borderId="0"/>
    <xf numFmtId="0" fontId="9" fillId="0" borderId="0"/>
    <xf numFmtId="0" fontId="9" fillId="0" borderId="0"/>
    <xf numFmtId="0" fontId="9" fillId="0" borderId="0"/>
    <xf numFmtId="0" fontId="9" fillId="0" borderId="0"/>
    <xf numFmtId="0" fontId="9" fillId="0" borderId="0"/>
    <xf numFmtId="0" fontId="56" fillId="0" borderId="0"/>
    <xf numFmtId="177" fontId="32" fillId="0" borderId="0"/>
    <xf numFmtId="0" fontId="9" fillId="0" borderId="0"/>
    <xf numFmtId="0" fontId="9" fillId="0" borderId="0"/>
    <xf numFmtId="0" fontId="9" fillId="0" borderId="0"/>
    <xf numFmtId="0" fontId="9" fillId="0" borderId="0"/>
    <xf numFmtId="0" fontId="9" fillId="0" borderId="0"/>
    <xf numFmtId="177" fontId="32" fillId="0" borderId="0"/>
    <xf numFmtId="0" fontId="32" fillId="0" borderId="0"/>
    <xf numFmtId="178" fontId="32" fillId="0" borderId="0"/>
    <xf numFmtId="176" fontId="32" fillId="0" borderId="0"/>
    <xf numFmtId="0" fontId="9" fillId="0" borderId="0"/>
    <xf numFmtId="178" fontId="32" fillId="0" borderId="0"/>
    <xf numFmtId="0" fontId="9" fillId="0" borderId="0"/>
    <xf numFmtId="189" fontId="32" fillId="0" borderId="0"/>
    <xf numFmtId="0" fontId="9" fillId="0" borderId="0"/>
    <xf numFmtId="177" fontId="32" fillId="0" borderId="0"/>
    <xf numFmtId="0" fontId="9" fillId="0" borderId="0"/>
    <xf numFmtId="177" fontId="32" fillId="0" borderId="0"/>
    <xf numFmtId="0" fontId="9" fillId="0" borderId="0"/>
    <xf numFmtId="177" fontId="32" fillId="0" borderId="0"/>
    <xf numFmtId="190" fontId="32" fillId="0" borderId="0"/>
    <xf numFmtId="176" fontId="32" fillId="0" borderId="0"/>
    <xf numFmtId="0" fontId="53" fillId="0" borderId="0"/>
    <xf numFmtId="191" fontId="32" fillId="0" borderId="0"/>
    <xf numFmtId="185" fontId="32" fillId="0" borderId="0"/>
    <xf numFmtId="0" fontId="32" fillId="0" borderId="0"/>
    <xf numFmtId="177" fontId="32" fillId="0" borderId="0"/>
    <xf numFmtId="176" fontId="32" fillId="0" borderId="0"/>
    <xf numFmtId="176" fontId="32" fillId="0" borderId="0"/>
    <xf numFmtId="176" fontId="32" fillId="0" borderId="0"/>
    <xf numFmtId="0" fontId="53" fillId="0" borderId="0"/>
    <xf numFmtId="0" fontId="9" fillId="0" borderId="0"/>
    <xf numFmtId="0" fontId="9" fillId="0" borderId="0"/>
    <xf numFmtId="0" fontId="9" fillId="0" borderId="0"/>
    <xf numFmtId="0" fontId="9" fillId="0" borderId="0"/>
    <xf numFmtId="0" fontId="9" fillId="0" borderId="0"/>
    <xf numFmtId="0" fontId="9" fillId="0" borderId="0"/>
    <xf numFmtId="0" fontId="32" fillId="0" borderId="0"/>
    <xf numFmtId="0" fontId="32" fillId="0" borderId="0"/>
    <xf numFmtId="0" fontId="32" fillId="0" borderId="0"/>
    <xf numFmtId="176" fontId="32" fillId="0" borderId="0"/>
    <xf numFmtId="0" fontId="9" fillId="0" borderId="0"/>
    <xf numFmtId="176" fontId="32" fillId="0" borderId="0"/>
    <xf numFmtId="176" fontId="32" fillId="0" borderId="0"/>
    <xf numFmtId="0" fontId="53" fillId="0" borderId="0"/>
    <xf numFmtId="176" fontId="32" fillId="0" borderId="0"/>
    <xf numFmtId="176" fontId="32" fillId="0" borderId="0"/>
    <xf numFmtId="176" fontId="32" fillId="0" borderId="0"/>
    <xf numFmtId="0"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0" fontId="53" fillId="0" borderId="0"/>
    <xf numFmtId="176" fontId="32" fillId="0" borderId="0"/>
    <xf numFmtId="176" fontId="32" fillId="0" borderId="0"/>
    <xf numFmtId="176" fontId="32" fillId="0" borderId="0"/>
    <xf numFmtId="176" fontId="32" fillId="0" borderId="0"/>
    <xf numFmtId="0" fontId="32" fillId="0" borderId="0"/>
    <xf numFmtId="0" fontId="9" fillId="0" borderId="0"/>
    <xf numFmtId="0" fontId="9" fillId="0" borderId="0"/>
    <xf numFmtId="0" fontId="9" fillId="0" borderId="0"/>
    <xf numFmtId="0" fontId="9" fillId="0" borderId="0"/>
    <xf numFmtId="0" fontId="9" fillId="0" borderId="0"/>
    <xf numFmtId="0" fontId="9" fillId="0" borderId="0"/>
    <xf numFmtId="173" fontId="32" fillId="0" borderId="0"/>
    <xf numFmtId="0" fontId="32" fillId="0" borderId="0"/>
    <xf numFmtId="176" fontId="32" fillId="0" borderId="0"/>
    <xf numFmtId="176" fontId="32" fillId="0" borderId="0"/>
    <xf numFmtId="0" fontId="32" fillId="0" borderId="0"/>
    <xf numFmtId="0" fontId="9" fillId="0" borderId="0"/>
    <xf numFmtId="179" fontId="32" fillId="0" borderId="0"/>
    <xf numFmtId="0" fontId="9" fillId="0" borderId="0"/>
    <xf numFmtId="0" fontId="32" fillId="0" borderId="0"/>
    <xf numFmtId="176" fontId="32" fillId="0" borderId="0"/>
    <xf numFmtId="173" fontId="32" fillId="0" borderId="0"/>
    <xf numFmtId="0" fontId="9" fillId="0" borderId="0"/>
    <xf numFmtId="0" fontId="9" fillId="0" borderId="0"/>
    <xf numFmtId="0" fontId="9" fillId="0" borderId="0"/>
    <xf numFmtId="0" fontId="9" fillId="0" borderId="0"/>
    <xf numFmtId="173" fontId="32" fillId="0" borderId="0"/>
    <xf numFmtId="0" fontId="32" fillId="0" borderId="0"/>
    <xf numFmtId="0" fontId="32" fillId="0" borderId="0"/>
    <xf numFmtId="176" fontId="32" fillId="0" borderId="0"/>
    <xf numFmtId="176" fontId="32" fillId="0" borderId="0"/>
    <xf numFmtId="176" fontId="32" fillId="0" borderId="0"/>
    <xf numFmtId="176" fontId="32" fillId="0" borderId="0"/>
    <xf numFmtId="0" fontId="32" fillId="0" borderId="0"/>
    <xf numFmtId="176" fontId="32" fillId="0" borderId="0"/>
    <xf numFmtId="176" fontId="32" fillId="0" borderId="0"/>
    <xf numFmtId="176" fontId="32" fillId="0" borderId="0"/>
    <xf numFmtId="176" fontId="32" fillId="0" borderId="0"/>
    <xf numFmtId="176" fontId="32" fillId="0" borderId="0"/>
    <xf numFmtId="0" fontId="53"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0" fontId="53"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92" fontId="32" fillId="0" borderId="0"/>
    <xf numFmtId="176" fontId="32" fillId="0" borderId="0"/>
    <xf numFmtId="176" fontId="32" fillId="0" borderId="0"/>
    <xf numFmtId="176" fontId="32" fillId="0" borderId="0"/>
    <xf numFmtId="176" fontId="32" fillId="0" borderId="0"/>
    <xf numFmtId="176" fontId="32" fillId="0" borderId="0"/>
    <xf numFmtId="43" fontId="32" fillId="0" borderId="0"/>
    <xf numFmtId="176" fontId="32" fillId="0" borderId="0"/>
    <xf numFmtId="176" fontId="32" fillId="0" borderId="0"/>
    <xf numFmtId="176" fontId="32" fillId="0" borderId="0"/>
    <xf numFmtId="172" fontId="32" fillId="0" borderId="0"/>
    <xf numFmtId="193" fontId="32" fillId="0" borderId="0"/>
    <xf numFmtId="193" fontId="32" fillId="0" borderId="0"/>
    <xf numFmtId="193" fontId="32" fillId="0" borderId="0"/>
    <xf numFmtId="193" fontId="32" fillId="0" borderId="0"/>
    <xf numFmtId="193" fontId="32" fillId="0" borderId="0"/>
    <xf numFmtId="172" fontId="32" fillId="0" borderId="0"/>
    <xf numFmtId="172" fontId="32" fillId="0" borderId="0"/>
    <xf numFmtId="172" fontId="32" fillId="0" borderId="0"/>
    <xf numFmtId="172" fontId="32" fillId="0" borderId="0"/>
    <xf numFmtId="172" fontId="32" fillId="0" borderId="0"/>
    <xf numFmtId="172" fontId="32" fillId="0" borderId="0"/>
    <xf numFmtId="172" fontId="32" fillId="0" borderId="0"/>
    <xf numFmtId="172" fontId="32" fillId="0" borderId="0"/>
    <xf numFmtId="176" fontId="32" fillId="0" borderId="0"/>
    <xf numFmtId="176" fontId="32" fillId="0" borderId="0"/>
    <xf numFmtId="176" fontId="32" fillId="0" borderId="0"/>
    <xf numFmtId="0" fontId="32" fillId="0" borderId="0"/>
    <xf numFmtId="176" fontId="32" fillId="0" borderId="0"/>
    <xf numFmtId="188" fontId="32" fillId="0" borderId="0"/>
    <xf numFmtId="188" fontId="32" fillId="0" borderId="0"/>
    <xf numFmtId="188" fontId="32" fillId="0" borderId="0"/>
    <xf numFmtId="0" fontId="32" fillId="0" borderId="0"/>
    <xf numFmtId="176" fontId="32" fillId="0" borderId="0"/>
    <xf numFmtId="0" fontId="32" fillId="0" borderId="0"/>
    <xf numFmtId="172" fontId="32" fillId="0" borderId="0"/>
    <xf numFmtId="172"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0" fontId="9" fillId="0" borderId="0"/>
    <xf numFmtId="0" fontId="9" fillId="0" borderId="0"/>
    <xf numFmtId="0" fontId="9" fillId="0" borderId="0"/>
    <xf numFmtId="0" fontId="9" fillId="0" borderId="0"/>
    <xf numFmtId="0" fontId="9" fillId="0" borderId="0"/>
    <xf numFmtId="176" fontId="32" fillId="0" borderId="0"/>
    <xf numFmtId="0" fontId="9" fillId="0" borderId="0"/>
    <xf numFmtId="0" fontId="9" fillId="0" borderId="0"/>
    <xf numFmtId="0" fontId="9" fillId="0" borderId="0"/>
    <xf numFmtId="0" fontId="9"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0" fontId="53" fillId="0" borderId="0"/>
    <xf numFmtId="176" fontId="32" fillId="0" borderId="0"/>
    <xf numFmtId="176" fontId="32" fillId="0" borderId="0"/>
    <xf numFmtId="176" fontId="32" fillId="0" borderId="0"/>
    <xf numFmtId="176" fontId="32" fillId="0" borderId="0"/>
    <xf numFmtId="187" fontId="32" fillId="0" borderId="0"/>
    <xf numFmtId="176" fontId="32" fillId="0" borderId="0"/>
    <xf numFmtId="187" fontId="32" fillId="0" borderId="0"/>
    <xf numFmtId="176" fontId="32" fillId="0" borderId="0"/>
    <xf numFmtId="187" fontId="32" fillId="0" borderId="0"/>
    <xf numFmtId="176" fontId="32" fillId="0" borderId="0"/>
    <xf numFmtId="187" fontId="32" fillId="0" borderId="0"/>
    <xf numFmtId="176" fontId="32" fillId="0" borderId="0"/>
    <xf numFmtId="187" fontId="32" fillId="0" borderId="0"/>
    <xf numFmtId="176" fontId="32" fillId="0" borderId="0"/>
    <xf numFmtId="187" fontId="32" fillId="0" borderId="0"/>
    <xf numFmtId="176" fontId="32" fillId="0" borderId="0"/>
    <xf numFmtId="187" fontId="32" fillId="0" borderId="0"/>
    <xf numFmtId="176" fontId="32" fillId="0" borderId="0"/>
    <xf numFmtId="187" fontId="32" fillId="0" borderId="0"/>
    <xf numFmtId="176" fontId="32" fillId="0" borderId="0"/>
    <xf numFmtId="176" fontId="32" fillId="0" borderId="0"/>
    <xf numFmtId="190" fontId="32" fillId="0" borderId="0"/>
    <xf numFmtId="176" fontId="32" fillId="0" borderId="0"/>
    <xf numFmtId="173" fontId="32" fillId="0" borderId="0"/>
    <xf numFmtId="173" fontId="32" fillId="0" borderId="0"/>
    <xf numFmtId="173" fontId="32" fillId="0" borderId="0"/>
    <xf numFmtId="173" fontId="32" fillId="0" borderId="0"/>
    <xf numFmtId="173" fontId="32" fillId="0" borderId="0"/>
    <xf numFmtId="190" fontId="32" fillId="0" borderId="0"/>
    <xf numFmtId="176" fontId="32" fillId="0" borderId="0"/>
    <xf numFmtId="190" fontId="32" fillId="0" borderId="0"/>
    <xf numFmtId="176" fontId="32" fillId="0" borderId="0"/>
    <xf numFmtId="190" fontId="32" fillId="0" borderId="0"/>
    <xf numFmtId="176" fontId="32" fillId="0" borderId="0"/>
    <xf numFmtId="190" fontId="32" fillId="0" borderId="0"/>
    <xf numFmtId="176" fontId="32" fillId="0" borderId="0"/>
    <xf numFmtId="194" fontId="32" fillId="0" borderId="0"/>
    <xf numFmtId="176" fontId="32" fillId="0" borderId="0"/>
    <xf numFmtId="194" fontId="32" fillId="0" borderId="0"/>
    <xf numFmtId="176" fontId="32" fillId="0" borderId="0"/>
    <xf numFmtId="194" fontId="32" fillId="0" borderId="0"/>
    <xf numFmtId="176" fontId="32" fillId="0" borderId="0"/>
    <xf numFmtId="194" fontId="32" fillId="0" borderId="0"/>
    <xf numFmtId="176" fontId="32" fillId="0" borderId="0"/>
    <xf numFmtId="194" fontId="32" fillId="0" borderId="0"/>
    <xf numFmtId="176" fontId="32" fillId="0" borderId="0"/>
    <xf numFmtId="172" fontId="32" fillId="0" borderId="0"/>
    <xf numFmtId="173" fontId="32" fillId="0" borderId="0"/>
    <xf numFmtId="194" fontId="32" fillId="0" borderId="0"/>
    <xf numFmtId="173" fontId="32" fillId="0" borderId="0"/>
    <xf numFmtId="194" fontId="32" fillId="0" borderId="0"/>
    <xf numFmtId="187" fontId="32" fillId="0" borderId="0"/>
    <xf numFmtId="176" fontId="32" fillId="0" borderId="0"/>
    <xf numFmtId="194" fontId="32" fillId="0" borderId="0"/>
    <xf numFmtId="176" fontId="32" fillId="0" borderId="0"/>
    <xf numFmtId="176" fontId="32" fillId="0" borderId="0"/>
    <xf numFmtId="176" fontId="32" fillId="0" borderId="0"/>
    <xf numFmtId="189" fontId="32" fillId="0" borderId="0"/>
    <xf numFmtId="176" fontId="32" fillId="0" borderId="0"/>
    <xf numFmtId="189" fontId="32" fillId="0" borderId="0"/>
    <xf numFmtId="176" fontId="32" fillId="0" borderId="0"/>
    <xf numFmtId="189" fontId="32" fillId="0" borderId="0"/>
    <xf numFmtId="176" fontId="32" fillId="0" borderId="0"/>
    <xf numFmtId="181" fontId="32" fillId="0" borderId="0"/>
    <xf numFmtId="176" fontId="32" fillId="0" borderId="0"/>
    <xf numFmtId="181" fontId="32" fillId="0" borderId="0"/>
    <xf numFmtId="176" fontId="32" fillId="0" borderId="0"/>
    <xf numFmtId="176" fontId="32" fillId="0" borderId="0"/>
    <xf numFmtId="176" fontId="32" fillId="0" borderId="0"/>
    <xf numFmtId="176" fontId="32" fillId="0" borderId="0"/>
    <xf numFmtId="173"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3"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3"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3" fontId="32" fillId="0" borderId="0"/>
    <xf numFmtId="176" fontId="32" fillId="0" borderId="0"/>
    <xf numFmtId="176" fontId="32" fillId="0" borderId="0"/>
    <xf numFmtId="176" fontId="32" fillId="0" borderId="0"/>
    <xf numFmtId="191" fontId="32" fillId="0" borderId="0"/>
    <xf numFmtId="176" fontId="32" fillId="0" borderId="0"/>
    <xf numFmtId="191" fontId="32" fillId="0" borderId="0"/>
    <xf numFmtId="176" fontId="32" fillId="0" borderId="0"/>
    <xf numFmtId="191" fontId="32" fillId="0" borderId="0"/>
    <xf numFmtId="176" fontId="32" fillId="0" borderId="0"/>
    <xf numFmtId="191" fontId="32" fillId="0" borderId="0"/>
    <xf numFmtId="176" fontId="32" fillId="0" borderId="0"/>
    <xf numFmtId="176" fontId="32" fillId="0" borderId="0"/>
    <xf numFmtId="176" fontId="32" fillId="0" borderId="0"/>
    <xf numFmtId="176" fontId="32" fillId="0" borderId="0"/>
    <xf numFmtId="176" fontId="32" fillId="0" borderId="0"/>
    <xf numFmtId="173"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3" fontId="32" fillId="0" borderId="0"/>
    <xf numFmtId="176" fontId="32" fillId="0" borderId="0"/>
    <xf numFmtId="176" fontId="32" fillId="0" borderId="0"/>
    <xf numFmtId="176" fontId="32" fillId="0" borderId="0"/>
    <xf numFmtId="173" fontId="32" fillId="0" borderId="0"/>
    <xf numFmtId="180" fontId="32" fillId="0" borderId="0"/>
    <xf numFmtId="173" fontId="32" fillId="0" borderId="0"/>
    <xf numFmtId="180" fontId="32" fillId="0" borderId="0"/>
    <xf numFmtId="173" fontId="32" fillId="0" borderId="0"/>
    <xf numFmtId="180" fontId="32" fillId="0" borderId="0"/>
    <xf numFmtId="173" fontId="32" fillId="0" borderId="0"/>
    <xf numFmtId="172" fontId="32" fillId="0" borderId="0"/>
    <xf numFmtId="173" fontId="32" fillId="0" borderId="0"/>
    <xf numFmtId="172" fontId="32" fillId="0" borderId="0"/>
    <xf numFmtId="173" fontId="32" fillId="0" borderId="0"/>
    <xf numFmtId="172" fontId="32" fillId="0" borderId="0"/>
    <xf numFmtId="173" fontId="32" fillId="0" borderId="0"/>
    <xf numFmtId="172" fontId="32" fillId="0" borderId="0"/>
    <xf numFmtId="173" fontId="32" fillId="0" borderId="0"/>
    <xf numFmtId="172" fontId="32" fillId="0" borderId="0"/>
    <xf numFmtId="190" fontId="32" fillId="0" borderId="0"/>
    <xf numFmtId="176" fontId="32" fillId="0" borderId="0"/>
    <xf numFmtId="173" fontId="32" fillId="0" borderId="0"/>
    <xf numFmtId="172" fontId="32" fillId="0" borderId="0"/>
    <xf numFmtId="173" fontId="32" fillId="0" borderId="0"/>
    <xf numFmtId="172" fontId="32" fillId="0" borderId="0"/>
    <xf numFmtId="173" fontId="32" fillId="0" borderId="0"/>
    <xf numFmtId="172" fontId="32" fillId="0" borderId="0"/>
    <xf numFmtId="173" fontId="32" fillId="0" borderId="0"/>
    <xf numFmtId="172" fontId="32" fillId="0" borderId="0"/>
    <xf numFmtId="183" fontId="32" fillId="0" borderId="0"/>
    <xf numFmtId="173" fontId="32" fillId="0" borderId="0"/>
    <xf numFmtId="183" fontId="32" fillId="0" borderId="0"/>
    <xf numFmtId="173" fontId="32" fillId="0" borderId="0"/>
    <xf numFmtId="183" fontId="32" fillId="0" borderId="0"/>
    <xf numFmtId="173" fontId="32" fillId="0" borderId="0"/>
    <xf numFmtId="183" fontId="32" fillId="0" borderId="0"/>
    <xf numFmtId="173" fontId="32" fillId="0" borderId="0"/>
    <xf numFmtId="183" fontId="32" fillId="0" borderId="0"/>
    <xf numFmtId="173" fontId="32" fillId="0" borderId="0"/>
    <xf numFmtId="183" fontId="32" fillId="0" borderId="0"/>
    <xf numFmtId="176" fontId="32" fillId="0" borderId="0"/>
    <xf numFmtId="190" fontId="32" fillId="0" borderId="0"/>
    <xf numFmtId="176" fontId="32" fillId="0" borderId="0"/>
    <xf numFmtId="173" fontId="32" fillId="0" borderId="0"/>
    <xf numFmtId="180" fontId="32" fillId="0" borderId="0"/>
    <xf numFmtId="173" fontId="32" fillId="0" borderId="0"/>
    <xf numFmtId="180" fontId="32" fillId="0" borderId="0"/>
    <xf numFmtId="173" fontId="32" fillId="0" borderId="0"/>
    <xf numFmtId="180" fontId="32" fillId="0" borderId="0"/>
    <xf numFmtId="173" fontId="32" fillId="0" borderId="0"/>
    <xf numFmtId="180" fontId="32" fillId="0" borderId="0"/>
    <xf numFmtId="173" fontId="32" fillId="0" borderId="0"/>
    <xf numFmtId="180" fontId="32" fillId="0" borderId="0"/>
    <xf numFmtId="180" fontId="32" fillId="0" borderId="0"/>
    <xf numFmtId="180" fontId="32" fillId="0" borderId="0"/>
    <xf numFmtId="180" fontId="32" fillId="0" borderId="0"/>
    <xf numFmtId="180" fontId="32" fillId="0" borderId="0"/>
    <xf numFmtId="180" fontId="32" fillId="0" borderId="0"/>
    <xf numFmtId="190" fontId="32" fillId="0" borderId="0"/>
    <xf numFmtId="176" fontId="32" fillId="0" borderId="0"/>
    <xf numFmtId="180" fontId="32" fillId="0" borderId="0"/>
    <xf numFmtId="180" fontId="32" fillId="0" borderId="0"/>
    <xf numFmtId="180" fontId="32" fillId="0" borderId="0"/>
    <xf numFmtId="180"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90"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90"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81" fontId="32" fillId="0" borderId="0"/>
    <xf numFmtId="178" fontId="32" fillId="0" borderId="0"/>
    <xf numFmtId="178" fontId="32" fillId="0" borderId="0"/>
    <xf numFmtId="195" fontId="32" fillId="0" borderId="0"/>
    <xf numFmtId="195" fontId="32" fillId="0" borderId="0"/>
    <xf numFmtId="173" fontId="32" fillId="0" borderId="0"/>
    <xf numFmtId="173" fontId="32" fillId="0" borderId="0"/>
    <xf numFmtId="173" fontId="32" fillId="0" borderId="0"/>
    <xf numFmtId="173" fontId="32" fillId="0" borderId="0"/>
    <xf numFmtId="173" fontId="32" fillId="0" borderId="0"/>
    <xf numFmtId="194" fontId="32" fillId="0" borderId="0"/>
    <xf numFmtId="176" fontId="32" fillId="0" borderId="0"/>
    <xf numFmtId="173" fontId="32" fillId="0" borderId="0"/>
    <xf numFmtId="173" fontId="32" fillId="0" borderId="0"/>
    <xf numFmtId="173" fontId="32" fillId="0" borderId="0"/>
    <xf numFmtId="173" fontId="32" fillId="0" borderId="0"/>
    <xf numFmtId="173" fontId="32" fillId="0" borderId="0"/>
    <xf numFmtId="173" fontId="32" fillId="0" borderId="0"/>
    <xf numFmtId="173" fontId="32" fillId="0" borderId="0"/>
    <xf numFmtId="173" fontId="32" fillId="0" borderId="0"/>
    <xf numFmtId="173" fontId="32" fillId="0" borderId="0"/>
    <xf numFmtId="186" fontId="32" fillId="0" borderId="0"/>
    <xf numFmtId="194" fontId="32" fillId="0" borderId="0"/>
    <xf numFmtId="176" fontId="32" fillId="0" borderId="0"/>
    <xf numFmtId="186" fontId="32" fillId="0" borderId="0"/>
    <xf numFmtId="186" fontId="32" fillId="0" borderId="0"/>
    <xf numFmtId="186" fontId="32" fillId="0" borderId="0"/>
    <xf numFmtId="186" fontId="32" fillId="0" borderId="0"/>
    <xf numFmtId="186" fontId="32" fillId="0" borderId="0"/>
    <xf numFmtId="186" fontId="32" fillId="0" borderId="0"/>
    <xf numFmtId="186" fontId="32" fillId="0" borderId="0"/>
    <xf numFmtId="186" fontId="32" fillId="0" borderId="0"/>
    <xf numFmtId="186" fontId="32" fillId="0" borderId="0"/>
    <xf numFmtId="186" fontId="32" fillId="0" borderId="0"/>
    <xf numFmtId="194" fontId="32" fillId="0" borderId="0"/>
    <xf numFmtId="176" fontId="32" fillId="0" borderId="0"/>
    <xf numFmtId="186" fontId="32" fillId="0" borderId="0"/>
    <xf numFmtId="186" fontId="32" fillId="0" borderId="0"/>
    <xf numFmtId="186" fontId="32" fillId="0" borderId="0"/>
    <xf numFmtId="186" fontId="32" fillId="0" borderId="0"/>
    <xf numFmtId="186" fontId="32" fillId="0" borderId="0"/>
    <xf numFmtId="186" fontId="32" fillId="0" borderId="0"/>
    <xf numFmtId="186" fontId="32" fillId="0" borderId="0"/>
    <xf numFmtId="186" fontId="32" fillId="0" borderId="0"/>
    <xf numFmtId="186" fontId="32" fillId="0" borderId="0"/>
    <xf numFmtId="196" fontId="32" fillId="0" borderId="0"/>
    <xf numFmtId="178" fontId="32" fillId="0" borderId="0"/>
    <xf numFmtId="176" fontId="32" fillId="0" borderId="0"/>
    <xf numFmtId="192" fontId="32" fillId="0" borderId="0"/>
    <xf numFmtId="195" fontId="32" fillId="0" borderId="0"/>
    <xf numFmtId="176" fontId="32" fillId="0" borderId="0"/>
    <xf numFmtId="178" fontId="32" fillId="0" borderId="0"/>
    <xf numFmtId="176" fontId="32" fillId="0" borderId="0"/>
    <xf numFmtId="172" fontId="32" fillId="0" borderId="0"/>
    <xf numFmtId="173" fontId="32" fillId="0" borderId="0"/>
    <xf numFmtId="194" fontId="32" fillId="0" borderId="0"/>
    <xf numFmtId="173" fontId="32" fillId="0" borderId="0"/>
    <xf numFmtId="194" fontId="32" fillId="0" borderId="0"/>
    <xf numFmtId="187" fontId="32" fillId="0" borderId="0"/>
    <xf numFmtId="187" fontId="32" fillId="0" borderId="0"/>
    <xf numFmtId="176" fontId="32" fillId="0" borderId="0"/>
    <xf numFmtId="178" fontId="32" fillId="0" borderId="0"/>
    <xf numFmtId="176" fontId="32" fillId="0" borderId="0"/>
    <xf numFmtId="189" fontId="32" fillId="0" borderId="0"/>
    <xf numFmtId="176" fontId="32" fillId="0" borderId="0"/>
    <xf numFmtId="189" fontId="32" fillId="0" borderId="0"/>
    <xf numFmtId="176" fontId="32" fillId="0" borderId="0"/>
    <xf numFmtId="178" fontId="32" fillId="0" borderId="0"/>
    <xf numFmtId="176" fontId="32" fillId="0" borderId="0"/>
    <xf numFmtId="189" fontId="32" fillId="0" borderId="0"/>
    <xf numFmtId="176" fontId="32" fillId="0" borderId="0"/>
    <xf numFmtId="178" fontId="32" fillId="0" borderId="0"/>
    <xf numFmtId="176" fontId="32" fillId="0" borderId="0"/>
    <xf numFmtId="181" fontId="32" fillId="0" borderId="0"/>
    <xf numFmtId="176" fontId="32" fillId="0" borderId="0"/>
    <xf numFmtId="176" fontId="32" fillId="0" borderId="0"/>
    <xf numFmtId="176" fontId="32" fillId="0" borderId="0"/>
    <xf numFmtId="176" fontId="32" fillId="0" borderId="0"/>
    <xf numFmtId="178" fontId="32" fillId="0" borderId="0"/>
    <xf numFmtId="176" fontId="32" fillId="0" borderId="0"/>
    <xf numFmtId="178" fontId="32" fillId="0" borderId="0"/>
    <xf numFmtId="176" fontId="32" fillId="0" borderId="0"/>
    <xf numFmtId="178" fontId="32" fillId="0" borderId="0"/>
    <xf numFmtId="176" fontId="32" fillId="0" borderId="0"/>
    <xf numFmtId="176" fontId="32" fillId="0" borderId="0"/>
    <xf numFmtId="176" fontId="32" fillId="0" borderId="0"/>
    <xf numFmtId="178" fontId="32" fillId="0" borderId="0"/>
    <xf numFmtId="176" fontId="32" fillId="0" borderId="0"/>
    <xf numFmtId="176" fontId="32" fillId="0" borderId="0"/>
    <xf numFmtId="176" fontId="32" fillId="0" borderId="0"/>
    <xf numFmtId="178" fontId="32" fillId="0" borderId="0"/>
    <xf numFmtId="176" fontId="32" fillId="0" borderId="0"/>
    <xf numFmtId="176" fontId="32" fillId="0" borderId="0"/>
    <xf numFmtId="178" fontId="32" fillId="0" borderId="0"/>
    <xf numFmtId="176" fontId="32" fillId="0" borderId="0"/>
    <xf numFmtId="176" fontId="32" fillId="0" borderId="0"/>
    <xf numFmtId="176" fontId="32" fillId="0" borderId="0"/>
    <xf numFmtId="176" fontId="32" fillId="0" borderId="0"/>
    <xf numFmtId="176" fontId="32" fillId="0" borderId="0"/>
    <xf numFmtId="190" fontId="32" fillId="0" borderId="0"/>
    <xf numFmtId="189" fontId="32" fillId="0" borderId="0"/>
    <xf numFmtId="189" fontId="32" fillId="0" borderId="0"/>
    <xf numFmtId="176" fontId="32" fillId="0" borderId="0"/>
    <xf numFmtId="176" fontId="32" fillId="0" borderId="0"/>
    <xf numFmtId="176" fontId="32" fillId="0" borderId="0"/>
    <xf numFmtId="176" fontId="32" fillId="0" borderId="0"/>
    <xf numFmtId="178" fontId="32" fillId="0" borderId="0"/>
    <xf numFmtId="176" fontId="32" fillId="0" borderId="0"/>
    <xf numFmtId="176" fontId="32" fillId="0" borderId="0"/>
    <xf numFmtId="176" fontId="32" fillId="0" borderId="0"/>
    <xf numFmtId="176" fontId="32" fillId="0" borderId="0"/>
    <xf numFmtId="178" fontId="32" fillId="0" borderId="0"/>
    <xf numFmtId="176" fontId="32" fillId="0" borderId="0"/>
    <xf numFmtId="176" fontId="32" fillId="0" borderId="0"/>
    <xf numFmtId="178" fontId="32" fillId="0" borderId="0"/>
    <xf numFmtId="176" fontId="32" fillId="0" borderId="0"/>
    <xf numFmtId="176" fontId="32" fillId="0" borderId="0"/>
    <xf numFmtId="176" fontId="32" fillId="0" borderId="0"/>
    <xf numFmtId="178" fontId="32" fillId="0" borderId="0"/>
    <xf numFmtId="176" fontId="32" fillId="0" borderId="0"/>
    <xf numFmtId="176" fontId="32" fillId="0" borderId="0"/>
    <xf numFmtId="178" fontId="32" fillId="0" borderId="0"/>
    <xf numFmtId="176" fontId="32" fillId="0" borderId="0"/>
    <xf numFmtId="173" fontId="32" fillId="0" borderId="0"/>
    <xf numFmtId="176" fontId="32" fillId="0" borderId="0"/>
    <xf numFmtId="180" fontId="32" fillId="0" borderId="0"/>
    <xf numFmtId="194" fontId="32" fillId="0" borderId="0"/>
    <xf numFmtId="180" fontId="32" fillId="0" borderId="0"/>
    <xf numFmtId="194" fontId="32" fillId="0" borderId="0"/>
    <xf numFmtId="180" fontId="32" fillId="0" borderId="0"/>
    <xf numFmtId="194" fontId="32" fillId="0" borderId="0"/>
    <xf numFmtId="180" fontId="32" fillId="0" borderId="0"/>
    <xf numFmtId="194" fontId="32" fillId="0" borderId="0"/>
    <xf numFmtId="180" fontId="32" fillId="0" borderId="0"/>
    <xf numFmtId="194" fontId="32" fillId="0" borderId="0"/>
    <xf numFmtId="180" fontId="32" fillId="0" borderId="0"/>
    <xf numFmtId="180" fontId="32" fillId="0" borderId="0"/>
    <xf numFmtId="180" fontId="32" fillId="0" borderId="0"/>
    <xf numFmtId="180" fontId="32" fillId="0" borderId="0"/>
    <xf numFmtId="180" fontId="32" fillId="0" borderId="0"/>
    <xf numFmtId="176" fontId="32" fillId="0" borderId="0"/>
    <xf numFmtId="191" fontId="32" fillId="0" borderId="0"/>
    <xf numFmtId="180" fontId="32" fillId="0" borderId="0"/>
    <xf numFmtId="180" fontId="32" fillId="0" borderId="0"/>
    <xf numFmtId="180" fontId="32" fillId="0" borderId="0"/>
    <xf numFmtId="180" fontId="32" fillId="0" borderId="0"/>
    <xf numFmtId="180" fontId="32" fillId="0" borderId="0"/>
    <xf numFmtId="180" fontId="32" fillId="0" borderId="0"/>
    <xf numFmtId="180" fontId="32" fillId="0" borderId="0"/>
    <xf numFmtId="180" fontId="32" fillId="0" borderId="0"/>
    <xf numFmtId="180" fontId="32" fillId="0" borderId="0"/>
    <xf numFmtId="180" fontId="32" fillId="0" borderId="0"/>
    <xf numFmtId="191" fontId="32" fillId="0" borderId="0"/>
    <xf numFmtId="180" fontId="32" fillId="0" borderId="0"/>
    <xf numFmtId="180" fontId="32" fillId="0" borderId="0"/>
    <xf numFmtId="180" fontId="32" fillId="0" borderId="0"/>
    <xf numFmtId="180" fontId="32" fillId="0" borderId="0"/>
    <xf numFmtId="180" fontId="32" fillId="0" borderId="0"/>
    <xf numFmtId="180" fontId="32" fillId="0" borderId="0"/>
    <xf numFmtId="176" fontId="32" fillId="0" borderId="0"/>
    <xf numFmtId="176" fontId="32" fillId="0" borderId="0"/>
    <xf numFmtId="176" fontId="32" fillId="0" borderId="0"/>
    <xf numFmtId="176" fontId="32" fillId="0" borderId="0"/>
    <xf numFmtId="191"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91"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8" fontId="32" fillId="0" borderId="0"/>
    <xf numFmtId="194" fontId="32" fillId="0" borderId="0"/>
    <xf numFmtId="176" fontId="32" fillId="0" borderId="0"/>
    <xf numFmtId="176" fontId="32" fillId="0" borderId="0"/>
    <xf numFmtId="181" fontId="32" fillId="0" borderId="0"/>
    <xf numFmtId="186" fontId="32" fillId="0" borderId="0"/>
    <xf numFmtId="186" fontId="32" fillId="0" borderId="0"/>
    <xf numFmtId="186" fontId="32" fillId="0" borderId="0"/>
    <xf numFmtId="186" fontId="32" fillId="0" borderId="0"/>
    <xf numFmtId="186" fontId="32" fillId="0" borderId="0"/>
    <xf numFmtId="186" fontId="32" fillId="0" borderId="0"/>
    <xf numFmtId="186" fontId="32" fillId="0" borderId="0"/>
    <xf numFmtId="180" fontId="32" fillId="0" borderId="0"/>
    <xf numFmtId="194" fontId="32" fillId="0" borderId="0"/>
    <xf numFmtId="186" fontId="32" fillId="0" borderId="0"/>
    <xf numFmtId="186" fontId="32" fillId="0" borderId="0"/>
    <xf numFmtId="186" fontId="32" fillId="0" borderId="0"/>
    <xf numFmtId="190" fontId="32" fillId="0" borderId="0"/>
    <xf numFmtId="190" fontId="32" fillId="0" borderId="0"/>
    <xf numFmtId="186" fontId="32" fillId="0" borderId="0"/>
    <xf numFmtId="186" fontId="32" fillId="0" borderId="0"/>
    <xf numFmtId="186" fontId="32" fillId="0" borderId="0"/>
    <xf numFmtId="190" fontId="32" fillId="0" borderId="0"/>
    <xf numFmtId="173" fontId="32" fillId="0" borderId="0"/>
    <xf numFmtId="180" fontId="32" fillId="0" borderId="0"/>
    <xf numFmtId="194" fontId="32" fillId="0" borderId="0"/>
    <xf numFmtId="173" fontId="32" fillId="0" borderId="0"/>
    <xf numFmtId="173" fontId="32" fillId="0" borderId="0"/>
    <xf numFmtId="173" fontId="32" fillId="0" borderId="0"/>
    <xf numFmtId="173" fontId="32" fillId="0" borderId="0"/>
    <xf numFmtId="173" fontId="32" fillId="0" borderId="0"/>
    <xf numFmtId="173" fontId="32" fillId="0" borderId="0"/>
    <xf numFmtId="173" fontId="32" fillId="0" borderId="0"/>
    <xf numFmtId="181" fontId="32" fillId="0" borderId="0"/>
    <xf numFmtId="196" fontId="32" fillId="0" borderId="0"/>
    <xf numFmtId="176" fontId="32" fillId="0" borderId="0"/>
    <xf numFmtId="180" fontId="32" fillId="0" borderId="0"/>
    <xf numFmtId="194" fontId="32" fillId="0" borderId="0"/>
    <xf numFmtId="176" fontId="32" fillId="0" borderId="0"/>
    <xf numFmtId="178" fontId="32" fillId="0" borderId="0"/>
    <xf numFmtId="176" fontId="32" fillId="0" borderId="0"/>
    <xf numFmtId="176" fontId="32" fillId="0" borderId="0"/>
    <xf numFmtId="178" fontId="32" fillId="0" borderId="0"/>
    <xf numFmtId="176" fontId="32" fillId="0" borderId="0"/>
    <xf numFmtId="176" fontId="32" fillId="0" borderId="0"/>
    <xf numFmtId="176" fontId="32" fillId="0" borderId="0"/>
    <xf numFmtId="176" fontId="32" fillId="0" borderId="0"/>
    <xf numFmtId="178" fontId="32" fillId="0" borderId="0"/>
    <xf numFmtId="176" fontId="32" fillId="0" borderId="0"/>
    <xf numFmtId="176" fontId="32" fillId="0" borderId="0"/>
    <xf numFmtId="178" fontId="32" fillId="0" borderId="0"/>
    <xf numFmtId="176" fontId="32" fillId="0" borderId="0"/>
    <xf numFmtId="176" fontId="32" fillId="0" borderId="0"/>
    <xf numFmtId="176" fontId="32" fillId="0" borderId="0"/>
    <xf numFmtId="176" fontId="32" fillId="0" borderId="0"/>
    <xf numFmtId="178" fontId="32" fillId="0" borderId="0"/>
    <xf numFmtId="176" fontId="32" fillId="0" borderId="0"/>
    <xf numFmtId="173" fontId="32" fillId="0" borderId="0"/>
    <xf numFmtId="176" fontId="32" fillId="0" borderId="0"/>
    <xf numFmtId="176" fontId="32" fillId="0" borderId="0"/>
    <xf numFmtId="176" fontId="32" fillId="0" borderId="0"/>
    <xf numFmtId="191" fontId="32" fillId="0" borderId="0"/>
    <xf numFmtId="176" fontId="32" fillId="0" borderId="0"/>
    <xf numFmtId="191" fontId="32" fillId="0" borderId="0"/>
    <xf numFmtId="176" fontId="32" fillId="0" borderId="0"/>
    <xf numFmtId="191" fontId="32" fillId="0" borderId="0"/>
    <xf numFmtId="191" fontId="32" fillId="0" borderId="0"/>
    <xf numFmtId="190" fontId="32" fillId="0" borderId="0"/>
    <xf numFmtId="176" fontId="32" fillId="0" borderId="0"/>
    <xf numFmtId="197" fontId="32" fillId="0" borderId="0"/>
    <xf numFmtId="194" fontId="32" fillId="0" borderId="0"/>
    <xf numFmtId="176" fontId="32" fillId="0" borderId="0"/>
    <xf numFmtId="198" fontId="32" fillId="0" borderId="0"/>
    <xf numFmtId="194" fontId="32" fillId="0" borderId="0"/>
    <xf numFmtId="176" fontId="32" fillId="0" borderId="0"/>
    <xf numFmtId="198" fontId="32" fillId="0" borderId="0"/>
    <xf numFmtId="194" fontId="32" fillId="0" borderId="0"/>
    <xf numFmtId="176" fontId="32" fillId="0" borderId="0"/>
    <xf numFmtId="198" fontId="32" fillId="0" borderId="0"/>
    <xf numFmtId="194" fontId="32" fillId="0" borderId="0"/>
    <xf numFmtId="176" fontId="32" fillId="0" borderId="0"/>
    <xf numFmtId="173" fontId="32" fillId="0" borderId="0"/>
    <xf numFmtId="176" fontId="32" fillId="0" borderId="0"/>
    <xf numFmtId="198" fontId="32" fillId="0" borderId="0"/>
    <xf numFmtId="181" fontId="32" fillId="0" borderId="0"/>
    <xf numFmtId="194" fontId="32" fillId="0" borderId="0"/>
    <xf numFmtId="176" fontId="32" fillId="0" borderId="0"/>
    <xf numFmtId="198" fontId="32" fillId="0" borderId="0"/>
    <xf numFmtId="194" fontId="32" fillId="0" borderId="0"/>
    <xf numFmtId="176" fontId="32" fillId="0" borderId="0"/>
    <xf numFmtId="198" fontId="32" fillId="0" borderId="0"/>
    <xf numFmtId="194" fontId="32" fillId="0" borderId="0"/>
    <xf numFmtId="176" fontId="32" fillId="0" borderId="0"/>
    <xf numFmtId="198" fontId="32" fillId="0" borderId="0"/>
    <xf numFmtId="194" fontId="32" fillId="0" borderId="0"/>
    <xf numFmtId="176" fontId="32" fillId="0" borderId="0"/>
    <xf numFmtId="198" fontId="32" fillId="0" borderId="0"/>
    <xf numFmtId="194" fontId="32" fillId="0" borderId="0"/>
    <xf numFmtId="176" fontId="32" fillId="0" borderId="0"/>
    <xf numFmtId="198" fontId="32" fillId="0" borderId="0"/>
    <xf numFmtId="176" fontId="32" fillId="0" borderId="0"/>
    <xf numFmtId="198" fontId="32" fillId="0" borderId="0"/>
    <xf numFmtId="176" fontId="32" fillId="0" borderId="0"/>
    <xf numFmtId="198" fontId="32" fillId="0" borderId="0"/>
    <xf numFmtId="176" fontId="32" fillId="0" borderId="0"/>
    <xf numFmtId="198" fontId="32" fillId="0" borderId="0"/>
    <xf numFmtId="176" fontId="32" fillId="0" borderId="0"/>
    <xf numFmtId="198" fontId="32" fillId="0" borderId="0"/>
    <xf numFmtId="176" fontId="32" fillId="0" borderId="0"/>
    <xf numFmtId="173" fontId="32" fillId="0" borderId="0"/>
    <xf numFmtId="176" fontId="32" fillId="0" borderId="0"/>
    <xf numFmtId="198" fontId="32" fillId="0" borderId="0"/>
    <xf numFmtId="176" fontId="32" fillId="0" borderId="0"/>
    <xf numFmtId="198" fontId="32" fillId="0" borderId="0"/>
    <xf numFmtId="176" fontId="32" fillId="0" borderId="0"/>
    <xf numFmtId="198" fontId="32" fillId="0" borderId="0"/>
    <xf numFmtId="180" fontId="32" fillId="0" borderId="0"/>
    <xf numFmtId="198" fontId="32" fillId="0" borderId="0"/>
    <xf numFmtId="180" fontId="32" fillId="0" borderId="0"/>
    <xf numFmtId="198" fontId="32" fillId="0" borderId="0"/>
    <xf numFmtId="180" fontId="32" fillId="0" borderId="0"/>
    <xf numFmtId="180" fontId="32" fillId="0" borderId="0"/>
    <xf numFmtId="172" fontId="32" fillId="0" borderId="0"/>
    <xf numFmtId="180" fontId="32" fillId="0" borderId="0"/>
    <xf numFmtId="172" fontId="32" fillId="0" borderId="0"/>
    <xf numFmtId="180" fontId="32" fillId="0" borderId="0"/>
    <xf numFmtId="172" fontId="32" fillId="0" borderId="0"/>
    <xf numFmtId="180" fontId="32" fillId="0" borderId="0"/>
    <xf numFmtId="172" fontId="32" fillId="0" borderId="0"/>
    <xf numFmtId="180" fontId="32" fillId="0" borderId="0"/>
    <xf numFmtId="172" fontId="32" fillId="0" borderId="0"/>
    <xf numFmtId="190" fontId="32" fillId="0" borderId="0"/>
    <xf numFmtId="176" fontId="32" fillId="0" borderId="0"/>
    <xf numFmtId="180" fontId="32" fillId="0" borderId="0"/>
    <xf numFmtId="172" fontId="32" fillId="0" borderId="0"/>
    <xf numFmtId="180" fontId="32" fillId="0" borderId="0"/>
    <xf numFmtId="172" fontId="32" fillId="0" borderId="0"/>
    <xf numFmtId="180" fontId="32" fillId="0" borderId="0"/>
    <xf numFmtId="172" fontId="32" fillId="0" borderId="0"/>
    <xf numFmtId="180" fontId="32" fillId="0" borderId="0"/>
    <xf numFmtId="172" fontId="32" fillId="0" borderId="0"/>
    <xf numFmtId="183" fontId="32" fillId="0" borderId="0"/>
    <xf numFmtId="180" fontId="32" fillId="0" borderId="0"/>
    <xf numFmtId="183" fontId="32" fillId="0" borderId="0"/>
    <xf numFmtId="180" fontId="32" fillId="0" borderId="0"/>
    <xf numFmtId="183" fontId="32" fillId="0" borderId="0"/>
    <xf numFmtId="180" fontId="32" fillId="0" borderId="0"/>
    <xf numFmtId="183" fontId="32" fillId="0" borderId="0"/>
    <xf numFmtId="180" fontId="32" fillId="0" borderId="0"/>
    <xf numFmtId="183" fontId="32" fillId="0" borderId="0"/>
    <xf numFmtId="180" fontId="32" fillId="0" borderId="0"/>
    <xf numFmtId="183" fontId="32" fillId="0" borderId="0"/>
    <xf numFmtId="180"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43" fontId="32" fillId="0" borderId="0"/>
    <xf numFmtId="43"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7" fontId="32" fillId="0" borderId="0"/>
    <xf numFmtId="174" fontId="32" fillId="0" borderId="0"/>
    <xf numFmtId="179"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78" fontId="32" fillId="0" borderId="0"/>
    <xf numFmtId="17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98" fontId="32" fillId="0" borderId="0"/>
    <xf numFmtId="178" fontId="32" fillId="0" borderId="0"/>
    <xf numFmtId="178" fontId="32" fillId="0" borderId="0"/>
    <xf numFmtId="195" fontId="32" fillId="0" borderId="0"/>
    <xf numFmtId="195" fontId="32" fillId="0" borderId="0"/>
    <xf numFmtId="195" fontId="32" fillId="0" borderId="0"/>
    <xf numFmtId="198"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76" fontId="32" fillId="0" borderId="0"/>
    <xf numFmtId="185" fontId="32" fillId="0" borderId="0" applyFill="0" applyBorder="0" applyAlignment="0" applyProtection="0"/>
    <xf numFmtId="189"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77" fontId="32" fillId="0" borderId="0" applyFill="0" applyBorder="0" applyAlignment="0" applyProtection="0"/>
    <xf numFmtId="181" fontId="32" fillId="0" borderId="0" applyFill="0" applyBorder="0" applyAlignment="0" applyProtection="0"/>
    <xf numFmtId="187" fontId="53" fillId="0" borderId="0" applyFont="0" applyFill="0" applyBorder="0" applyAlignment="0" applyProtection="0"/>
    <xf numFmtId="187" fontId="56" fillId="0" borderId="0" applyFont="0" applyFill="0" applyBorder="0" applyAlignment="0" applyProtection="0"/>
    <xf numFmtId="187" fontId="56" fillId="0" borderId="0" applyFont="0" applyFill="0" applyBorder="0" applyAlignment="0" applyProtection="0"/>
    <xf numFmtId="187" fontId="56" fillId="0" borderId="0" applyFont="0" applyFill="0" applyBorder="0" applyAlignment="0" applyProtection="0"/>
    <xf numFmtId="187" fontId="56" fillId="0" borderId="0" applyFont="0" applyFill="0" applyBorder="0" applyAlignment="0" applyProtection="0"/>
    <xf numFmtId="187" fontId="56" fillId="0" borderId="0" applyFont="0" applyFill="0" applyBorder="0" applyAlignment="0" applyProtection="0"/>
    <xf numFmtId="187" fontId="56" fillId="0" borderId="0" applyFont="0" applyFill="0" applyBorder="0" applyAlignment="0" applyProtection="0"/>
    <xf numFmtId="0" fontId="56" fillId="0" borderId="0" applyFont="0" applyFill="0" applyBorder="0" applyAlignment="0" applyProtection="0"/>
    <xf numFmtId="0" fontId="56" fillId="0" borderId="0" applyFont="0" applyFill="0" applyBorder="0" applyAlignment="0" applyProtection="0"/>
    <xf numFmtId="43" fontId="53" fillId="0" borderId="0" applyFont="0" applyFill="0" applyBorder="0" applyAlignment="0" applyProtection="0"/>
    <xf numFmtId="172" fontId="9" fillId="0" borderId="0" applyFont="0" applyFill="0" applyBorder="0" applyAlignment="0" applyProtection="0"/>
    <xf numFmtId="183" fontId="32" fillId="0" borderId="0" applyFill="0" applyBorder="0" applyAlignment="0" applyProtection="0"/>
    <xf numFmtId="187" fontId="32" fillId="0" borderId="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75" fontId="32" fillId="0" borderId="0" applyFill="0" applyBorder="0" applyAlignment="0" applyProtection="0"/>
    <xf numFmtId="165" fontId="32" fillId="0" borderId="0" applyFont="0" applyFill="0" applyBorder="0" applyAlignment="0" applyProtection="0"/>
    <xf numFmtId="175" fontId="32" fillId="0" borderId="0" applyFill="0" applyBorder="0" applyAlignment="0" applyProtection="0"/>
    <xf numFmtId="193" fontId="32" fillId="0" borderId="0" applyFont="0" applyFill="0" applyBorder="0" applyAlignment="0" applyProtection="0"/>
    <xf numFmtId="175" fontId="32" fillId="0" borderId="0" applyFill="0" applyBorder="0" applyAlignment="0" applyProtection="0"/>
    <xf numFmtId="193" fontId="32" fillId="0" borderId="0" applyFont="0" applyFill="0" applyBorder="0" applyAlignment="0" applyProtection="0"/>
    <xf numFmtId="175" fontId="32" fillId="0" borderId="0" applyFill="0" applyBorder="0" applyAlignment="0" applyProtection="0"/>
    <xf numFmtId="193" fontId="32" fillId="0" borderId="0" applyFont="0" applyFill="0" applyBorder="0" applyAlignment="0" applyProtection="0"/>
    <xf numFmtId="175" fontId="32" fillId="0" borderId="0" applyFill="0" applyBorder="0" applyAlignment="0" applyProtection="0"/>
    <xf numFmtId="193" fontId="32" fillId="0" borderId="0" applyFont="0" applyFill="0" applyBorder="0" applyAlignment="0" applyProtection="0"/>
    <xf numFmtId="175" fontId="32" fillId="0" borderId="0" applyFill="0" applyBorder="0" applyAlignment="0" applyProtection="0"/>
    <xf numFmtId="193" fontId="32" fillId="0" borderId="0" applyFont="0" applyFill="0" applyBorder="0" applyAlignment="0" applyProtection="0"/>
    <xf numFmtId="175" fontId="32" fillId="0" borderId="0" applyFill="0" applyBorder="0" applyAlignment="0" applyProtection="0"/>
    <xf numFmtId="185" fontId="32" fillId="0" borderId="0" applyFill="0" applyBorder="0" applyAlignment="0" applyProtection="0"/>
    <xf numFmtId="177" fontId="32" fillId="0" borderId="0" applyFill="0" applyBorder="0" applyAlignment="0" applyProtection="0"/>
    <xf numFmtId="181" fontId="32" fillId="0" borderId="0" applyFill="0" applyBorder="0" applyAlignment="0" applyProtection="0"/>
    <xf numFmtId="193" fontId="32" fillId="0" borderId="0" applyFont="0" applyFill="0" applyBorder="0" applyAlignment="0" applyProtection="0"/>
    <xf numFmtId="175" fontId="32" fillId="0" borderId="0" applyFill="0" applyBorder="0" applyAlignment="0" applyProtection="0"/>
    <xf numFmtId="193" fontId="32" fillId="0" borderId="0" applyFont="0" applyFill="0" applyBorder="0" applyAlignment="0" applyProtection="0"/>
    <xf numFmtId="175" fontId="32" fillId="0" borderId="0" applyFill="0" applyBorder="0" applyAlignment="0" applyProtection="0"/>
    <xf numFmtId="193" fontId="32" fillId="0" borderId="0" applyFont="0" applyFill="0" applyBorder="0" applyAlignment="0" applyProtection="0"/>
    <xf numFmtId="165" fontId="32"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93" fontId="32" fillId="0" borderId="0" applyFont="0" applyFill="0" applyBorder="0" applyAlignment="0" applyProtection="0"/>
    <xf numFmtId="193" fontId="32" fillId="0" borderId="0" applyFont="0" applyFill="0" applyBorder="0" applyAlignment="0" applyProtection="0"/>
    <xf numFmtId="193" fontId="32" fillId="0" borderId="0" applyFont="0" applyFill="0" applyBorder="0" applyAlignment="0" applyProtection="0"/>
    <xf numFmtId="193" fontId="32" fillId="0" borderId="0" applyFont="0" applyFill="0" applyBorder="0" applyAlignment="0" applyProtection="0"/>
    <xf numFmtId="193" fontId="32" fillId="0" borderId="0" applyFont="0" applyFill="0" applyBorder="0" applyAlignment="0" applyProtection="0"/>
    <xf numFmtId="185" fontId="32" fillId="0" borderId="0" applyFill="0" applyBorder="0" applyAlignment="0" applyProtection="0"/>
    <xf numFmtId="177" fontId="32" fillId="0" borderId="0" applyFill="0" applyBorder="0" applyAlignment="0" applyProtection="0"/>
    <xf numFmtId="181" fontId="32" fillId="0" borderId="0" applyFill="0" applyBorder="0" applyAlignment="0" applyProtection="0"/>
    <xf numFmtId="193" fontId="32" fillId="0" borderId="0" applyFont="0" applyFill="0" applyBorder="0" applyAlignment="0" applyProtection="0"/>
    <xf numFmtId="193" fontId="32" fillId="0" borderId="0" applyFont="0" applyFill="0" applyBorder="0" applyAlignment="0" applyProtection="0"/>
    <xf numFmtId="193" fontId="32" fillId="0" borderId="0" applyFont="0" applyFill="0" applyBorder="0" applyAlignment="0" applyProtection="0"/>
    <xf numFmtId="193" fontId="32"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87" fontId="32" fillId="0" borderId="0" applyFill="0" applyBorder="0" applyAlignment="0" applyProtection="0"/>
    <xf numFmtId="165" fontId="32" fillId="0" borderId="0" applyFill="0" applyBorder="0" applyAlignment="0" applyProtection="0"/>
    <xf numFmtId="185" fontId="32" fillId="0" borderId="0" applyFill="0" applyBorder="0" applyAlignment="0" applyProtection="0"/>
    <xf numFmtId="177"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77"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77"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7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7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75" fontId="32" fillId="0" borderId="0" applyFill="0" applyBorder="0" applyAlignment="0" applyProtection="0"/>
    <xf numFmtId="181" fontId="32" fillId="0" borderId="0" applyFill="0" applyBorder="0" applyAlignment="0" applyProtection="0"/>
    <xf numFmtId="165" fontId="32" fillId="0" borderId="0" applyFont="0" applyFill="0" applyBorder="0" applyAlignment="0" applyProtection="0"/>
    <xf numFmtId="185" fontId="32" fillId="0" borderId="0" applyFont="0" applyFill="0" applyBorder="0" applyAlignment="0" applyProtection="0"/>
    <xf numFmtId="188" fontId="32"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43" fontId="32" fillId="0" borderId="0" applyFont="0" applyFill="0" applyBorder="0" applyAlignment="0" applyProtection="0"/>
    <xf numFmtId="185" fontId="32" fillId="0" borderId="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185" fontId="32" fillId="0" borderId="0" applyFont="0" applyFill="0" applyBorder="0" applyAlignment="0" applyProtection="0"/>
    <xf numFmtId="185" fontId="32" fillId="0" borderId="0" applyFont="0" applyFill="0" applyBorder="0" applyAlignment="0" applyProtection="0"/>
    <xf numFmtId="185" fontId="32" fillId="0" borderId="0" applyFont="0" applyFill="0" applyBorder="0" applyAlignment="0" applyProtection="0"/>
    <xf numFmtId="189" fontId="32" fillId="0" borderId="0" applyFont="0" applyFill="0" applyBorder="0" applyAlignment="0" applyProtection="0"/>
    <xf numFmtId="172" fontId="32" fillId="0" borderId="0" applyFont="0" applyFill="0" applyBorder="0" applyAlignment="0" applyProtection="0"/>
    <xf numFmtId="189" fontId="32" fillId="0" borderId="0" applyFont="0" applyFill="0" applyBorder="0" applyAlignment="0" applyProtection="0"/>
    <xf numFmtId="172" fontId="32" fillId="0" borderId="0" applyFont="0" applyFill="0" applyBorder="0" applyAlignment="0" applyProtection="0"/>
    <xf numFmtId="189" fontId="32" fillId="0" borderId="0" applyFont="0" applyFill="0" applyBorder="0" applyAlignment="0" applyProtection="0"/>
    <xf numFmtId="172" fontId="32" fillId="0" borderId="0" applyFont="0" applyFill="0" applyBorder="0" applyAlignment="0" applyProtection="0"/>
    <xf numFmtId="189" fontId="32" fillId="0" borderId="0" applyFont="0" applyFill="0" applyBorder="0" applyAlignment="0" applyProtection="0"/>
    <xf numFmtId="172" fontId="32" fillId="0" borderId="0" applyFont="0" applyFill="0" applyBorder="0" applyAlignment="0" applyProtection="0"/>
    <xf numFmtId="189" fontId="32" fillId="0" borderId="0" applyFont="0" applyFill="0" applyBorder="0" applyAlignment="0" applyProtection="0"/>
    <xf numFmtId="172" fontId="32" fillId="0" borderId="0" applyFont="0" applyFill="0" applyBorder="0" applyAlignment="0" applyProtection="0"/>
    <xf numFmtId="189" fontId="32" fillId="0" borderId="0" applyFont="0" applyFill="0" applyBorder="0" applyAlignment="0" applyProtection="0"/>
    <xf numFmtId="188" fontId="32" fillId="0" borderId="0" applyFont="0" applyFill="0" applyBorder="0" applyAlignment="0" applyProtection="0"/>
    <xf numFmtId="43" fontId="32" fillId="0" borderId="0" applyFont="0" applyFill="0" applyBorder="0" applyAlignment="0" applyProtection="0"/>
    <xf numFmtId="165" fontId="32" fillId="0" borderId="0" applyFont="0" applyFill="0" applyBorder="0" applyAlignment="0" applyProtection="0"/>
    <xf numFmtId="185" fontId="32" fillId="0" borderId="0" applyFont="0" applyFill="0" applyBorder="0" applyAlignment="0" applyProtection="0"/>
    <xf numFmtId="43" fontId="32" fillId="0" borderId="0" applyFont="0" applyFill="0" applyBorder="0" applyAlignment="0" applyProtection="0"/>
    <xf numFmtId="172" fontId="32" fillId="0" borderId="0" applyFont="0" applyFill="0" applyBorder="0" applyAlignment="0" applyProtection="0"/>
    <xf numFmtId="43" fontId="32" fillId="0" borderId="0" applyFont="0" applyFill="0" applyBorder="0" applyAlignment="0" applyProtection="0"/>
    <xf numFmtId="172" fontId="32" fillId="0" borderId="0" applyFont="0" applyFill="0" applyBorder="0" applyAlignment="0" applyProtection="0"/>
    <xf numFmtId="43" fontId="32" fillId="0" borderId="0" applyFont="0" applyFill="0" applyBorder="0" applyAlignment="0" applyProtection="0"/>
    <xf numFmtId="172" fontId="32" fillId="0" borderId="0" applyFont="0" applyFill="0" applyBorder="0" applyAlignment="0" applyProtection="0"/>
    <xf numFmtId="43"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72" fontId="32" fillId="0" borderId="0" applyFont="0" applyFill="0" applyBorder="0" applyAlignment="0" applyProtection="0"/>
    <xf numFmtId="185" fontId="32" fillId="0" borderId="0" applyFont="0" applyFill="0" applyBorder="0" applyAlignment="0" applyProtection="0"/>
    <xf numFmtId="165" fontId="32" fillId="0" borderId="0" applyFont="0" applyFill="0" applyBorder="0" applyAlignment="0" applyProtection="0"/>
    <xf numFmtId="173" fontId="32" fillId="0" borderId="0" applyFont="0" applyFill="0" applyBorder="0" applyAlignment="0" applyProtection="0"/>
    <xf numFmtId="165" fontId="32" fillId="0" borderId="0" applyFont="0" applyFill="0" applyBorder="0" applyAlignment="0" applyProtection="0"/>
    <xf numFmtId="173" fontId="32" fillId="0" borderId="0" applyFont="0" applyFill="0" applyBorder="0" applyAlignment="0" applyProtection="0"/>
    <xf numFmtId="173" fontId="32" fillId="0" borderId="0" applyFont="0" applyFill="0" applyBorder="0" applyAlignment="0" applyProtection="0"/>
    <xf numFmtId="173" fontId="32" fillId="0" borderId="0" applyFont="0" applyFill="0" applyBorder="0" applyAlignment="0" applyProtection="0"/>
    <xf numFmtId="173" fontId="32" fillId="0" borderId="0" applyFont="0" applyFill="0" applyBorder="0" applyAlignment="0" applyProtection="0"/>
    <xf numFmtId="173" fontId="32" fillId="0" borderId="0" applyFont="0" applyFill="0" applyBorder="0" applyAlignment="0" applyProtection="0"/>
    <xf numFmtId="173" fontId="32" fillId="0" borderId="0" applyFont="0" applyFill="0" applyBorder="0" applyAlignment="0" applyProtection="0"/>
    <xf numFmtId="173" fontId="32" fillId="0" borderId="0" applyFont="0" applyFill="0" applyBorder="0" applyAlignment="0" applyProtection="0"/>
    <xf numFmtId="185" fontId="32" fillId="0" borderId="0" applyFont="0" applyFill="0" applyBorder="0" applyAlignment="0" applyProtection="0"/>
    <xf numFmtId="173" fontId="32" fillId="0" borderId="0" applyFont="0" applyFill="0" applyBorder="0" applyAlignment="0" applyProtection="0"/>
    <xf numFmtId="173" fontId="32" fillId="0" borderId="0" applyFont="0" applyFill="0" applyBorder="0" applyAlignment="0" applyProtection="0"/>
    <xf numFmtId="173" fontId="32" fillId="0" borderId="0" applyFont="0" applyFill="0" applyBorder="0" applyAlignment="0" applyProtection="0"/>
    <xf numFmtId="173" fontId="32" fillId="0" borderId="0" applyFont="0" applyFill="0" applyBorder="0" applyAlignment="0" applyProtection="0"/>
    <xf numFmtId="173" fontId="32" fillId="0" borderId="0" applyFont="0" applyFill="0" applyBorder="0" applyAlignment="0" applyProtection="0"/>
    <xf numFmtId="173" fontId="32" fillId="0" borderId="0" applyFont="0" applyFill="0" applyBorder="0" applyAlignment="0" applyProtection="0"/>
    <xf numFmtId="173" fontId="32" fillId="0" borderId="0" applyFont="0" applyFill="0" applyBorder="0" applyAlignment="0" applyProtection="0"/>
    <xf numFmtId="173" fontId="32" fillId="0" borderId="0" applyFont="0" applyFill="0" applyBorder="0" applyAlignment="0" applyProtection="0"/>
    <xf numFmtId="173" fontId="32" fillId="0" borderId="0" applyFont="0" applyFill="0" applyBorder="0" applyAlignment="0" applyProtection="0"/>
    <xf numFmtId="185" fontId="32" fillId="0" borderId="0" applyFont="0" applyFill="0" applyBorder="0" applyAlignment="0" applyProtection="0"/>
    <xf numFmtId="185" fontId="32" fillId="0" borderId="0" applyFont="0" applyFill="0" applyBorder="0" applyAlignment="0" applyProtection="0"/>
    <xf numFmtId="185" fontId="32" fillId="0" borderId="0" applyFill="0" applyBorder="0" applyAlignment="0" applyProtection="0"/>
    <xf numFmtId="17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7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7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0"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73"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73"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73"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97" fontId="32" fillId="0" borderId="0" applyFill="0" applyBorder="0" applyAlignment="0" applyProtection="0"/>
    <xf numFmtId="197" fontId="32" fillId="0" borderId="0" applyFill="0" applyBorder="0" applyAlignment="0" applyProtection="0"/>
    <xf numFmtId="197" fontId="32" fillId="0" borderId="0" applyFill="0" applyBorder="0" applyAlignment="0" applyProtection="0"/>
    <xf numFmtId="197"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5" fontId="32" fillId="0" borderId="0" applyFill="0" applyBorder="0" applyAlignment="0" applyProtection="0"/>
    <xf numFmtId="192" fontId="32" fillId="0" borderId="0" applyFill="0" applyBorder="0" applyAlignment="0" applyProtection="0"/>
    <xf numFmtId="192" fontId="32" fillId="0" borderId="0" applyFill="0" applyBorder="0" applyAlignment="0" applyProtection="0"/>
    <xf numFmtId="192" fontId="32" fillId="0" borderId="0" applyFill="0" applyBorder="0" applyAlignment="0" applyProtection="0"/>
    <xf numFmtId="192" fontId="32" fillId="0" borderId="0" applyFill="0" applyBorder="0" applyAlignment="0" applyProtection="0"/>
    <xf numFmtId="197"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97"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9"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76" fontId="32" fillId="0" borderId="0" applyFill="0" applyBorder="0" applyAlignment="0" applyProtection="0"/>
    <xf numFmtId="176" fontId="32" fillId="0" borderId="0" applyFill="0" applyBorder="0" applyAlignment="0" applyProtection="0"/>
    <xf numFmtId="176" fontId="32" fillId="0" borderId="0" applyFill="0" applyBorder="0" applyAlignment="0" applyProtection="0"/>
    <xf numFmtId="176" fontId="32" fillId="0" borderId="0" applyFill="0" applyBorder="0" applyAlignment="0" applyProtection="0"/>
    <xf numFmtId="176" fontId="32" fillId="0" borderId="0" applyFill="0" applyBorder="0" applyAlignment="0" applyProtection="0"/>
    <xf numFmtId="176" fontId="32" fillId="0" borderId="0" applyFill="0" applyBorder="0" applyAlignment="0" applyProtection="0"/>
    <xf numFmtId="176" fontId="32" fillId="0" borderId="0" applyFill="0" applyBorder="0" applyAlignment="0" applyProtection="0"/>
    <xf numFmtId="176" fontId="32" fillId="0" borderId="0" applyFill="0" applyBorder="0" applyAlignment="0" applyProtection="0"/>
    <xf numFmtId="187"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9"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1" fontId="32" fillId="0" borderId="0" applyFill="0" applyBorder="0" applyAlignment="0" applyProtection="0"/>
    <xf numFmtId="43" fontId="56" fillId="0" borderId="0" applyFont="0" applyFill="0" applyBorder="0" applyAlignment="0" applyProtection="0"/>
    <xf numFmtId="181" fontId="32" fillId="0" borderId="0" applyFill="0" applyBorder="0" applyAlignment="0" applyProtection="0"/>
    <xf numFmtId="181" fontId="32" fillId="0" borderId="0" applyFill="0" applyBorder="0" applyAlignment="0" applyProtection="0"/>
    <xf numFmtId="174"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65" fontId="32" fillId="0" borderId="0" applyFont="0" applyFill="0" applyBorder="0" applyAlignment="0" applyProtection="0"/>
    <xf numFmtId="181" fontId="32" fillId="0" borderId="0" applyFill="0" applyBorder="0" applyAlignment="0" applyProtection="0"/>
    <xf numFmtId="185" fontId="32" fillId="0" borderId="0" applyFill="0" applyBorder="0" applyAlignment="0" applyProtection="0"/>
    <xf numFmtId="189" fontId="32" fillId="0" borderId="0" applyFill="0" applyBorder="0" applyAlignment="0" applyProtection="0"/>
    <xf numFmtId="181" fontId="32" fillId="0" borderId="0" applyFill="0" applyBorder="0" applyAlignment="0" applyProtection="0"/>
    <xf numFmtId="165" fontId="32" fillId="0" borderId="0" applyFont="0" applyFill="0" applyBorder="0" applyAlignment="0" applyProtection="0"/>
    <xf numFmtId="181" fontId="32" fillId="0" borderId="0" applyFill="0" applyBorder="0" applyAlignment="0" applyProtection="0"/>
    <xf numFmtId="165" fontId="32" fillId="0" borderId="0" applyFont="0" applyFill="0" applyBorder="0" applyAlignment="0" applyProtection="0"/>
    <xf numFmtId="181" fontId="32" fillId="0" borderId="0" applyFill="0" applyBorder="0" applyAlignment="0" applyProtection="0"/>
    <xf numFmtId="165" fontId="32" fillId="0" borderId="0" applyFont="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9"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1" fontId="32" fillId="0" borderId="0" applyFill="0" applyBorder="0" applyAlignment="0" applyProtection="0"/>
    <xf numFmtId="185" fontId="32" fillId="0" borderId="0" applyFill="0" applyBorder="0" applyAlignment="0" applyProtection="0"/>
    <xf numFmtId="189" fontId="32" fillId="0" borderId="0" applyFill="0" applyBorder="0" applyAlignment="0" applyProtection="0"/>
    <xf numFmtId="181" fontId="32" fillId="0" borderId="0" applyFill="0" applyBorder="0" applyAlignment="0" applyProtection="0"/>
    <xf numFmtId="187" fontId="32" fillId="0" borderId="0" applyFill="0" applyBorder="0" applyAlignment="0" applyProtection="0"/>
    <xf numFmtId="0" fontId="8" fillId="0" borderId="0"/>
    <xf numFmtId="0" fontId="7" fillId="0" borderId="0"/>
    <xf numFmtId="9" fontId="58"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cellStyleXfs>
  <cellXfs count="276">
    <xf numFmtId="0" fontId="0" fillId="0" borderId="0" xfId="0"/>
    <xf numFmtId="0" fontId="36" fillId="0" borderId="0" xfId="80" applyFont="1" applyFill="1" applyBorder="1" applyAlignment="1">
      <alignment horizontal="left" vertical="center"/>
    </xf>
    <xf numFmtId="0" fontId="36" fillId="0" borderId="0" xfId="80" applyFont="1" applyFill="1" applyBorder="1" applyAlignment="1">
      <alignment horizontal="justify" vertical="center"/>
    </xf>
    <xf numFmtId="1" fontId="37" fillId="0" borderId="0" xfId="80" applyNumberFormat="1" applyFont="1" applyFill="1" applyBorder="1" applyAlignment="1">
      <alignment horizontal="centerContinuous" vertical="center"/>
    </xf>
    <xf numFmtId="4" fontId="38" fillId="0" borderId="0" xfId="81" applyNumberFormat="1" applyFont="1" applyFill="1" applyBorder="1" applyAlignment="1">
      <alignment horizontal="left" vertical="center"/>
    </xf>
    <xf numFmtId="4" fontId="38" fillId="0" borderId="0" xfId="80" applyNumberFormat="1" applyFont="1" applyFill="1" applyBorder="1" applyAlignment="1">
      <alignment horizontal="left" vertical="center"/>
    </xf>
    <xf numFmtId="1" fontId="40" fillId="0" borderId="0" xfId="80" applyNumberFormat="1" applyFont="1" applyFill="1" applyBorder="1" applyAlignment="1">
      <alignment horizontal="centerContinuous" vertical="center"/>
    </xf>
    <xf numFmtId="4" fontId="41" fillId="0" borderId="0" xfId="81" applyNumberFormat="1" applyFont="1" applyFill="1" applyBorder="1" applyAlignment="1">
      <alignment horizontal="centerContinuous" vertical="center"/>
    </xf>
    <xf numFmtId="0" fontId="45" fillId="0" borderId="0" xfId="80" applyFont="1" applyFill="1" applyBorder="1" applyAlignment="1">
      <alignment vertical="center"/>
    </xf>
    <xf numFmtId="4" fontId="45" fillId="0" borderId="0" xfId="80" applyNumberFormat="1" applyFont="1" applyFill="1" applyBorder="1" applyAlignment="1">
      <alignment vertical="center"/>
    </xf>
    <xf numFmtId="1" fontId="40" fillId="0" borderId="0" xfId="80" applyNumberFormat="1" applyFont="1" applyFill="1" applyBorder="1" applyAlignment="1">
      <alignment horizontal="left" vertical="center"/>
    </xf>
    <xf numFmtId="0" fontId="43" fillId="0" borderId="0" xfId="0" applyFont="1" applyFill="1" applyBorder="1" applyAlignment="1">
      <alignment horizontal="center" vertical="center" wrapText="1"/>
    </xf>
    <xf numFmtId="0" fontId="43" fillId="18" borderId="12" xfId="0" applyFont="1" applyFill="1" applyBorder="1" applyAlignment="1">
      <alignment horizontal="center" vertical="center" wrapText="1"/>
    </xf>
    <xf numFmtId="4" fontId="43" fillId="18" borderId="12" xfId="89" applyFont="1" applyFill="1" applyBorder="1" applyAlignment="1">
      <alignment horizontal="center" vertical="center" wrapText="1"/>
    </xf>
    <xf numFmtId="0" fontId="45" fillId="0" borderId="13" xfId="0" applyFont="1" applyFill="1" applyBorder="1" applyAlignment="1">
      <alignment horizontal="left" vertical="center" wrapText="1"/>
    </xf>
    <xf numFmtId="0" fontId="45" fillId="0" borderId="13" xfId="0" applyNumberFormat="1" applyFont="1" applyBorder="1" applyAlignment="1">
      <alignment horizontal="center" vertical="center" wrapText="1"/>
    </xf>
    <xf numFmtId="4" fontId="45" fillId="0" borderId="13" xfId="89" applyFont="1" applyFill="1" applyBorder="1" applyAlignment="1">
      <alignment vertical="center"/>
    </xf>
    <xf numFmtId="169" fontId="45" fillId="0" borderId="13" xfId="0" applyNumberFormat="1" applyFont="1" applyFill="1" applyBorder="1" applyAlignment="1">
      <alignment horizontal="center" vertical="center"/>
    </xf>
    <xf numFmtId="4" fontId="45" fillId="0" borderId="13" xfId="89" applyFont="1" applyFill="1" applyBorder="1" applyAlignment="1">
      <alignment horizontal="right" vertical="center"/>
    </xf>
    <xf numFmtId="0" fontId="48" fillId="0" borderId="0" xfId="0" applyFont="1" applyFill="1" applyBorder="1" applyAlignment="1">
      <alignment horizontal="centerContinuous" vertical="center"/>
    </xf>
    <xf numFmtId="4" fontId="48" fillId="0" borderId="0" xfId="89" applyFont="1" applyFill="1" applyBorder="1" applyAlignment="1">
      <alignment horizontal="centerContinuous" vertical="center"/>
    </xf>
    <xf numFmtId="0" fontId="48" fillId="0" borderId="0" xfId="0" applyFont="1" applyFill="1" applyBorder="1" applyAlignment="1">
      <alignment vertical="center"/>
    </xf>
    <xf numFmtId="0" fontId="44" fillId="19" borderId="14" xfId="0" applyFont="1" applyFill="1" applyBorder="1" applyAlignment="1">
      <alignment horizontal="centerContinuous" vertical="center" wrapText="1"/>
    </xf>
    <xf numFmtId="0" fontId="44" fillId="19" borderId="15" xfId="0" applyFont="1" applyFill="1" applyBorder="1" applyAlignment="1">
      <alignment horizontal="centerContinuous" vertical="center" wrapText="1"/>
    </xf>
    <xf numFmtId="169" fontId="49" fillId="19" borderId="15" xfId="0" applyNumberFormat="1" applyFont="1" applyFill="1" applyBorder="1" applyAlignment="1">
      <alignment horizontal="centerContinuous" vertical="center"/>
    </xf>
    <xf numFmtId="0" fontId="49" fillId="19" borderId="15" xfId="0" applyFont="1" applyFill="1" applyBorder="1" applyAlignment="1">
      <alignment horizontal="centerContinuous" vertical="center" wrapText="1"/>
    </xf>
    <xf numFmtId="0" fontId="49" fillId="19" borderId="15" xfId="0" applyFont="1" applyFill="1" applyBorder="1" applyAlignment="1">
      <alignment horizontal="centerContinuous" vertical="center"/>
    </xf>
    <xf numFmtId="4" fontId="49" fillId="19" borderId="15" xfId="89" applyFont="1" applyFill="1" applyBorder="1" applyAlignment="1">
      <alignment horizontal="centerContinuous" vertical="center"/>
    </xf>
    <xf numFmtId="4" fontId="44" fillId="19" borderId="16" xfId="89" applyFont="1" applyFill="1" applyBorder="1" applyAlignment="1">
      <alignment vertical="center"/>
    </xf>
    <xf numFmtId="4" fontId="44" fillId="0" borderId="0" xfId="0" applyNumberFormat="1" applyFont="1" applyFill="1" applyBorder="1" applyAlignment="1">
      <alignment horizontal="center" vertical="center" wrapText="1"/>
    </xf>
    <xf numFmtId="0" fontId="45" fillId="0" borderId="17" xfId="0" applyFont="1" applyFill="1" applyBorder="1" applyAlignment="1">
      <alignment horizontal="left" vertical="center"/>
    </xf>
    <xf numFmtId="0" fontId="45" fillId="0" borderId="0" xfId="0" applyFont="1" applyFill="1" applyBorder="1" applyAlignment="1">
      <alignment vertical="center"/>
    </xf>
    <xf numFmtId="4" fontId="45" fillId="0" borderId="0" xfId="0" applyNumberFormat="1" applyFont="1" applyFill="1" applyBorder="1" applyAlignment="1">
      <alignment vertical="center"/>
    </xf>
    <xf numFmtId="4" fontId="45" fillId="0" borderId="18" xfId="89" applyFont="1" applyFill="1" applyBorder="1" applyAlignment="1">
      <alignment horizontal="right" vertical="center"/>
    </xf>
    <xf numFmtId="4" fontId="45" fillId="0" borderId="0" xfId="0" applyNumberFormat="1" applyFont="1" applyFill="1" applyBorder="1" applyAlignment="1">
      <alignment horizontal="center" vertical="center"/>
    </xf>
    <xf numFmtId="4" fontId="45" fillId="0" borderId="0" xfId="89" applyFont="1" applyFill="1" applyBorder="1" applyAlignment="1">
      <alignment vertical="center"/>
    </xf>
    <xf numFmtId="4" fontId="45" fillId="0" borderId="0" xfId="0" applyNumberFormat="1" applyFont="1" applyFill="1" applyBorder="1" applyAlignment="1">
      <alignment horizontal="left" vertical="center"/>
    </xf>
    <xf numFmtId="4" fontId="48" fillId="0" borderId="0" xfId="89" applyFont="1" applyFill="1" applyBorder="1" applyAlignment="1">
      <alignment vertical="center"/>
    </xf>
    <xf numFmtId="0" fontId="43" fillId="18" borderId="19" xfId="0" applyFont="1" applyFill="1" applyBorder="1" applyAlignment="1">
      <alignment horizontal="centerContinuous" vertical="center" wrapText="1"/>
    </xf>
    <xf numFmtId="0" fontId="43" fillId="18" borderId="20" xfId="0" applyFont="1" applyFill="1" applyBorder="1" applyAlignment="1">
      <alignment horizontal="centerContinuous" vertical="center" wrapText="1"/>
    </xf>
    <xf numFmtId="0" fontId="43" fillId="18" borderId="21" xfId="0" applyFont="1" applyFill="1" applyBorder="1" applyAlignment="1">
      <alignment horizontal="centerContinuous" vertical="center" wrapText="1"/>
    </xf>
    <xf numFmtId="169" fontId="33" fillId="0" borderId="0" xfId="0" applyNumberFormat="1" applyFont="1" applyFill="1" applyBorder="1" applyAlignment="1">
      <alignment horizontal="center" vertical="center"/>
    </xf>
    <xf numFmtId="0" fontId="48" fillId="0" borderId="0" xfId="80" applyFont="1" applyFill="1" applyBorder="1" applyAlignment="1">
      <alignment horizontal="left" vertical="center"/>
    </xf>
    <xf numFmtId="49" fontId="48" fillId="0" borderId="0" xfId="80" applyNumberFormat="1" applyFont="1" applyFill="1" applyBorder="1" applyAlignment="1">
      <alignment horizontal="center" vertical="center"/>
    </xf>
    <xf numFmtId="0" fontId="48" fillId="0" borderId="0" xfId="80" applyFont="1" applyFill="1" applyBorder="1" applyAlignment="1">
      <alignment horizontal="justify" vertical="center"/>
    </xf>
    <xf numFmtId="165" fontId="48" fillId="0" borderId="0" xfId="93" applyFont="1" applyFill="1" applyBorder="1" applyAlignment="1">
      <alignment vertical="center"/>
    </xf>
    <xf numFmtId="0" fontId="48" fillId="0" borderId="0" xfId="80" applyFont="1" applyFill="1" applyBorder="1" applyAlignment="1">
      <alignment vertical="center"/>
    </xf>
    <xf numFmtId="1" fontId="47" fillId="0" borderId="0" xfId="80" applyNumberFormat="1" applyFont="1" applyFill="1" applyBorder="1" applyAlignment="1">
      <alignment horizontal="centerContinuous" vertical="center"/>
    </xf>
    <xf numFmtId="165" fontId="48" fillId="0" borderId="0" xfId="93" applyFont="1" applyFill="1" applyBorder="1" applyAlignment="1">
      <alignment horizontal="centerContinuous" vertical="center"/>
    </xf>
    <xf numFmtId="1" fontId="41" fillId="0" borderId="0" xfId="80" applyNumberFormat="1" applyFont="1" applyFill="1" applyBorder="1" applyAlignment="1">
      <alignment horizontal="centerContinuous" vertical="center"/>
    </xf>
    <xf numFmtId="49" fontId="50" fillId="0" borderId="0" xfId="80" applyNumberFormat="1" applyFont="1" applyFill="1" applyBorder="1" applyAlignment="1">
      <alignment horizontal="center" vertical="center"/>
    </xf>
    <xf numFmtId="165" fontId="50" fillId="0" borderId="0" xfId="93" applyFont="1" applyFill="1" applyBorder="1" applyAlignment="1">
      <alignment horizontal="centerContinuous" vertical="center"/>
    </xf>
    <xf numFmtId="0" fontId="50" fillId="0" borderId="0" xfId="80" applyFont="1" applyFill="1" applyBorder="1" applyAlignment="1">
      <alignment vertical="center"/>
    </xf>
    <xf numFmtId="170" fontId="45" fillId="0" borderId="0" xfId="80" applyNumberFormat="1" applyFont="1" applyFill="1" applyBorder="1" applyAlignment="1">
      <alignment vertical="center"/>
    </xf>
    <xf numFmtId="4" fontId="45" fillId="0" borderId="0" xfId="80" applyNumberFormat="1" applyFont="1" applyFill="1" applyBorder="1" applyAlignment="1">
      <alignment horizontal="left" vertical="center"/>
    </xf>
    <xf numFmtId="4" fontId="45" fillId="0" borderId="0" xfId="80" applyNumberFormat="1" applyFont="1" applyFill="1" applyBorder="1" applyAlignment="1">
      <alignment horizontal="center" vertical="center"/>
    </xf>
    <xf numFmtId="49" fontId="45" fillId="0" borderId="0" xfId="80" applyNumberFormat="1" applyFont="1" applyFill="1" applyBorder="1" applyAlignment="1">
      <alignment horizontal="center" vertical="center"/>
    </xf>
    <xf numFmtId="165" fontId="45" fillId="0" borderId="0" xfId="93" applyFont="1" applyFill="1" applyBorder="1" applyAlignment="1">
      <alignment horizontal="center" vertical="center"/>
    </xf>
    <xf numFmtId="165" fontId="45" fillId="0" borderId="0" xfId="93" applyFont="1" applyFill="1" applyBorder="1" applyAlignment="1">
      <alignment vertical="center"/>
    </xf>
    <xf numFmtId="1" fontId="47" fillId="0" borderId="0" xfId="0" applyNumberFormat="1" applyFont="1" applyFill="1" applyBorder="1" applyAlignment="1">
      <alignment horizontal="center" vertical="center"/>
    </xf>
    <xf numFmtId="169" fontId="48" fillId="0" borderId="0" xfId="0" applyNumberFormat="1" applyFont="1" applyFill="1" applyBorder="1" applyAlignment="1">
      <alignment horizontal="center" vertical="center"/>
    </xf>
    <xf numFmtId="0" fontId="33" fillId="0" borderId="0" xfId="0" applyFont="1" applyAlignment="1">
      <alignment horizontal="center" vertical="center"/>
    </xf>
    <xf numFmtId="4" fontId="44" fillId="19" borderId="15" xfId="89" applyFont="1" applyFill="1" applyBorder="1" applyAlignment="1">
      <alignment horizontal="centerContinuous" vertical="center"/>
    </xf>
    <xf numFmtId="4" fontId="42" fillId="0" borderId="0" xfId="81" applyNumberFormat="1" applyFont="1" applyFill="1" applyBorder="1" applyAlignment="1">
      <alignment horizontal="center" vertical="center"/>
    </xf>
    <xf numFmtId="0" fontId="45" fillId="18" borderId="17" xfId="0" applyFont="1" applyFill="1" applyBorder="1" applyAlignment="1">
      <alignment horizontal="left" vertical="center"/>
    </xf>
    <xf numFmtId="169" fontId="45" fillId="18" borderId="13" xfId="0" applyNumberFormat="1" applyFont="1" applyFill="1" applyBorder="1" applyAlignment="1">
      <alignment horizontal="center" vertical="center"/>
    </xf>
    <xf numFmtId="0" fontId="33" fillId="18" borderId="0" xfId="0" applyFont="1" applyFill="1" applyAlignment="1">
      <alignment horizontal="center" vertical="center"/>
    </xf>
    <xf numFmtId="0" fontId="45" fillId="18" borderId="13" xfId="0" applyNumberFormat="1" applyFont="1" applyFill="1" applyBorder="1" applyAlignment="1">
      <alignment horizontal="center" vertical="center" wrapText="1"/>
    </xf>
    <xf numFmtId="4" fontId="45" fillId="18" borderId="13" xfId="89" applyFont="1" applyFill="1" applyBorder="1" applyAlignment="1">
      <alignment vertical="center"/>
    </xf>
    <xf numFmtId="4" fontId="45" fillId="18" borderId="13" xfId="89" applyFont="1" applyFill="1" applyBorder="1" applyAlignment="1">
      <alignment horizontal="right" vertical="center"/>
    </xf>
    <xf numFmtId="4" fontId="45" fillId="18" borderId="18" xfId="89" applyFont="1" applyFill="1" applyBorder="1" applyAlignment="1">
      <alignment horizontal="right" vertical="center"/>
    </xf>
    <xf numFmtId="0" fontId="43" fillId="18" borderId="13" xfId="0" applyFont="1" applyFill="1" applyBorder="1" applyAlignment="1">
      <alignment horizontal="left" vertical="center" wrapText="1"/>
    </xf>
    <xf numFmtId="0" fontId="43" fillId="18" borderId="17" xfId="0" applyFont="1" applyFill="1" applyBorder="1" applyAlignment="1">
      <alignment horizontal="left" vertical="center"/>
    </xf>
    <xf numFmtId="169" fontId="43" fillId="18" borderId="13" xfId="0" applyNumberFormat="1" applyFont="1" applyFill="1" applyBorder="1" applyAlignment="1">
      <alignment horizontal="center" vertical="center"/>
    </xf>
    <xf numFmtId="0" fontId="46" fillId="18" borderId="0" xfId="0" applyFont="1" applyFill="1" applyAlignment="1">
      <alignment horizontal="center" vertical="center"/>
    </xf>
    <xf numFmtId="0" fontId="43" fillId="18" borderId="13" xfId="0" applyNumberFormat="1" applyFont="1" applyFill="1" applyBorder="1" applyAlignment="1">
      <alignment horizontal="center" vertical="center" wrapText="1"/>
    </xf>
    <xf numFmtId="4" fontId="43" fillId="18" borderId="13" xfId="89" applyFont="1" applyFill="1" applyBorder="1" applyAlignment="1">
      <alignment vertical="center"/>
    </xf>
    <xf numFmtId="4" fontId="43" fillId="18" borderId="13" xfId="89" applyFont="1" applyFill="1" applyBorder="1" applyAlignment="1">
      <alignment horizontal="right" vertical="center"/>
    </xf>
    <xf numFmtId="4" fontId="43" fillId="18" borderId="18" xfId="89" applyFont="1" applyFill="1" applyBorder="1" applyAlignment="1">
      <alignment horizontal="right" vertical="center"/>
    </xf>
    <xf numFmtId="0" fontId="43" fillId="18" borderId="0" xfId="0" applyFont="1" applyFill="1" applyBorder="1" applyAlignment="1">
      <alignment vertical="center"/>
    </xf>
    <xf numFmtId="4" fontId="45" fillId="18" borderId="0" xfId="0" applyNumberFormat="1" applyFont="1" applyFill="1" applyBorder="1" applyAlignment="1">
      <alignment horizontal="center" vertical="center"/>
    </xf>
    <xf numFmtId="4" fontId="45" fillId="18" borderId="0" xfId="89" applyFont="1" applyFill="1" applyBorder="1" applyAlignment="1">
      <alignment vertical="center"/>
    </xf>
    <xf numFmtId="4" fontId="43" fillId="18" borderId="0" xfId="0" applyNumberFormat="1" applyFont="1" applyFill="1" applyBorder="1" applyAlignment="1">
      <alignment vertical="center"/>
    </xf>
    <xf numFmtId="4" fontId="45" fillId="18" borderId="0" xfId="0" applyNumberFormat="1" applyFont="1" applyFill="1" applyBorder="1" applyAlignment="1">
      <alignment horizontal="left" vertical="center"/>
    </xf>
    <xf numFmtId="0" fontId="45" fillId="0" borderId="13" xfId="0" applyNumberFormat="1" applyFont="1" applyFill="1" applyBorder="1" applyAlignment="1">
      <alignment horizontal="center" vertical="center" wrapText="1"/>
    </xf>
    <xf numFmtId="0" fontId="33" fillId="0" borderId="0" xfId="0" applyFont="1" applyFill="1" applyAlignment="1">
      <alignment horizontal="center" vertical="center"/>
    </xf>
    <xf numFmtId="4" fontId="43" fillId="0" borderId="0" xfId="0" applyNumberFormat="1" applyFont="1" applyFill="1" applyBorder="1" applyAlignment="1">
      <alignment vertical="center" wrapText="1"/>
    </xf>
    <xf numFmtId="4" fontId="45" fillId="0" borderId="0" xfId="80" applyNumberFormat="1" applyFont="1" applyFill="1" applyBorder="1" applyAlignment="1">
      <alignment horizontal="center" vertical="center" wrapText="1"/>
    </xf>
    <xf numFmtId="4" fontId="38" fillId="0" borderId="0" xfId="82" applyNumberFormat="1" applyFont="1" applyFill="1" applyBorder="1" applyAlignment="1">
      <alignment horizontal="left" vertical="center"/>
    </xf>
    <xf numFmtId="4" fontId="41" fillId="0" borderId="0" xfId="82" applyNumberFormat="1" applyFont="1" applyFill="1" applyBorder="1" applyAlignment="1">
      <alignment horizontal="centerContinuous" vertical="center"/>
    </xf>
    <xf numFmtId="49" fontId="43" fillId="0" borderId="23" xfId="80" applyNumberFormat="1" applyFont="1" applyFill="1" applyBorder="1" applyAlignment="1">
      <alignment horizontal="center" vertical="center"/>
    </xf>
    <xf numFmtId="4" fontId="43" fillId="0" borderId="23" xfId="80" applyNumberFormat="1" applyFont="1" applyFill="1" applyBorder="1" applyAlignment="1">
      <alignment horizontal="justify" vertical="center" wrapText="1"/>
    </xf>
    <xf numFmtId="0" fontId="43" fillId="0" borderId="0" xfId="80" applyFont="1" applyFill="1" applyBorder="1" applyAlignment="1">
      <alignment horizontal="center" vertical="center" wrapText="1"/>
    </xf>
    <xf numFmtId="0" fontId="32" fillId="0" borderId="0" xfId="0" applyFont="1"/>
    <xf numFmtId="0" fontId="45" fillId="0" borderId="0" xfId="0" applyFont="1"/>
    <xf numFmtId="49" fontId="45" fillId="0" borderId="25" xfId="80" applyNumberFormat="1" applyFont="1" applyFill="1" applyBorder="1" applyAlignment="1">
      <alignment horizontal="center" vertical="center"/>
    </xf>
    <xf numFmtId="165" fontId="45" fillId="0" borderId="25" xfId="93" applyFont="1" applyFill="1" applyBorder="1" applyAlignment="1">
      <alignment vertical="center"/>
    </xf>
    <xf numFmtId="165" fontId="43" fillId="21" borderId="25" xfId="93" applyFont="1" applyFill="1" applyBorder="1" applyAlignment="1">
      <alignment horizontal="center" vertical="center" wrapText="1"/>
    </xf>
    <xf numFmtId="1" fontId="41" fillId="20" borderId="25" xfId="80" applyNumberFormat="1" applyFont="1" applyFill="1" applyBorder="1" applyAlignment="1">
      <alignment horizontal="centerContinuous" vertical="center"/>
    </xf>
    <xf numFmtId="49" fontId="50" fillId="20" borderId="25" xfId="80" applyNumberFormat="1" applyFont="1" applyFill="1" applyBorder="1" applyAlignment="1">
      <alignment horizontal="center" vertical="center"/>
    </xf>
    <xf numFmtId="4" fontId="41" fillId="20" borderId="25" xfId="82" applyNumberFormat="1" applyFont="1" applyFill="1" applyBorder="1" applyAlignment="1">
      <alignment horizontal="centerContinuous" vertical="center"/>
    </xf>
    <xf numFmtId="165" fontId="50" fillId="20" borderId="25" xfId="93" applyFont="1" applyFill="1" applyBorder="1" applyAlignment="1">
      <alignment horizontal="centerContinuous" vertical="center"/>
    </xf>
    <xf numFmtId="165" fontId="43" fillId="18" borderId="25" xfId="93" applyFont="1" applyFill="1" applyBorder="1" applyAlignment="1">
      <alignment horizontal="center" vertical="center" wrapText="1"/>
    </xf>
    <xf numFmtId="0" fontId="43" fillId="0" borderId="26" xfId="80" applyFont="1" applyFill="1" applyBorder="1" applyAlignment="1">
      <alignment horizontal="left" vertical="center" wrapText="1"/>
    </xf>
    <xf numFmtId="49" fontId="43" fillId="0" borderId="27" xfId="80" applyNumberFormat="1" applyFont="1" applyFill="1" applyBorder="1" applyAlignment="1">
      <alignment horizontal="center" vertical="center"/>
    </xf>
    <xf numFmtId="0" fontId="43" fillId="0" borderId="27" xfId="80" applyFont="1" applyFill="1" applyBorder="1" applyAlignment="1">
      <alignment horizontal="left" vertical="center" wrapText="1"/>
    </xf>
    <xf numFmtId="165" fontId="43" fillId="0" borderId="28" xfId="93" applyFont="1" applyFill="1" applyBorder="1" applyAlignment="1">
      <alignment horizontal="right" vertical="center"/>
    </xf>
    <xf numFmtId="0" fontId="43" fillId="0" borderId="22" xfId="80" quotePrefix="1" applyFont="1" applyFill="1" applyBorder="1" applyAlignment="1">
      <alignment horizontal="left" vertical="center"/>
    </xf>
    <xf numFmtId="165" fontId="43" fillId="0" borderId="24" xfId="93" applyFont="1" applyFill="1" applyBorder="1" applyAlignment="1">
      <alignment horizontal="right" vertical="center"/>
    </xf>
    <xf numFmtId="4" fontId="51" fillId="20" borderId="29" xfId="80" applyNumberFormat="1" applyFont="1" applyFill="1" applyBorder="1" applyAlignment="1">
      <alignment horizontal="left" vertical="center"/>
    </xf>
    <xf numFmtId="49" fontId="51" fillId="20" borderId="30" xfId="80" applyNumberFormat="1" applyFont="1" applyFill="1" applyBorder="1" applyAlignment="1">
      <alignment horizontal="center" vertical="center"/>
    </xf>
    <xf numFmtId="0" fontId="48" fillId="0" borderId="0" xfId="80" applyFont="1" applyFill="1" applyBorder="1" applyAlignment="1">
      <alignment horizontal="center" vertical="center"/>
    </xf>
    <xf numFmtId="0" fontId="50" fillId="0" borderId="0" xfId="80" applyFont="1" applyFill="1" applyBorder="1" applyAlignment="1">
      <alignment horizontal="center" vertical="center"/>
    </xf>
    <xf numFmtId="0" fontId="32" fillId="0" borderId="0" xfId="0" applyFont="1" applyAlignment="1">
      <alignment horizontal="center"/>
    </xf>
    <xf numFmtId="0" fontId="45" fillId="0" borderId="0" xfId="80" applyFont="1" applyFill="1" applyBorder="1" applyAlignment="1">
      <alignment horizontal="center" vertical="center"/>
    </xf>
    <xf numFmtId="4" fontId="43" fillId="22" borderId="25" xfId="0" applyNumberFormat="1" applyFont="1" applyFill="1" applyBorder="1" applyAlignment="1">
      <alignment horizontal="left" vertical="center"/>
    </xf>
    <xf numFmtId="49" fontId="43" fillId="22" borderId="25" xfId="0" applyNumberFormat="1" applyFont="1" applyFill="1" applyBorder="1" applyAlignment="1">
      <alignment horizontal="center" vertical="center" wrapText="1"/>
    </xf>
    <xf numFmtId="4" fontId="43" fillId="22" borderId="25" xfId="0" applyNumberFormat="1" applyFont="1" applyFill="1" applyBorder="1" applyAlignment="1">
      <alignment horizontal="left" vertical="center" wrapText="1"/>
    </xf>
    <xf numFmtId="4" fontId="43" fillId="22" borderId="25" xfId="0" applyNumberFormat="1" applyFont="1" applyFill="1" applyBorder="1" applyAlignment="1">
      <alignment horizontal="center" vertical="center" wrapText="1"/>
    </xf>
    <xf numFmtId="187" fontId="45" fillId="22" borderId="25" xfId="0" applyNumberFormat="1" applyFont="1" applyFill="1" applyBorder="1" applyAlignment="1" applyProtection="1">
      <alignment horizontal="right" vertical="center"/>
    </xf>
    <xf numFmtId="4" fontId="45" fillId="23" borderId="25" xfId="20" applyNumberFormat="1" applyFont="1" applyFill="1" applyBorder="1" applyAlignment="1" applyProtection="1">
      <alignment horizontal="right" vertical="center" wrapText="1"/>
    </xf>
    <xf numFmtId="43" fontId="45" fillId="23" borderId="25" xfId="20" applyNumberFormat="1" applyFont="1" applyFill="1" applyBorder="1" applyAlignment="1" applyProtection="1">
      <alignment horizontal="right" vertical="center"/>
    </xf>
    <xf numFmtId="1" fontId="44" fillId="21" borderId="38" xfId="80" applyNumberFormat="1" applyFont="1" applyFill="1" applyBorder="1" applyAlignment="1">
      <alignment horizontal="left" vertical="center"/>
    </xf>
    <xf numFmtId="49" fontId="50" fillId="21" borderId="39" xfId="80" applyNumberFormat="1" applyFont="1" applyFill="1" applyBorder="1" applyAlignment="1">
      <alignment horizontal="center" vertical="center"/>
    </xf>
    <xf numFmtId="4" fontId="41" fillId="21" borderId="39" xfId="82" applyNumberFormat="1" applyFont="1" applyFill="1" applyBorder="1" applyAlignment="1">
      <alignment horizontal="centerContinuous" vertical="center"/>
    </xf>
    <xf numFmtId="165" fontId="50" fillId="21" borderId="40" xfId="93" applyFont="1" applyFill="1" applyBorder="1" applyAlignment="1">
      <alignment horizontal="centerContinuous" vertical="center"/>
    </xf>
    <xf numFmtId="49" fontId="43" fillId="22" borderId="25" xfId="0" applyNumberFormat="1" applyFont="1" applyFill="1" applyBorder="1" applyAlignment="1">
      <alignment horizontal="left" vertical="center"/>
    </xf>
    <xf numFmtId="4" fontId="45" fillId="0" borderId="25" xfId="80" applyNumberFormat="1" applyFont="1" applyFill="1" applyBorder="1" applyAlignment="1">
      <alignment horizontal="center" vertical="center" wrapText="1"/>
    </xf>
    <xf numFmtId="0" fontId="32" fillId="0" borderId="25" xfId="0" applyFont="1" applyBorder="1" applyAlignment="1">
      <alignment horizontal="center" vertical="center"/>
    </xf>
    <xf numFmtId="0" fontId="32" fillId="0" borderId="25" xfId="0" applyFont="1" applyBorder="1" applyAlignment="1">
      <alignment wrapText="1"/>
    </xf>
    <xf numFmtId="4" fontId="41" fillId="0" borderId="0" xfId="81" applyNumberFormat="1" applyFont="1" applyFill="1" applyBorder="1" applyAlignment="1">
      <alignment horizontal="centerContinuous" vertical="center" wrapText="1"/>
    </xf>
    <xf numFmtId="4" fontId="45" fillId="0" borderId="0" xfId="80" applyNumberFormat="1" applyFont="1" applyFill="1" applyBorder="1" applyAlignment="1">
      <alignment vertical="center" wrapText="1"/>
    </xf>
    <xf numFmtId="0" fontId="32" fillId="0" borderId="25" xfId="0" applyFont="1" applyFill="1" applyBorder="1" applyAlignment="1">
      <alignment wrapText="1"/>
    </xf>
    <xf numFmtId="4" fontId="45" fillId="0" borderId="25" xfId="80" applyNumberFormat="1" applyFont="1" applyFill="1" applyBorder="1" applyAlignment="1">
      <alignment horizontal="left" vertical="center"/>
    </xf>
    <xf numFmtId="165" fontId="44" fillId="20" borderId="37" xfId="93" applyFont="1" applyFill="1" applyBorder="1" applyAlignment="1">
      <alignment horizontal="right" vertical="center"/>
    </xf>
    <xf numFmtId="0" fontId="44" fillId="20" borderId="30" xfId="80" applyFont="1" applyFill="1" applyBorder="1" applyAlignment="1">
      <alignment horizontal="left" vertical="center" wrapText="1"/>
    </xf>
    <xf numFmtId="4" fontId="45" fillId="24" borderId="25" xfId="80" applyNumberFormat="1" applyFont="1" applyFill="1" applyBorder="1" applyAlignment="1">
      <alignment horizontal="left" vertical="center" wrapText="1"/>
    </xf>
    <xf numFmtId="165" fontId="43" fillId="21" borderId="25" xfId="93" applyFont="1" applyFill="1" applyBorder="1" applyAlignment="1">
      <alignment horizontal="right" wrapText="1"/>
    </xf>
    <xf numFmtId="4" fontId="45" fillId="0" borderId="25" xfId="80" applyNumberFormat="1" applyFont="1" applyFill="1" applyBorder="1" applyAlignment="1">
      <alignment horizontal="left" vertical="center" wrapText="1"/>
    </xf>
    <xf numFmtId="165" fontId="32" fillId="24" borderId="25" xfId="93" applyFont="1" applyFill="1" applyBorder="1" applyAlignment="1">
      <alignment horizontal="right" vertical="center" wrapText="1"/>
    </xf>
    <xf numFmtId="0" fontId="32" fillId="0" borderId="25" xfId="0" applyFont="1" applyBorder="1" applyAlignment="1">
      <alignment vertical="center" wrapText="1"/>
    </xf>
    <xf numFmtId="4" fontId="43" fillId="21" borderId="25" xfId="80" applyNumberFormat="1" applyFont="1" applyFill="1" applyBorder="1" applyAlignment="1">
      <alignment horizontal="left" vertical="center" wrapText="1"/>
    </xf>
    <xf numFmtId="0" fontId="43" fillId="21" borderId="25" xfId="80" applyFont="1" applyFill="1" applyBorder="1" applyAlignment="1">
      <alignment horizontal="left" vertical="center" wrapText="1"/>
    </xf>
    <xf numFmtId="0" fontId="32" fillId="0" borderId="25" xfId="0" applyFont="1" applyFill="1" applyBorder="1" applyAlignment="1">
      <alignment horizontal="center" vertical="center"/>
    </xf>
    <xf numFmtId="0" fontId="32" fillId="0" borderId="0" xfId="0" applyFont="1" applyFill="1"/>
    <xf numFmtId="4" fontId="32" fillId="0" borderId="25" xfId="80" applyNumberFormat="1" applyFont="1" applyFill="1" applyBorder="1" applyAlignment="1">
      <alignment horizontal="right" vertical="center" wrapText="1"/>
    </xf>
    <xf numFmtId="4" fontId="32" fillId="0" borderId="25" xfId="89" applyFont="1" applyFill="1" applyBorder="1" applyAlignment="1">
      <alignment horizontal="right" vertical="center" wrapText="1"/>
    </xf>
    <xf numFmtId="0" fontId="32" fillId="0" borderId="25" xfId="0" applyFont="1" applyFill="1" applyBorder="1" applyAlignment="1">
      <alignment vertical="center" wrapText="1"/>
    </xf>
    <xf numFmtId="49" fontId="43" fillId="21" borderId="25" xfId="80" applyNumberFormat="1" applyFont="1" applyFill="1" applyBorder="1" applyAlignment="1">
      <alignment horizontal="center" vertical="center"/>
    </xf>
    <xf numFmtId="165" fontId="43" fillId="21" borderId="25" xfId="93" applyFont="1" applyFill="1" applyBorder="1" applyAlignment="1">
      <alignment horizontal="right" vertical="center"/>
    </xf>
    <xf numFmtId="4" fontId="32" fillId="0" borderId="25" xfId="80" applyNumberFormat="1" applyFont="1" applyFill="1" applyBorder="1" applyAlignment="1">
      <alignment horizontal="left" vertical="center" wrapText="1"/>
    </xf>
    <xf numFmtId="49" fontId="32" fillId="0" borderId="25" xfId="0" applyNumberFormat="1" applyFont="1" applyBorder="1" applyAlignment="1">
      <alignment horizontal="right" vertical="center"/>
    </xf>
    <xf numFmtId="49" fontId="32" fillId="0" borderId="25" xfId="0" applyNumberFormat="1" applyFont="1" applyFill="1" applyBorder="1" applyAlignment="1">
      <alignment horizontal="right" vertical="center"/>
    </xf>
    <xf numFmtId="165" fontId="32" fillId="0" borderId="25" xfId="93" applyFont="1" applyFill="1" applyBorder="1" applyAlignment="1">
      <alignment horizontal="right" vertical="center" wrapText="1"/>
    </xf>
    <xf numFmtId="0" fontId="45" fillId="0" borderId="0" xfId="0" applyFont="1" applyFill="1"/>
    <xf numFmtId="4" fontId="32" fillId="0" borderId="25" xfId="0" applyNumberFormat="1" applyFont="1" applyFill="1" applyBorder="1" applyAlignment="1">
      <alignment horizontal="right" vertical="center"/>
    </xf>
    <xf numFmtId="4" fontId="32" fillId="0" borderId="25" xfId="0" applyNumberFormat="1" applyFont="1" applyBorder="1" applyAlignment="1">
      <alignment horizontal="right" vertical="center"/>
    </xf>
    <xf numFmtId="4" fontId="32" fillId="0" borderId="25" xfId="0" applyNumberFormat="1" applyFont="1" applyBorder="1" applyAlignment="1">
      <alignment horizontal="right"/>
    </xf>
    <xf numFmtId="0" fontId="32" fillId="0" borderId="25" xfId="0" applyNumberFormat="1" applyFont="1" applyFill="1" applyBorder="1" applyAlignment="1">
      <alignment horizontal="right" vertical="center"/>
    </xf>
    <xf numFmtId="49" fontId="43" fillId="21" borderId="25" xfId="80" applyNumberFormat="1" applyFont="1" applyFill="1" applyBorder="1" applyAlignment="1">
      <alignment horizontal="right" vertical="center" wrapText="1"/>
    </xf>
    <xf numFmtId="4" fontId="32" fillId="24" borderId="25" xfId="80" applyNumberFormat="1" applyFont="1" applyFill="1" applyBorder="1" applyAlignment="1">
      <alignment horizontal="left" vertical="center" wrapText="1"/>
    </xf>
    <xf numFmtId="49" fontId="32" fillId="0" borderId="25" xfId="0" applyNumberFormat="1" applyFont="1" applyFill="1" applyBorder="1" applyAlignment="1">
      <alignment horizontal="right" vertical="center" wrapText="1"/>
    </xf>
    <xf numFmtId="4" fontId="45" fillId="0" borderId="0" xfId="0" applyNumberFormat="1" applyFont="1" applyFill="1"/>
    <xf numFmtId="4" fontId="38" fillId="0" borderId="0" xfId="82" applyNumberFormat="1" applyFont="1" applyFill="1" applyBorder="1" applyAlignment="1">
      <alignment horizontal="left" vertical="center" wrapText="1"/>
    </xf>
    <xf numFmtId="4" fontId="39" fillId="0" borderId="0" xfId="82" applyNumberFormat="1" applyFont="1" applyFill="1" applyBorder="1" applyAlignment="1">
      <alignment horizontal="center" vertical="center"/>
    </xf>
    <xf numFmtId="0" fontId="32" fillId="25" borderId="25" xfId="0" applyFont="1" applyFill="1" applyBorder="1" applyAlignment="1">
      <alignment vertical="center" wrapText="1"/>
    </xf>
    <xf numFmtId="0" fontId="32" fillId="25" borderId="25" xfId="0" applyFont="1" applyFill="1" applyBorder="1" applyAlignment="1">
      <alignment horizontal="center" vertical="center"/>
    </xf>
    <xf numFmtId="2" fontId="32" fillId="0" borderId="25" xfId="0" applyNumberFormat="1" applyFont="1" applyBorder="1" applyAlignment="1">
      <alignment horizontal="right" vertical="center" wrapText="1"/>
    </xf>
    <xf numFmtId="4" fontId="32" fillId="0" borderId="25" xfId="0" applyNumberFormat="1" applyFont="1" applyBorder="1" applyAlignment="1">
      <alignment horizontal="right" vertical="center" wrapText="1"/>
    </xf>
    <xf numFmtId="4" fontId="46" fillId="22" borderId="25" xfId="0" applyNumberFormat="1" applyFont="1" applyFill="1" applyBorder="1" applyAlignment="1">
      <alignment horizontal="right" vertical="center" wrapText="1"/>
    </xf>
    <xf numFmtId="4" fontId="43" fillId="22" borderId="25" xfId="0" applyNumberFormat="1" applyFont="1" applyFill="1" applyBorder="1" applyAlignment="1">
      <alignment horizontal="right" vertical="center" wrapText="1"/>
    </xf>
    <xf numFmtId="0" fontId="57" fillId="0" borderId="0" xfId="0" applyFont="1"/>
    <xf numFmtId="0" fontId="57" fillId="0" borderId="0" xfId="0" applyFont="1" applyAlignment="1">
      <alignment horizontal="center" vertical="center"/>
    </xf>
    <xf numFmtId="0" fontId="57" fillId="21" borderId="0" xfId="0" applyFont="1" applyFill="1" applyAlignment="1">
      <alignment horizontal="center" vertical="center"/>
    </xf>
    <xf numFmtId="0" fontId="57" fillId="21" borderId="0" xfId="0" applyFont="1" applyFill="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10" fontId="57" fillId="0" borderId="0" xfId="0" applyNumberFormat="1" applyFont="1"/>
    <xf numFmtId="10" fontId="0" fillId="0" borderId="0" xfId="0" applyNumberFormat="1"/>
    <xf numFmtId="0" fontId="32" fillId="0" borderId="0" xfId="0" applyFont="1" applyAlignment="1">
      <alignment horizontal="center" vertical="center"/>
    </xf>
    <xf numFmtId="10" fontId="32" fillId="0" borderId="0" xfId="0" applyNumberFormat="1" applyFont="1"/>
    <xf numFmtId="0" fontId="57" fillId="21" borderId="0" xfId="0" applyFont="1" applyFill="1" applyAlignment="1">
      <alignment vertical="top"/>
    </xf>
    <xf numFmtId="0" fontId="57" fillId="21" borderId="0" xfId="0" applyFont="1" applyFill="1" applyAlignment="1">
      <alignment horizontal="center" vertical="top"/>
    </xf>
    <xf numFmtId="10" fontId="57" fillId="21" borderId="0" xfId="0" applyNumberFormat="1" applyFont="1" applyFill="1" applyAlignment="1">
      <alignment vertical="top"/>
    </xf>
    <xf numFmtId="0" fontId="32" fillId="0" borderId="25" xfId="0" applyFont="1" applyBorder="1"/>
    <xf numFmtId="4" fontId="45" fillId="0" borderId="25" xfId="80" applyNumberFormat="1" applyFont="1" applyFill="1" applyBorder="1" applyAlignment="1">
      <alignment vertical="center"/>
    </xf>
    <xf numFmtId="10" fontId="32" fillId="0" borderId="25" xfId="2861" applyNumberFormat="1" applyFont="1" applyBorder="1"/>
    <xf numFmtId="10" fontId="32" fillId="0" borderId="25" xfId="0" applyNumberFormat="1" applyFont="1" applyBorder="1"/>
    <xf numFmtId="0" fontId="46" fillId="0" borderId="25" xfId="80" applyFont="1" applyFill="1" applyBorder="1" applyAlignment="1">
      <alignment vertical="center"/>
    </xf>
    <xf numFmtId="4" fontId="32" fillId="0" borderId="0" xfId="0" applyNumberFormat="1" applyFont="1" applyFill="1"/>
    <xf numFmtId="43" fontId="32" fillId="0" borderId="0" xfId="0" applyNumberFormat="1" applyFont="1" applyFill="1"/>
    <xf numFmtId="165" fontId="32" fillId="0" borderId="0" xfId="0" applyNumberFormat="1" applyFont="1"/>
    <xf numFmtId="0" fontId="59" fillId="0" borderId="0" xfId="0" applyFont="1" applyFill="1"/>
    <xf numFmtId="0" fontId="32" fillId="0" borderId="25" xfId="89" applyNumberFormat="1" applyFont="1" applyFill="1" applyBorder="1" applyAlignment="1">
      <alignment horizontal="center" vertical="center" wrapText="1"/>
    </xf>
    <xf numFmtId="4" fontId="43" fillId="21" borderId="25" xfId="80" applyNumberFormat="1" applyFont="1" applyFill="1" applyBorder="1" applyAlignment="1">
      <alignment horizontal="left" vertical="center" wrapText="1"/>
    </xf>
    <xf numFmtId="0" fontId="43" fillId="21" borderId="25" xfId="80" applyFont="1" applyFill="1" applyBorder="1" applyAlignment="1">
      <alignment vertical="center" wrapText="1"/>
    </xf>
    <xf numFmtId="49" fontId="45" fillId="0" borderId="25" xfId="80" applyNumberFormat="1" applyFont="1" applyFill="1" applyBorder="1" applyAlignment="1">
      <alignment horizontal="center" vertical="center" wrapText="1"/>
    </xf>
    <xf numFmtId="4" fontId="45" fillId="0" borderId="25" xfId="80" applyNumberFormat="1" applyFont="1" applyFill="1" applyBorder="1" applyAlignment="1">
      <alignment vertical="center" wrapText="1"/>
    </xf>
    <xf numFmtId="0" fontId="45" fillId="0" borderId="25" xfId="80" applyFont="1" applyFill="1" applyBorder="1" applyAlignment="1">
      <alignment vertical="center" wrapText="1"/>
    </xf>
    <xf numFmtId="165" fontId="43" fillId="21" borderId="25" xfId="93" applyFont="1" applyFill="1" applyBorder="1" applyAlignment="1">
      <alignment horizontal="left" wrapText="1"/>
    </xf>
    <xf numFmtId="4" fontId="45" fillId="0" borderId="25" xfId="80" applyNumberFormat="1" applyFont="1" applyFill="1" applyBorder="1" applyAlignment="1">
      <alignment horizontal="center" vertical="center"/>
    </xf>
    <xf numFmtId="165" fontId="45" fillId="0" borderId="25" xfId="93" applyFont="1" applyFill="1" applyBorder="1" applyAlignment="1">
      <alignment horizontal="center" vertical="center"/>
    </xf>
    <xf numFmtId="49" fontId="3" fillId="0" borderId="0" xfId="2865" applyNumberFormat="1"/>
    <xf numFmtId="0" fontId="57" fillId="0" borderId="0" xfId="2865" applyFont="1"/>
    <xf numFmtId="49" fontId="57" fillId="0" borderId="0" xfId="2865" applyNumberFormat="1" applyFont="1"/>
    <xf numFmtId="0" fontId="3" fillId="0" borderId="0" xfId="2865"/>
    <xf numFmtId="199" fontId="3" fillId="0" borderId="0" xfId="2865" applyNumberFormat="1"/>
    <xf numFmtId="4" fontId="3" fillId="0" borderId="0" xfId="2865" applyNumberFormat="1"/>
    <xf numFmtId="49" fontId="3" fillId="0" borderId="25" xfId="2865" applyNumberFormat="1" applyBorder="1"/>
    <xf numFmtId="0" fontId="3" fillId="0" borderId="25" xfId="2865" applyBorder="1"/>
    <xf numFmtId="199" fontId="3" fillId="0" borderId="25" xfId="2865" applyNumberFormat="1" applyBorder="1"/>
    <xf numFmtId="4" fontId="3" fillId="0" borderId="25" xfId="2865" applyNumberFormat="1" applyBorder="1"/>
    <xf numFmtId="49" fontId="57" fillId="0" borderId="25" xfId="2865" applyNumberFormat="1" applyFont="1" applyBorder="1"/>
    <xf numFmtId="0" fontId="57" fillId="0" borderId="25" xfId="2865" applyFont="1" applyBorder="1"/>
    <xf numFmtId="0" fontId="32" fillId="0" borderId="25" xfId="0" applyNumberFormat="1" applyFont="1" applyFill="1" applyBorder="1" applyAlignment="1">
      <alignment horizontal="center" vertical="center"/>
    </xf>
    <xf numFmtId="4" fontId="51" fillId="0" borderId="25" xfId="80" applyNumberFormat="1" applyFont="1" applyFill="1" applyBorder="1" applyAlignment="1">
      <alignment vertical="center" wrapText="1"/>
    </xf>
    <xf numFmtId="4" fontId="32" fillId="0" borderId="25" xfId="0" applyNumberFormat="1" applyFont="1" applyBorder="1"/>
    <xf numFmtId="49" fontId="32" fillId="0" borderId="25" xfId="0" applyNumberFormat="1" applyFont="1" applyBorder="1"/>
    <xf numFmtId="199" fontId="32" fillId="0" borderId="25" xfId="0" applyNumberFormat="1" applyFont="1" applyBorder="1"/>
    <xf numFmtId="49" fontId="60" fillId="0" borderId="25" xfId="0" applyNumberFormat="1" applyFont="1" applyBorder="1"/>
    <xf numFmtId="0" fontId="60" fillId="0" borderId="25" xfId="0" applyFont="1" applyBorder="1"/>
    <xf numFmtId="49" fontId="4" fillId="0" borderId="25" xfId="2864" applyNumberFormat="1" applyBorder="1"/>
    <xf numFmtId="0" fontId="4" fillId="0" borderId="25" xfId="2864" applyBorder="1"/>
    <xf numFmtId="0" fontId="4" fillId="0" borderId="25" xfId="2864" applyBorder="1" applyAlignment="1">
      <alignment wrapText="1"/>
    </xf>
    <xf numFmtId="199" fontId="4" fillId="0" borderId="25" xfId="2864" applyNumberFormat="1" applyBorder="1"/>
    <xf numFmtId="4" fontId="4" fillId="0" borderId="25" xfId="2864" applyNumberFormat="1" applyBorder="1"/>
    <xf numFmtId="49" fontId="57" fillId="0" borderId="25" xfId="2864" applyNumberFormat="1" applyFont="1" applyBorder="1"/>
    <xf numFmtId="0" fontId="57" fillId="0" borderId="25" xfId="2864" applyFont="1" applyBorder="1"/>
    <xf numFmtId="0" fontId="57" fillId="0" borderId="25" xfId="2864" applyFont="1" applyBorder="1" applyAlignment="1">
      <alignment wrapText="1"/>
    </xf>
    <xf numFmtId="0" fontId="1" fillId="0" borderId="25" xfId="2864" applyFont="1" applyBorder="1" applyAlignment="1">
      <alignment wrapText="1"/>
    </xf>
    <xf numFmtId="0" fontId="1" fillId="0" borderId="0" xfId="2865" applyFont="1"/>
    <xf numFmtId="49" fontId="32" fillId="0" borderId="25" xfId="0" applyNumberFormat="1" applyFont="1" applyBorder="1" applyAlignment="1">
      <alignment horizontal="center" vertical="center"/>
    </xf>
    <xf numFmtId="49" fontId="61" fillId="0" borderId="25" xfId="0" applyNumberFormat="1" applyFont="1" applyBorder="1"/>
    <xf numFmtId="0" fontId="61" fillId="0" borderId="25" xfId="0" applyFont="1" applyBorder="1"/>
    <xf numFmtId="199" fontId="61" fillId="0" borderId="25" xfId="0" applyNumberFormat="1" applyFont="1" applyBorder="1"/>
    <xf numFmtId="4" fontId="61" fillId="0" borderId="25" xfId="0" applyNumberFormat="1" applyFont="1" applyBorder="1"/>
    <xf numFmtId="49" fontId="61" fillId="0" borderId="0" xfId="0" applyNumberFormat="1" applyFont="1"/>
    <xf numFmtId="0" fontId="61" fillId="0" borderId="0" xfId="0" applyFont="1"/>
    <xf numFmtId="199" fontId="61" fillId="0" borderId="0" xfId="0" applyNumberFormat="1" applyFont="1"/>
    <xf numFmtId="4" fontId="61" fillId="0" borderId="0" xfId="0" applyNumberFormat="1" applyFont="1"/>
    <xf numFmtId="4" fontId="51" fillId="0" borderId="0" xfId="82" applyNumberFormat="1" applyFont="1" applyFill="1" applyBorder="1" applyAlignment="1">
      <alignment horizontal="center" vertical="center"/>
    </xf>
    <xf numFmtId="4" fontId="51" fillId="0" borderId="0" xfId="80" applyNumberFormat="1" applyFont="1" applyFill="1" applyBorder="1" applyAlignment="1">
      <alignment horizontal="center" vertical="center"/>
    </xf>
    <xf numFmtId="169" fontId="43" fillId="18" borderId="25" xfId="80" applyNumberFormat="1" applyFont="1" applyFill="1" applyBorder="1" applyAlignment="1">
      <alignment horizontal="center" vertical="center" wrapText="1"/>
    </xf>
    <xf numFmtId="49" fontId="43" fillId="18" borderId="25" xfId="80" applyNumberFormat="1" applyFont="1" applyFill="1" applyBorder="1" applyAlignment="1">
      <alignment horizontal="center" vertical="center" wrapText="1"/>
    </xf>
    <xf numFmtId="4" fontId="43" fillId="18" borderId="25" xfId="80" applyNumberFormat="1" applyFont="1" applyFill="1" applyBorder="1" applyAlignment="1">
      <alignment horizontal="center" vertical="center" wrapText="1"/>
    </xf>
    <xf numFmtId="0" fontId="43" fillId="21" borderId="25" xfId="80" applyFont="1" applyFill="1" applyBorder="1" applyAlignment="1">
      <alignment horizontal="left" vertical="center" wrapText="1"/>
    </xf>
    <xf numFmtId="4" fontId="38" fillId="0" borderId="0" xfId="81" applyNumberFormat="1" applyFont="1" applyFill="1" applyBorder="1" applyAlignment="1">
      <alignment horizontal="center" vertical="center" wrapText="1"/>
    </xf>
    <xf numFmtId="4" fontId="38" fillId="0" borderId="0" xfId="80" applyNumberFormat="1" applyFont="1" applyFill="1" applyBorder="1" applyAlignment="1">
      <alignment horizontal="right" vertical="center"/>
    </xf>
    <xf numFmtId="1" fontId="44" fillId="21" borderId="25" xfId="80" applyNumberFormat="1" applyFont="1" applyFill="1" applyBorder="1" applyAlignment="1">
      <alignment horizontal="center" vertical="center"/>
    </xf>
    <xf numFmtId="4" fontId="41" fillId="21" borderId="25" xfId="81" applyNumberFormat="1" applyFont="1" applyFill="1" applyBorder="1" applyAlignment="1">
      <alignment horizontal="center" vertical="center"/>
    </xf>
    <xf numFmtId="49" fontId="43" fillId="21" borderId="25" xfId="80" applyNumberFormat="1" applyFont="1" applyFill="1" applyBorder="1" applyAlignment="1">
      <alignment horizontal="center" vertical="center" wrapText="1"/>
    </xf>
    <xf numFmtId="169" fontId="43" fillId="21" borderId="25" xfId="80" applyNumberFormat="1" applyFont="1" applyFill="1" applyBorder="1" applyAlignment="1">
      <alignment horizontal="center" vertical="center" wrapText="1"/>
    </xf>
    <xf numFmtId="4" fontId="43" fillId="21" borderId="25" xfId="80" applyNumberFormat="1" applyFont="1" applyFill="1" applyBorder="1" applyAlignment="1">
      <alignment horizontal="center" vertical="center" wrapText="1"/>
    </xf>
    <xf numFmtId="0" fontId="43" fillId="21" borderId="25" xfId="80" applyFont="1" applyFill="1" applyBorder="1" applyAlignment="1">
      <alignment horizontal="center" vertical="center" wrapText="1"/>
    </xf>
    <xf numFmtId="165" fontId="51" fillId="21" borderId="25" xfId="93" applyFont="1" applyFill="1" applyBorder="1" applyAlignment="1">
      <alignment horizontal="center" vertical="center"/>
    </xf>
    <xf numFmtId="4" fontId="43" fillId="22" borderId="38" xfId="0" applyNumberFormat="1" applyFont="1" applyFill="1" applyBorder="1" applyAlignment="1">
      <alignment horizontal="center" vertical="center" wrapText="1"/>
    </xf>
    <xf numFmtId="4" fontId="43" fillId="22" borderId="39" xfId="0" applyNumberFormat="1" applyFont="1" applyFill="1" applyBorder="1" applyAlignment="1">
      <alignment horizontal="center" vertical="center" wrapText="1"/>
    </xf>
    <xf numFmtId="4" fontId="43" fillId="22" borderId="40" xfId="0" applyNumberFormat="1" applyFont="1" applyFill="1" applyBorder="1" applyAlignment="1">
      <alignment horizontal="center" vertical="center" wrapText="1"/>
    </xf>
    <xf numFmtId="4" fontId="44" fillId="0" borderId="0" xfId="80" applyNumberFormat="1" applyFont="1" applyFill="1" applyBorder="1" applyAlignment="1">
      <alignment horizontal="right" vertical="center"/>
    </xf>
    <xf numFmtId="4" fontId="44" fillId="0" borderId="0" xfId="82" applyNumberFormat="1" applyFont="1" applyFill="1" applyBorder="1" applyAlignment="1">
      <alignment horizontal="center" vertical="center"/>
    </xf>
    <xf numFmtId="1" fontId="41" fillId="21" borderId="25" xfId="80" applyNumberFormat="1" applyFont="1" applyFill="1" applyBorder="1" applyAlignment="1">
      <alignment horizontal="center" vertical="center"/>
    </xf>
    <xf numFmtId="4" fontId="41" fillId="21" borderId="25" xfId="82" applyNumberFormat="1" applyFont="1" applyFill="1" applyBorder="1" applyAlignment="1">
      <alignment horizontal="center" vertical="center"/>
    </xf>
    <xf numFmtId="0" fontId="57" fillId="0" borderId="0" xfId="0" applyFont="1" applyAlignment="1">
      <alignment horizontal="center"/>
    </xf>
    <xf numFmtId="0" fontId="32" fillId="0" borderId="0" xfId="0" applyFont="1" applyAlignment="1">
      <alignment horizontal="center"/>
    </xf>
    <xf numFmtId="4" fontId="43" fillId="18" borderId="31" xfId="89" applyFont="1" applyFill="1" applyBorder="1" applyAlignment="1">
      <alignment horizontal="center" vertical="center" wrapText="1"/>
    </xf>
    <xf numFmtId="4" fontId="43" fillId="18" borderId="32" xfId="89" applyFont="1" applyFill="1" applyBorder="1" applyAlignment="1">
      <alignment horizontal="center" vertical="center" wrapText="1"/>
    </xf>
    <xf numFmtId="169" fontId="43" fillId="18" borderId="33" xfId="0" applyNumberFormat="1" applyFont="1" applyFill="1" applyBorder="1" applyAlignment="1">
      <alignment horizontal="center" vertical="center" wrapText="1"/>
    </xf>
    <xf numFmtId="169" fontId="43" fillId="18" borderId="34" xfId="0" applyNumberFormat="1" applyFont="1" applyFill="1" applyBorder="1" applyAlignment="1">
      <alignment horizontal="center" vertical="center" wrapText="1"/>
    </xf>
    <xf numFmtId="169" fontId="43" fillId="18" borderId="35" xfId="0" applyNumberFormat="1" applyFont="1" applyFill="1" applyBorder="1" applyAlignment="1">
      <alignment horizontal="center" vertical="center" wrapText="1"/>
    </xf>
    <xf numFmtId="169" fontId="43" fillId="18" borderId="36" xfId="0" applyNumberFormat="1" applyFont="1" applyFill="1" applyBorder="1" applyAlignment="1">
      <alignment horizontal="center" vertical="center" wrapText="1"/>
    </xf>
    <xf numFmtId="4" fontId="43" fillId="18" borderId="35" xfId="0" applyNumberFormat="1" applyFont="1" applyFill="1" applyBorder="1" applyAlignment="1">
      <alignment horizontal="center" vertical="center" wrapText="1"/>
    </xf>
    <xf numFmtId="4" fontId="43" fillId="18" borderId="36" xfId="0" applyNumberFormat="1" applyFont="1" applyFill="1" applyBorder="1" applyAlignment="1">
      <alignment horizontal="center" vertical="center" wrapText="1"/>
    </xf>
    <xf numFmtId="0" fontId="43" fillId="18" borderId="35" xfId="0" applyFont="1" applyFill="1" applyBorder="1" applyAlignment="1">
      <alignment horizontal="center" vertical="center" wrapText="1"/>
    </xf>
    <xf numFmtId="0" fontId="43" fillId="18" borderId="36" xfId="0" applyFont="1" applyFill="1" applyBorder="1" applyAlignment="1">
      <alignment horizontal="center" vertical="center" wrapText="1"/>
    </xf>
    <xf numFmtId="4" fontId="43" fillId="18" borderId="35" xfId="89" applyFont="1" applyFill="1" applyBorder="1" applyAlignment="1">
      <alignment horizontal="center" vertical="center" wrapText="1"/>
    </xf>
    <xf numFmtId="4" fontId="43" fillId="18" borderId="36" xfId="89" applyFont="1" applyFill="1" applyBorder="1" applyAlignment="1">
      <alignment horizontal="center" vertical="center" wrapText="1"/>
    </xf>
  </cellXfs>
  <cellStyles count="2867">
    <cellStyle name="0,00###" xfId="1"/>
    <cellStyle name="0.0" xfId="2"/>
    <cellStyle name="20% - Accent1" xfId="3"/>
    <cellStyle name="20% - Accent2" xfId="4"/>
    <cellStyle name="20% - Accent3" xfId="5"/>
    <cellStyle name="20% - Accent4" xfId="6"/>
    <cellStyle name="20% - Accent5" xfId="7"/>
    <cellStyle name="20% - Accent6" xfId="8"/>
    <cellStyle name="20% - Ênfase1" xfId="9" builtinId="30" customBuiltin="1"/>
    <cellStyle name="20% - Ênfase1 10" xfId="106"/>
    <cellStyle name="20% - Ênfase1 11" xfId="107"/>
    <cellStyle name="20% - Ênfase1 12" xfId="108"/>
    <cellStyle name="20% - Ênfase1 13" xfId="109"/>
    <cellStyle name="20% - Ênfase1 14" xfId="110"/>
    <cellStyle name="20% - Ênfase1 15" xfId="111"/>
    <cellStyle name="20% - Ênfase1 16" xfId="112"/>
    <cellStyle name="20% - Ênfase1 17" xfId="113"/>
    <cellStyle name="20% - Ênfase1 18" xfId="114"/>
    <cellStyle name="20% - Ênfase1 19" xfId="115"/>
    <cellStyle name="20% - Ênfase1 2" xfId="116"/>
    <cellStyle name="20% - Ênfase1 20" xfId="117"/>
    <cellStyle name="20% - Ênfase1 21" xfId="118"/>
    <cellStyle name="20% - Ênfase1 3" xfId="119"/>
    <cellStyle name="20% - Ênfase1 4" xfId="120"/>
    <cellStyle name="20% - Ênfase1 5" xfId="121"/>
    <cellStyle name="20% - Ênfase1 6" xfId="122"/>
    <cellStyle name="20% - Ênfase1 7" xfId="123"/>
    <cellStyle name="20% - Ênfase1 8" xfId="124"/>
    <cellStyle name="20% - Ênfase1 9" xfId="125"/>
    <cellStyle name="20% - Ênfase2" xfId="10" builtinId="34" customBuiltin="1"/>
    <cellStyle name="20% - Ênfase2 10" xfId="126"/>
    <cellStyle name="20% - Ênfase2 11" xfId="127"/>
    <cellStyle name="20% - Ênfase2 12" xfId="128"/>
    <cellStyle name="20% - Ênfase2 13" xfId="129"/>
    <cellStyle name="20% - Ênfase2 14" xfId="130"/>
    <cellStyle name="20% - Ênfase2 15" xfId="131"/>
    <cellStyle name="20% - Ênfase2 16" xfId="132"/>
    <cellStyle name="20% - Ênfase2 17" xfId="133"/>
    <cellStyle name="20% - Ênfase2 18" xfId="134"/>
    <cellStyle name="20% - Ênfase2 19" xfId="135"/>
    <cellStyle name="20% - Ênfase2 2" xfId="136"/>
    <cellStyle name="20% - Ênfase2 20" xfId="137"/>
    <cellStyle name="20% - Ênfase2 21" xfId="138"/>
    <cellStyle name="20% - Ênfase2 3" xfId="139"/>
    <cellStyle name="20% - Ênfase2 4" xfId="140"/>
    <cellStyle name="20% - Ênfase2 5" xfId="141"/>
    <cellStyle name="20% - Ênfase2 6" xfId="142"/>
    <cellStyle name="20% - Ênfase2 7" xfId="143"/>
    <cellStyle name="20% - Ênfase2 8" xfId="144"/>
    <cellStyle name="20% - Ênfase2 9" xfId="145"/>
    <cellStyle name="20% - Ênfase3" xfId="11" builtinId="38" customBuiltin="1"/>
    <cellStyle name="20% - Ênfase3 10" xfId="146"/>
    <cellStyle name="20% - Ênfase3 11" xfId="147"/>
    <cellStyle name="20% - Ênfase3 12" xfId="148"/>
    <cellStyle name="20% - Ênfase3 13" xfId="149"/>
    <cellStyle name="20% - Ênfase3 14" xfId="150"/>
    <cellStyle name="20% - Ênfase3 15" xfId="151"/>
    <cellStyle name="20% - Ênfase3 16" xfId="152"/>
    <cellStyle name="20% - Ênfase3 17" xfId="153"/>
    <cellStyle name="20% - Ênfase3 18" xfId="154"/>
    <cellStyle name="20% - Ênfase3 19" xfId="155"/>
    <cellStyle name="20% - Ênfase3 2" xfId="156"/>
    <cellStyle name="20% - Ênfase3 20" xfId="157"/>
    <cellStyle name="20% - Ênfase3 21" xfId="158"/>
    <cellStyle name="20% - Ênfase3 3" xfId="159"/>
    <cellStyle name="20% - Ênfase3 4" xfId="160"/>
    <cellStyle name="20% - Ênfase3 5" xfId="161"/>
    <cellStyle name="20% - Ênfase3 6" xfId="162"/>
    <cellStyle name="20% - Ênfase3 7" xfId="163"/>
    <cellStyle name="20% - Ênfase3 8" xfId="164"/>
    <cellStyle name="20% - Ênfase3 9" xfId="165"/>
    <cellStyle name="20% - Ênfase4" xfId="12" builtinId="42" customBuiltin="1"/>
    <cellStyle name="20% - Ênfase4 10" xfId="166"/>
    <cellStyle name="20% - Ênfase4 11" xfId="167"/>
    <cellStyle name="20% - Ênfase4 12" xfId="168"/>
    <cellStyle name="20% - Ênfase4 13" xfId="169"/>
    <cellStyle name="20% - Ênfase4 14" xfId="170"/>
    <cellStyle name="20% - Ênfase4 15" xfId="171"/>
    <cellStyle name="20% - Ênfase4 16" xfId="172"/>
    <cellStyle name="20% - Ênfase4 17" xfId="173"/>
    <cellStyle name="20% - Ênfase4 18" xfId="174"/>
    <cellStyle name="20% - Ênfase4 19" xfId="175"/>
    <cellStyle name="20% - Ênfase4 2" xfId="176"/>
    <cellStyle name="20% - Ênfase4 20" xfId="177"/>
    <cellStyle name="20% - Ênfase4 21" xfId="178"/>
    <cellStyle name="20% - Ênfase4 3" xfId="179"/>
    <cellStyle name="20% - Ênfase4 4" xfId="180"/>
    <cellStyle name="20% - Ênfase4 5" xfId="181"/>
    <cellStyle name="20% - Ênfase4 6" xfId="182"/>
    <cellStyle name="20% - Ênfase4 7" xfId="183"/>
    <cellStyle name="20% - Ênfase4 8" xfId="184"/>
    <cellStyle name="20% - Ênfase4 9" xfId="185"/>
    <cellStyle name="20% - Ênfase5" xfId="13" builtinId="46" customBuiltin="1"/>
    <cellStyle name="20% - Ênfase5 10" xfId="186"/>
    <cellStyle name="20% - Ênfase5 11" xfId="187"/>
    <cellStyle name="20% - Ênfase5 12" xfId="188"/>
    <cellStyle name="20% - Ênfase5 13" xfId="189"/>
    <cellStyle name="20% - Ênfase5 14" xfId="190"/>
    <cellStyle name="20% - Ênfase5 15" xfId="191"/>
    <cellStyle name="20% - Ênfase5 16" xfId="192"/>
    <cellStyle name="20% - Ênfase5 17" xfId="193"/>
    <cellStyle name="20% - Ênfase5 18" xfId="194"/>
    <cellStyle name="20% - Ênfase5 19" xfId="195"/>
    <cellStyle name="20% - Ênfase5 2" xfId="196"/>
    <cellStyle name="20% - Ênfase5 20" xfId="197"/>
    <cellStyle name="20% - Ênfase5 21" xfId="198"/>
    <cellStyle name="20% - Ênfase5 3" xfId="199"/>
    <cellStyle name="20% - Ênfase5 4" xfId="200"/>
    <cellStyle name="20% - Ênfase5 5" xfId="201"/>
    <cellStyle name="20% - Ênfase5 6" xfId="202"/>
    <cellStyle name="20% - Ênfase5 7" xfId="203"/>
    <cellStyle name="20% - Ênfase5 8" xfId="204"/>
    <cellStyle name="20% - Ênfase5 9" xfId="205"/>
    <cellStyle name="20% - Ênfase6" xfId="14" builtinId="50" customBuiltin="1"/>
    <cellStyle name="20% - Ênfase6 10" xfId="206"/>
    <cellStyle name="20% - Ênfase6 11" xfId="207"/>
    <cellStyle name="20% - Ênfase6 12" xfId="208"/>
    <cellStyle name="20% - Ênfase6 13" xfId="209"/>
    <cellStyle name="20% - Ênfase6 14" xfId="210"/>
    <cellStyle name="20% - Ênfase6 15" xfId="211"/>
    <cellStyle name="20% - Ênfase6 16" xfId="212"/>
    <cellStyle name="20% - Ênfase6 17" xfId="213"/>
    <cellStyle name="20% - Ênfase6 18" xfId="214"/>
    <cellStyle name="20% - Ênfase6 19" xfId="215"/>
    <cellStyle name="20% - Ênfase6 2" xfId="216"/>
    <cellStyle name="20% - Ênfase6 20" xfId="217"/>
    <cellStyle name="20% - Ênfase6 21" xfId="218"/>
    <cellStyle name="20% - Ênfase6 3" xfId="219"/>
    <cellStyle name="20% - Ênfase6 4" xfId="220"/>
    <cellStyle name="20% - Ênfase6 5" xfId="221"/>
    <cellStyle name="20% - Ênfase6 6" xfId="222"/>
    <cellStyle name="20% - Ênfase6 7" xfId="223"/>
    <cellStyle name="20% - Ênfase6 8" xfId="224"/>
    <cellStyle name="20% - Ênfase6 9" xfId="225"/>
    <cellStyle name="40% - Accent1" xfId="15"/>
    <cellStyle name="40% - Accent2" xfId="16"/>
    <cellStyle name="40% - Accent3" xfId="17"/>
    <cellStyle name="40% - Accent4" xfId="18"/>
    <cellStyle name="40% - Accent5" xfId="19"/>
    <cellStyle name="40% - Accent6" xfId="20"/>
    <cellStyle name="40% - Ênfase1" xfId="21" builtinId="31" customBuiltin="1"/>
    <cellStyle name="40% - Ênfase1 10" xfId="226"/>
    <cellStyle name="40% - Ênfase1 11" xfId="227"/>
    <cellStyle name="40% - Ênfase1 12" xfId="228"/>
    <cellStyle name="40% - Ênfase1 13" xfId="229"/>
    <cellStyle name="40% - Ênfase1 14" xfId="230"/>
    <cellStyle name="40% - Ênfase1 15" xfId="231"/>
    <cellStyle name="40% - Ênfase1 16" xfId="232"/>
    <cellStyle name="40% - Ênfase1 17" xfId="233"/>
    <cellStyle name="40% - Ênfase1 18" xfId="234"/>
    <cellStyle name="40% - Ênfase1 19" xfId="235"/>
    <cellStyle name="40% - Ênfase1 2" xfId="236"/>
    <cellStyle name="40% - Ênfase1 20" xfId="237"/>
    <cellStyle name="40% - Ênfase1 21" xfId="238"/>
    <cellStyle name="40% - Ênfase1 3" xfId="239"/>
    <cellStyle name="40% - Ênfase1 4" xfId="240"/>
    <cellStyle name="40% - Ênfase1 5" xfId="241"/>
    <cellStyle name="40% - Ênfase1 6" xfId="242"/>
    <cellStyle name="40% - Ênfase1 7" xfId="243"/>
    <cellStyle name="40% - Ênfase1 8" xfId="244"/>
    <cellStyle name="40% - Ênfase1 9" xfId="245"/>
    <cellStyle name="40% - Ênfase2" xfId="22" builtinId="35" customBuiltin="1"/>
    <cellStyle name="40% - Ênfase2 10" xfId="246"/>
    <cellStyle name="40% - Ênfase2 11" xfId="247"/>
    <cellStyle name="40% - Ênfase2 12" xfId="248"/>
    <cellStyle name="40% - Ênfase2 13" xfId="249"/>
    <cellStyle name="40% - Ênfase2 14" xfId="250"/>
    <cellStyle name="40% - Ênfase2 15" xfId="251"/>
    <cellStyle name="40% - Ênfase2 16" xfId="252"/>
    <cellStyle name="40% - Ênfase2 17" xfId="253"/>
    <cellStyle name="40% - Ênfase2 18" xfId="254"/>
    <cellStyle name="40% - Ênfase2 19" xfId="255"/>
    <cellStyle name="40% - Ênfase2 2" xfId="256"/>
    <cellStyle name="40% - Ênfase2 20" xfId="257"/>
    <cellStyle name="40% - Ênfase2 21" xfId="258"/>
    <cellStyle name="40% - Ênfase2 3" xfId="259"/>
    <cellStyle name="40% - Ênfase2 4" xfId="260"/>
    <cellStyle name="40% - Ênfase2 5" xfId="261"/>
    <cellStyle name="40% - Ênfase2 6" xfId="262"/>
    <cellStyle name="40% - Ênfase2 7" xfId="263"/>
    <cellStyle name="40% - Ênfase2 8" xfId="264"/>
    <cellStyle name="40% - Ênfase2 9" xfId="265"/>
    <cellStyle name="40% - Ênfase3" xfId="23" builtinId="39" customBuiltin="1"/>
    <cellStyle name="40% - Ênfase3 10" xfId="266"/>
    <cellStyle name="40% - Ênfase3 11" xfId="267"/>
    <cellStyle name="40% - Ênfase3 12" xfId="268"/>
    <cellStyle name="40% - Ênfase3 13" xfId="269"/>
    <cellStyle name="40% - Ênfase3 14" xfId="270"/>
    <cellStyle name="40% - Ênfase3 15" xfId="271"/>
    <cellStyle name="40% - Ênfase3 16" xfId="272"/>
    <cellStyle name="40% - Ênfase3 17" xfId="273"/>
    <cellStyle name="40% - Ênfase3 18" xfId="274"/>
    <cellStyle name="40% - Ênfase3 19" xfId="275"/>
    <cellStyle name="40% - Ênfase3 2" xfId="276"/>
    <cellStyle name="40% - Ênfase3 20" xfId="277"/>
    <cellStyle name="40% - Ênfase3 21" xfId="278"/>
    <cellStyle name="40% - Ênfase3 3" xfId="279"/>
    <cellStyle name="40% - Ênfase3 4" xfId="280"/>
    <cellStyle name="40% - Ênfase3 5" xfId="281"/>
    <cellStyle name="40% - Ênfase3 6" xfId="282"/>
    <cellStyle name="40% - Ênfase3 7" xfId="283"/>
    <cellStyle name="40% - Ênfase3 8" xfId="284"/>
    <cellStyle name="40% - Ênfase3 9" xfId="285"/>
    <cellStyle name="40% - Ênfase4" xfId="24" builtinId="43" customBuiltin="1"/>
    <cellStyle name="40% - Ênfase4 10" xfId="286"/>
    <cellStyle name="40% - Ênfase4 11" xfId="287"/>
    <cellStyle name="40% - Ênfase4 12" xfId="288"/>
    <cellStyle name="40% - Ênfase4 13" xfId="289"/>
    <cellStyle name="40% - Ênfase4 14" xfId="290"/>
    <cellStyle name="40% - Ênfase4 15" xfId="291"/>
    <cellStyle name="40% - Ênfase4 16" xfId="292"/>
    <cellStyle name="40% - Ênfase4 17" xfId="293"/>
    <cellStyle name="40% - Ênfase4 18" xfId="294"/>
    <cellStyle name="40% - Ênfase4 19" xfId="295"/>
    <cellStyle name="40% - Ênfase4 2" xfId="296"/>
    <cellStyle name="40% - Ênfase4 20" xfId="297"/>
    <cellStyle name="40% - Ênfase4 21" xfId="298"/>
    <cellStyle name="40% - Ênfase4 3" xfId="299"/>
    <cellStyle name="40% - Ênfase4 4" xfId="300"/>
    <cellStyle name="40% - Ênfase4 5" xfId="301"/>
    <cellStyle name="40% - Ênfase4 6" xfId="302"/>
    <cellStyle name="40% - Ênfase4 7" xfId="303"/>
    <cellStyle name="40% - Ênfase4 8" xfId="304"/>
    <cellStyle name="40% - Ênfase4 9" xfId="305"/>
    <cellStyle name="40% - Ênfase5" xfId="25" builtinId="47" customBuiltin="1"/>
    <cellStyle name="40% - Ênfase5 10" xfId="306"/>
    <cellStyle name="40% - Ênfase5 11" xfId="307"/>
    <cellStyle name="40% - Ênfase5 12" xfId="308"/>
    <cellStyle name="40% - Ênfase5 13" xfId="309"/>
    <cellStyle name="40% - Ênfase5 14" xfId="310"/>
    <cellStyle name="40% - Ênfase5 15" xfId="311"/>
    <cellStyle name="40% - Ênfase5 16" xfId="312"/>
    <cellStyle name="40% - Ênfase5 17" xfId="313"/>
    <cellStyle name="40% - Ênfase5 18" xfId="314"/>
    <cellStyle name="40% - Ênfase5 19" xfId="315"/>
    <cellStyle name="40% - Ênfase5 2" xfId="316"/>
    <cellStyle name="40% - Ênfase5 20" xfId="317"/>
    <cellStyle name="40% - Ênfase5 21" xfId="318"/>
    <cellStyle name="40% - Ênfase5 3" xfId="319"/>
    <cellStyle name="40% - Ênfase5 4" xfId="320"/>
    <cellStyle name="40% - Ênfase5 5" xfId="321"/>
    <cellStyle name="40% - Ênfase5 6" xfId="322"/>
    <cellStyle name="40% - Ênfase5 7" xfId="323"/>
    <cellStyle name="40% - Ênfase5 8" xfId="324"/>
    <cellStyle name="40% - Ênfase5 9" xfId="325"/>
    <cellStyle name="40% - Ênfase6" xfId="26" builtinId="51" customBuiltin="1"/>
    <cellStyle name="40% - Ênfase6 10" xfId="326"/>
    <cellStyle name="40% - Ênfase6 11" xfId="327"/>
    <cellStyle name="40% - Ênfase6 12" xfId="328"/>
    <cellStyle name="40% - Ênfase6 13" xfId="329"/>
    <cellStyle name="40% - Ênfase6 14" xfId="330"/>
    <cellStyle name="40% - Ênfase6 15" xfId="331"/>
    <cellStyle name="40% - Ênfase6 16" xfId="332"/>
    <cellStyle name="40% - Ênfase6 17" xfId="333"/>
    <cellStyle name="40% - Ênfase6 18" xfId="334"/>
    <cellStyle name="40% - Ênfase6 19" xfId="335"/>
    <cellStyle name="40% - Ênfase6 2" xfId="336"/>
    <cellStyle name="40% - Ênfase6 20" xfId="337"/>
    <cellStyle name="40% - Ênfase6 21" xfId="338"/>
    <cellStyle name="40% - Ênfase6 3" xfId="339"/>
    <cellStyle name="40% - Ênfase6 4" xfId="340"/>
    <cellStyle name="40% - Ênfase6 5" xfId="341"/>
    <cellStyle name="40% - Ênfase6 6" xfId="342"/>
    <cellStyle name="40% - Ênfase6 7" xfId="343"/>
    <cellStyle name="40% - Ênfase6 8" xfId="344"/>
    <cellStyle name="40% - Ênfase6 9" xfId="345"/>
    <cellStyle name="60% - Accent1" xfId="27"/>
    <cellStyle name="60% - Accent2" xfId="28"/>
    <cellStyle name="60% - Accent3" xfId="29"/>
    <cellStyle name="60% - Accent4" xfId="30"/>
    <cellStyle name="60% - Accent5" xfId="31"/>
    <cellStyle name="60% - Accent6" xfId="32"/>
    <cellStyle name="60% - Ênfase1" xfId="33" builtinId="32" customBuiltin="1"/>
    <cellStyle name="60% - Ênfase1 10" xfId="346"/>
    <cellStyle name="60% - Ênfase1 11" xfId="347"/>
    <cellStyle name="60% - Ênfase1 12" xfId="348"/>
    <cellStyle name="60% - Ênfase1 13" xfId="349"/>
    <cellStyle name="60% - Ênfase1 14" xfId="350"/>
    <cellStyle name="60% - Ênfase1 15" xfId="351"/>
    <cellStyle name="60% - Ênfase1 16" xfId="352"/>
    <cellStyle name="60% - Ênfase1 17" xfId="353"/>
    <cellStyle name="60% - Ênfase1 18" xfId="354"/>
    <cellStyle name="60% - Ênfase1 19" xfId="355"/>
    <cellStyle name="60% - Ênfase1 2" xfId="356"/>
    <cellStyle name="60% - Ênfase1 20" xfId="357"/>
    <cellStyle name="60% - Ênfase1 21" xfId="358"/>
    <cellStyle name="60% - Ênfase1 3" xfId="359"/>
    <cellStyle name="60% - Ênfase1 4" xfId="360"/>
    <cellStyle name="60% - Ênfase1 5" xfId="361"/>
    <cellStyle name="60% - Ênfase1 6" xfId="362"/>
    <cellStyle name="60% - Ênfase1 7" xfId="363"/>
    <cellStyle name="60% - Ênfase1 8" xfId="364"/>
    <cellStyle name="60% - Ênfase1 9" xfId="365"/>
    <cellStyle name="60% - Ênfase2" xfId="34" builtinId="36" customBuiltin="1"/>
    <cellStyle name="60% - Ênfase2 10" xfId="366"/>
    <cellStyle name="60% - Ênfase2 11" xfId="367"/>
    <cellStyle name="60% - Ênfase2 12" xfId="368"/>
    <cellStyle name="60% - Ênfase2 13" xfId="369"/>
    <cellStyle name="60% - Ênfase2 14" xfId="370"/>
    <cellStyle name="60% - Ênfase2 15" xfId="371"/>
    <cellStyle name="60% - Ênfase2 16" xfId="372"/>
    <cellStyle name="60% - Ênfase2 17" xfId="373"/>
    <cellStyle name="60% - Ênfase2 18" xfId="374"/>
    <cellStyle name="60% - Ênfase2 19" xfId="375"/>
    <cellStyle name="60% - Ênfase2 2" xfId="376"/>
    <cellStyle name="60% - Ênfase2 20" xfId="377"/>
    <cellStyle name="60% - Ênfase2 21" xfId="378"/>
    <cellStyle name="60% - Ênfase2 3" xfId="379"/>
    <cellStyle name="60% - Ênfase2 4" xfId="380"/>
    <cellStyle name="60% - Ênfase2 5" xfId="381"/>
    <cellStyle name="60% - Ênfase2 6" xfId="382"/>
    <cellStyle name="60% - Ênfase2 7" xfId="383"/>
    <cellStyle name="60% - Ênfase2 8" xfId="384"/>
    <cellStyle name="60% - Ênfase2 9" xfId="385"/>
    <cellStyle name="60% - Ênfase3" xfId="35" builtinId="40" customBuiltin="1"/>
    <cellStyle name="60% - Ênfase3 10" xfId="386"/>
    <cellStyle name="60% - Ênfase3 11" xfId="387"/>
    <cellStyle name="60% - Ênfase3 12" xfId="388"/>
    <cellStyle name="60% - Ênfase3 13" xfId="389"/>
    <cellStyle name="60% - Ênfase3 14" xfId="390"/>
    <cellStyle name="60% - Ênfase3 15" xfId="391"/>
    <cellStyle name="60% - Ênfase3 16" xfId="392"/>
    <cellStyle name="60% - Ênfase3 17" xfId="393"/>
    <cellStyle name="60% - Ênfase3 18" xfId="394"/>
    <cellStyle name="60% - Ênfase3 19" xfId="395"/>
    <cellStyle name="60% - Ênfase3 2" xfId="396"/>
    <cellStyle name="60% - Ênfase3 20" xfId="397"/>
    <cellStyle name="60% - Ênfase3 21" xfId="398"/>
    <cellStyle name="60% - Ênfase3 3" xfId="399"/>
    <cellStyle name="60% - Ênfase3 4" xfId="400"/>
    <cellStyle name="60% - Ênfase3 5" xfId="401"/>
    <cellStyle name="60% - Ênfase3 6" xfId="402"/>
    <cellStyle name="60% - Ênfase3 7" xfId="403"/>
    <cellStyle name="60% - Ênfase3 8" xfId="404"/>
    <cellStyle name="60% - Ênfase3 9" xfId="405"/>
    <cellStyle name="60% - Ênfase4" xfId="36" builtinId="44" customBuiltin="1"/>
    <cellStyle name="60% - Ênfase4 10" xfId="406"/>
    <cellStyle name="60% - Ênfase4 11" xfId="407"/>
    <cellStyle name="60% - Ênfase4 12" xfId="408"/>
    <cellStyle name="60% - Ênfase4 13" xfId="409"/>
    <cellStyle name="60% - Ênfase4 14" xfId="410"/>
    <cellStyle name="60% - Ênfase4 15" xfId="411"/>
    <cellStyle name="60% - Ênfase4 16" xfId="412"/>
    <cellStyle name="60% - Ênfase4 17" xfId="413"/>
    <cellStyle name="60% - Ênfase4 18" xfId="414"/>
    <cellStyle name="60% - Ênfase4 19" xfId="415"/>
    <cellStyle name="60% - Ênfase4 2" xfId="416"/>
    <cellStyle name="60% - Ênfase4 20" xfId="417"/>
    <cellStyle name="60% - Ênfase4 21" xfId="418"/>
    <cellStyle name="60% - Ênfase4 3" xfId="419"/>
    <cellStyle name="60% - Ênfase4 4" xfId="420"/>
    <cellStyle name="60% - Ênfase4 5" xfId="421"/>
    <cellStyle name="60% - Ênfase4 6" xfId="422"/>
    <cellStyle name="60% - Ênfase4 7" xfId="423"/>
    <cellStyle name="60% - Ênfase4 8" xfId="424"/>
    <cellStyle name="60% - Ênfase4 9" xfId="425"/>
    <cellStyle name="60% - Ênfase5" xfId="37" builtinId="48" customBuiltin="1"/>
    <cellStyle name="60% - Ênfase5 10" xfId="426"/>
    <cellStyle name="60% - Ênfase5 11" xfId="427"/>
    <cellStyle name="60% - Ênfase5 12" xfId="428"/>
    <cellStyle name="60% - Ênfase5 13" xfId="429"/>
    <cellStyle name="60% - Ênfase5 14" xfId="430"/>
    <cellStyle name="60% - Ênfase5 15" xfId="431"/>
    <cellStyle name="60% - Ênfase5 16" xfId="432"/>
    <cellStyle name="60% - Ênfase5 17" xfId="433"/>
    <cellStyle name="60% - Ênfase5 18" xfId="434"/>
    <cellStyle name="60% - Ênfase5 19" xfId="435"/>
    <cellStyle name="60% - Ênfase5 2" xfId="436"/>
    <cellStyle name="60% - Ênfase5 20" xfId="437"/>
    <cellStyle name="60% - Ênfase5 21" xfId="438"/>
    <cellStyle name="60% - Ênfase5 3" xfId="439"/>
    <cellStyle name="60% - Ênfase5 4" xfId="440"/>
    <cellStyle name="60% - Ênfase5 5" xfId="441"/>
    <cellStyle name="60% - Ênfase5 6" xfId="442"/>
    <cellStyle name="60% - Ênfase5 7" xfId="443"/>
    <cellStyle name="60% - Ênfase5 8" xfId="444"/>
    <cellStyle name="60% - Ênfase5 9" xfId="445"/>
    <cellStyle name="60% - Ênfase6" xfId="38" builtinId="52" customBuiltin="1"/>
    <cellStyle name="60% - Ênfase6 10" xfId="446"/>
    <cellStyle name="60% - Ênfase6 11" xfId="447"/>
    <cellStyle name="60% - Ênfase6 12" xfId="448"/>
    <cellStyle name="60% - Ênfase6 13" xfId="449"/>
    <cellStyle name="60% - Ênfase6 14" xfId="450"/>
    <cellStyle name="60% - Ênfase6 15" xfId="451"/>
    <cellStyle name="60% - Ênfase6 16" xfId="452"/>
    <cellStyle name="60% - Ênfase6 17" xfId="453"/>
    <cellStyle name="60% - Ênfase6 18" xfId="454"/>
    <cellStyle name="60% - Ênfase6 19" xfId="455"/>
    <cellStyle name="60% - Ênfase6 2" xfId="456"/>
    <cellStyle name="60% - Ênfase6 20" xfId="457"/>
    <cellStyle name="60% - Ênfase6 21" xfId="458"/>
    <cellStyle name="60% - Ênfase6 3" xfId="459"/>
    <cellStyle name="60% - Ênfase6 4" xfId="460"/>
    <cellStyle name="60% - Ênfase6 5" xfId="461"/>
    <cellStyle name="60% - Ênfase6 6" xfId="462"/>
    <cellStyle name="60% - Ênfase6 7" xfId="463"/>
    <cellStyle name="60% - Ênfase6 8" xfId="464"/>
    <cellStyle name="60% - Ênfase6 9" xfId="465"/>
    <cellStyle name="Accent1" xfId="39"/>
    <cellStyle name="Accent2" xfId="40"/>
    <cellStyle name="Accent3" xfId="41"/>
    <cellStyle name="Accent4" xfId="42"/>
    <cellStyle name="Accent5" xfId="43"/>
    <cellStyle name="Accent6" xfId="44"/>
    <cellStyle name="Bad" xfId="45"/>
    <cellStyle name="Bom" xfId="46" builtinId="26" customBuiltin="1"/>
    <cellStyle name="Bom 10" xfId="466"/>
    <cellStyle name="Bom 11" xfId="467"/>
    <cellStyle name="Bom 12" xfId="468"/>
    <cellStyle name="Bom 13" xfId="469"/>
    <cellStyle name="Bom 14" xfId="470"/>
    <cellStyle name="Bom 15" xfId="471"/>
    <cellStyle name="Bom 16" xfId="472"/>
    <cellStyle name="Bom 17" xfId="473"/>
    <cellStyle name="Bom 18" xfId="474"/>
    <cellStyle name="Bom 19" xfId="475"/>
    <cellStyle name="Bom 2" xfId="476"/>
    <cellStyle name="Bom 20" xfId="477"/>
    <cellStyle name="Bom 21" xfId="478"/>
    <cellStyle name="Bom 3" xfId="479"/>
    <cellStyle name="Bom 4" xfId="480"/>
    <cellStyle name="Bom 5" xfId="481"/>
    <cellStyle name="Bom 6" xfId="482"/>
    <cellStyle name="Bom 7" xfId="483"/>
    <cellStyle name="Bom 8" xfId="484"/>
    <cellStyle name="Bom 9" xfId="485"/>
    <cellStyle name="Calculation" xfId="47"/>
    <cellStyle name="Cálculo" xfId="48" builtinId="22" customBuiltin="1"/>
    <cellStyle name="Cálculo 10" xfId="486"/>
    <cellStyle name="Cálculo 11" xfId="487"/>
    <cellStyle name="Cálculo 12" xfId="488"/>
    <cellStyle name="Cálculo 13" xfId="489"/>
    <cellStyle name="Cálculo 14" xfId="490"/>
    <cellStyle name="Cálculo 15" xfId="491"/>
    <cellStyle name="Cálculo 16" xfId="492"/>
    <cellStyle name="Cálculo 17" xfId="493"/>
    <cellStyle name="Cálculo 18" xfId="494"/>
    <cellStyle name="Cálculo 19" xfId="495"/>
    <cellStyle name="Cálculo 2" xfId="496"/>
    <cellStyle name="Cálculo 20" xfId="497"/>
    <cellStyle name="Cálculo 21" xfId="498"/>
    <cellStyle name="Cálculo 3" xfId="499"/>
    <cellStyle name="Cálculo 4" xfId="500"/>
    <cellStyle name="Cálculo 5" xfId="501"/>
    <cellStyle name="Cálculo 6" xfId="502"/>
    <cellStyle name="Cálculo 7" xfId="503"/>
    <cellStyle name="Cálculo 8" xfId="504"/>
    <cellStyle name="Cálculo 9" xfId="505"/>
    <cellStyle name="Célula de Verificação" xfId="49" builtinId="23" customBuiltin="1"/>
    <cellStyle name="Célula de Verificação 10" xfId="506"/>
    <cellStyle name="Célula de Verificação 11" xfId="507"/>
    <cellStyle name="Célula de Verificação 12" xfId="508"/>
    <cellStyle name="Célula de Verificação 13" xfId="509"/>
    <cellStyle name="Célula de Verificação 14" xfId="510"/>
    <cellStyle name="Célula de Verificação 15" xfId="511"/>
    <cellStyle name="Célula de Verificação 16" xfId="512"/>
    <cellStyle name="Célula de Verificação 17" xfId="513"/>
    <cellStyle name="Célula de Verificação 18" xfId="514"/>
    <cellStyle name="Célula de Verificação 19" xfId="515"/>
    <cellStyle name="Célula de Verificação 2" xfId="516"/>
    <cellStyle name="Célula de Verificação 20" xfId="517"/>
    <cellStyle name="Célula de Verificação 21" xfId="518"/>
    <cellStyle name="Célula de Verificação 3" xfId="519"/>
    <cellStyle name="Célula de Verificação 4" xfId="520"/>
    <cellStyle name="Célula de Verificação 5" xfId="521"/>
    <cellStyle name="Célula de Verificação 6" xfId="522"/>
    <cellStyle name="Célula de Verificação 7" xfId="523"/>
    <cellStyle name="Célula de Verificação 8" xfId="524"/>
    <cellStyle name="Célula de Verificação 9" xfId="525"/>
    <cellStyle name="Célula Vinculada" xfId="50" builtinId="24" customBuiltin="1"/>
    <cellStyle name="Célula Vinculada 10" xfId="526"/>
    <cellStyle name="Célula Vinculada 11" xfId="527"/>
    <cellStyle name="Célula Vinculada 12" xfId="528"/>
    <cellStyle name="Célula Vinculada 13" xfId="529"/>
    <cellStyle name="Célula Vinculada 14" xfId="530"/>
    <cellStyle name="Célula Vinculada 15" xfId="531"/>
    <cellStyle name="Célula Vinculada 16" xfId="532"/>
    <cellStyle name="Célula Vinculada 17" xfId="533"/>
    <cellStyle name="Célula Vinculada 18" xfId="534"/>
    <cellStyle name="Célula Vinculada 19" xfId="535"/>
    <cellStyle name="Célula Vinculada 2" xfId="536"/>
    <cellStyle name="Célula Vinculada 20" xfId="537"/>
    <cellStyle name="Célula Vinculada 21" xfId="538"/>
    <cellStyle name="Célula Vinculada 3" xfId="539"/>
    <cellStyle name="Célula Vinculada 4" xfId="540"/>
    <cellStyle name="Célula Vinculada 5" xfId="541"/>
    <cellStyle name="Célula Vinculada 6" xfId="542"/>
    <cellStyle name="Célula Vinculada 7" xfId="543"/>
    <cellStyle name="Célula Vinculada 8" xfId="544"/>
    <cellStyle name="Célula Vinculada 9" xfId="545"/>
    <cellStyle name="Check Cell" xfId="51"/>
    <cellStyle name="Comma0" xfId="52"/>
    <cellStyle name="Currency0" xfId="53"/>
    <cellStyle name="Data" xfId="1013"/>
    <cellStyle name="Date" xfId="54"/>
    <cellStyle name="Ênfase1" xfId="55" builtinId="29" customBuiltin="1"/>
    <cellStyle name="Ênfase1 10" xfId="546"/>
    <cellStyle name="Ênfase1 11" xfId="547"/>
    <cellStyle name="Ênfase1 12" xfId="548"/>
    <cellStyle name="Ênfase1 13" xfId="549"/>
    <cellStyle name="Ênfase1 14" xfId="550"/>
    <cellStyle name="Ênfase1 15" xfId="551"/>
    <cellStyle name="Ênfase1 16" xfId="552"/>
    <cellStyle name="Ênfase1 17" xfId="553"/>
    <cellStyle name="Ênfase1 18" xfId="554"/>
    <cellStyle name="Ênfase1 19" xfId="555"/>
    <cellStyle name="Ênfase1 2" xfId="556"/>
    <cellStyle name="Ênfase1 20" xfId="557"/>
    <cellStyle name="Ênfase1 21" xfId="558"/>
    <cellStyle name="Ênfase1 3" xfId="559"/>
    <cellStyle name="Ênfase1 4" xfId="560"/>
    <cellStyle name="Ênfase1 5" xfId="561"/>
    <cellStyle name="Ênfase1 6" xfId="562"/>
    <cellStyle name="Ênfase1 7" xfId="563"/>
    <cellStyle name="Ênfase1 8" xfId="564"/>
    <cellStyle name="Ênfase1 9" xfId="565"/>
    <cellStyle name="Ênfase2" xfId="56" builtinId="33" customBuiltin="1"/>
    <cellStyle name="Ênfase2 10" xfId="566"/>
    <cellStyle name="Ênfase2 11" xfId="567"/>
    <cellStyle name="Ênfase2 12" xfId="568"/>
    <cellStyle name="Ênfase2 13" xfId="569"/>
    <cellStyle name="Ênfase2 14" xfId="570"/>
    <cellStyle name="Ênfase2 15" xfId="571"/>
    <cellStyle name="Ênfase2 16" xfId="572"/>
    <cellStyle name="Ênfase2 17" xfId="573"/>
    <cellStyle name="Ênfase2 18" xfId="574"/>
    <cellStyle name="Ênfase2 19" xfId="575"/>
    <cellStyle name="Ênfase2 2" xfId="576"/>
    <cellStyle name="Ênfase2 20" xfId="577"/>
    <cellStyle name="Ênfase2 21" xfId="578"/>
    <cellStyle name="Ênfase2 3" xfId="579"/>
    <cellStyle name="Ênfase2 4" xfId="580"/>
    <cellStyle name="Ênfase2 5" xfId="581"/>
    <cellStyle name="Ênfase2 6" xfId="582"/>
    <cellStyle name="Ênfase2 7" xfId="583"/>
    <cellStyle name="Ênfase2 8" xfId="584"/>
    <cellStyle name="Ênfase2 9" xfId="585"/>
    <cellStyle name="Ênfase3" xfId="57" builtinId="37" customBuiltin="1"/>
    <cellStyle name="Ênfase3 10" xfId="586"/>
    <cellStyle name="Ênfase3 11" xfId="587"/>
    <cellStyle name="Ênfase3 12" xfId="588"/>
    <cellStyle name="Ênfase3 13" xfId="589"/>
    <cellStyle name="Ênfase3 14" xfId="590"/>
    <cellStyle name="Ênfase3 15" xfId="591"/>
    <cellStyle name="Ênfase3 16" xfId="592"/>
    <cellStyle name="Ênfase3 17" xfId="593"/>
    <cellStyle name="Ênfase3 18" xfId="594"/>
    <cellStyle name="Ênfase3 19" xfId="595"/>
    <cellStyle name="Ênfase3 2" xfId="596"/>
    <cellStyle name="Ênfase3 20" xfId="597"/>
    <cellStyle name="Ênfase3 21" xfId="598"/>
    <cellStyle name="Ênfase3 3" xfId="599"/>
    <cellStyle name="Ênfase3 4" xfId="600"/>
    <cellStyle name="Ênfase3 5" xfId="601"/>
    <cellStyle name="Ênfase3 6" xfId="602"/>
    <cellStyle name="Ênfase3 7" xfId="603"/>
    <cellStyle name="Ênfase3 8" xfId="604"/>
    <cellStyle name="Ênfase3 9" xfId="605"/>
    <cellStyle name="Ênfase4" xfId="58" builtinId="41" customBuiltin="1"/>
    <cellStyle name="Ênfase4 10" xfId="606"/>
    <cellStyle name="Ênfase4 11" xfId="607"/>
    <cellStyle name="Ênfase4 12" xfId="608"/>
    <cellStyle name="Ênfase4 13" xfId="609"/>
    <cellStyle name="Ênfase4 14" xfId="610"/>
    <cellStyle name="Ênfase4 15" xfId="611"/>
    <cellStyle name="Ênfase4 16" xfId="612"/>
    <cellStyle name="Ênfase4 17" xfId="613"/>
    <cellStyle name="Ênfase4 18" xfId="614"/>
    <cellStyle name="Ênfase4 19" xfId="615"/>
    <cellStyle name="Ênfase4 2" xfId="616"/>
    <cellStyle name="Ênfase4 20" xfId="617"/>
    <cellStyle name="Ênfase4 21" xfId="618"/>
    <cellStyle name="Ênfase4 3" xfId="619"/>
    <cellStyle name="Ênfase4 4" xfId="620"/>
    <cellStyle name="Ênfase4 5" xfId="621"/>
    <cellStyle name="Ênfase4 6" xfId="622"/>
    <cellStyle name="Ênfase4 7" xfId="623"/>
    <cellStyle name="Ênfase4 8" xfId="624"/>
    <cellStyle name="Ênfase4 9" xfId="625"/>
    <cellStyle name="Ênfase5" xfId="59" builtinId="45" customBuiltin="1"/>
    <cellStyle name="Ênfase5 10" xfId="626"/>
    <cellStyle name="Ênfase5 11" xfId="627"/>
    <cellStyle name="Ênfase5 12" xfId="628"/>
    <cellStyle name="Ênfase5 13" xfId="629"/>
    <cellStyle name="Ênfase5 14" xfId="630"/>
    <cellStyle name="Ênfase5 15" xfId="631"/>
    <cellStyle name="Ênfase5 16" xfId="632"/>
    <cellStyle name="Ênfase5 17" xfId="633"/>
    <cellStyle name="Ênfase5 18" xfId="634"/>
    <cellStyle name="Ênfase5 19" xfId="635"/>
    <cellStyle name="Ênfase5 2" xfId="636"/>
    <cellStyle name="Ênfase5 20" xfId="637"/>
    <cellStyle name="Ênfase5 21" xfId="638"/>
    <cellStyle name="Ênfase5 3" xfId="639"/>
    <cellStyle name="Ênfase5 4" xfId="640"/>
    <cellStyle name="Ênfase5 5" xfId="641"/>
    <cellStyle name="Ênfase5 6" xfId="642"/>
    <cellStyle name="Ênfase5 7" xfId="643"/>
    <cellStyle name="Ênfase5 8" xfId="644"/>
    <cellStyle name="Ênfase5 9" xfId="645"/>
    <cellStyle name="Ênfase6" xfId="60" builtinId="49" customBuiltin="1"/>
    <cellStyle name="Ênfase6 10" xfId="646"/>
    <cellStyle name="Ênfase6 11" xfId="647"/>
    <cellStyle name="Ênfase6 12" xfId="648"/>
    <cellStyle name="Ênfase6 13" xfId="649"/>
    <cellStyle name="Ênfase6 14" xfId="650"/>
    <cellStyle name="Ênfase6 15" xfId="651"/>
    <cellStyle name="Ênfase6 16" xfId="652"/>
    <cellStyle name="Ênfase6 17" xfId="653"/>
    <cellStyle name="Ênfase6 18" xfId="654"/>
    <cellStyle name="Ênfase6 19" xfId="655"/>
    <cellStyle name="Ênfase6 2" xfId="656"/>
    <cellStyle name="Ênfase6 20" xfId="657"/>
    <cellStyle name="Ênfase6 21" xfId="658"/>
    <cellStyle name="Ênfase6 3" xfId="659"/>
    <cellStyle name="Ênfase6 4" xfId="660"/>
    <cellStyle name="Ênfase6 5" xfId="661"/>
    <cellStyle name="Ênfase6 6" xfId="662"/>
    <cellStyle name="Ênfase6 7" xfId="663"/>
    <cellStyle name="Ênfase6 8" xfId="664"/>
    <cellStyle name="Ênfase6 9" xfId="665"/>
    <cellStyle name="Entrada" xfId="61" builtinId="20" customBuiltin="1"/>
    <cellStyle name="Entrada 10" xfId="666"/>
    <cellStyle name="Entrada 11" xfId="667"/>
    <cellStyle name="Entrada 12" xfId="668"/>
    <cellStyle name="Entrada 13" xfId="669"/>
    <cellStyle name="Entrada 14" xfId="670"/>
    <cellStyle name="Entrada 15" xfId="671"/>
    <cellStyle name="Entrada 16" xfId="672"/>
    <cellStyle name="Entrada 17" xfId="673"/>
    <cellStyle name="Entrada 18" xfId="674"/>
    <cellStyle name="Entrada 19" xfId="675"/>
    <cellStyle name="Entrada 2" xfId="676"/>
    <cellStyle name="Entrada 20" xfId="677"/>
    <cellStyle name="Entrada 21" xfId="678"/>
    <cellStyle name="Entrada 3" xfId="679"/>
    <cellStyle name="Entrada 4" xfId="680"/>
    <cellStyle name="Entrada 5" xfId="681"/>
    <cellStyle name="Entrada 6" xfId="682"/>
    <cellStyle name="Entrada 7" xfId="683"/>
    <cellStyle name="Entrada 8" xfId="684"/>
    <cellStyle name="Entrada 9" xfId="685"/>
    <cellStyle name="Euro" xfId="62"/>
    <cellStyle name="Explanatory Text" xfId="63"/>
    <cellStyle name="Fixed" xfId="64"/>
    <cellStyle name="Fixo" xfId="1014"/>
    <cellStyle name="Good" xfId="65"/>
    <cellStyle name="Heading 1" xfId="66"/>
    <cellStyle name="Heading 2" xfId="67"/>
    <cellStyle name="Heading 3" xfId="68"/>
    <cellStyle name="Heading 4" xfId="69"/>
    <cellStyle name="Incorreto" xfId="70" builtinId="27" customBuiltin="1"/>
    <cellStyle name="Incorreto 10" xfId="686"/>
    <cellStyle name="Incorreto 11" xfId="687"/>
    <cellStyle name="Incorreto 12" xfId="688"/>
    <cellStyle name="Incorreto 13" xfId="689"/>
    <cellStyle name="Incorreto 14" xfId="690"/>
    <cellStyle name="Incorreto 15" xfId="691"/>
    <cellStyle name="Incorreto 16" xfId="692"/>
    <cellStyle name="Incorreto 17" xfId="693"/>
    <cellStyle name="Incorreto 18" xfId="694"/>
    <cellStyle name="Incorreto 19" xfId="695"/>
    <cellStyle name="Incorreto 2" xfId="696"/>
    <cellStyle name="Incorreto 20" xfId="697"/>
    <cellStyle name="Incorreto 21" xfId="698"/>
    <cellStyle name="Incorreto 3" xfId="699"/>
    <cellStyle name="Incorreto 4" xfId="700"/>
    <cellStyle name="Incorreto 5" xfId="701"/>
    <cellStyle name="Incorreto 6" xfId="702"/>
    <cellStyle name="Incorreto 7" xfId="703"/>
    <cellStyle name="Incorreto 8" xfId="704"/>
    <cellStyle name="Incorreto 9" xfId="705"/>
    <cellStyle name="Input" xfId="71"/>
    <cellStyle name="Linked Cell" xfId="72"/>
    <cellStyle name="Moeda 10" xfId="1590"/>
    <cellStyle name="Moeda 11" xfId="1591"/>
    <cellStyle name="Moeda 12" xfId="1592"/>
    <cellStyle name="Moeda 13" xfId="1593"/>
    <cellStyle name="Moeda 14" xfId="1594"/>
    <cellStyle name="Moeda 15" xfId="1595"/>
    <cellStyle name="Moeda 16" xfId="1596"/>
    <cellStyle name="Moeda 17" xfId="1597"/>
    <cellStyle name="Moeda 18" xfId="1598"/>
    <cellStyle name="Moeda 19" xfId="1599"/>
    <cellStyle name="Moeda 2" xfId="1006"/>
    <cellStyle name="Moeda 2 2" xfId="1600"/>
    <cellStyle name="Moeda 2 2 2" xfId="1601"/>
    <cellStyle name="Moeda 20" xfId="1602"/>
    <cellStyle name="Moeda 21" xfId="1603"/>
    <cellStyle name="Moeda 22" xfId="1604"/>
    <cellStyle name="Moeda 23" xfId="1605"/>
    <cellStyle name="Moeda 24" xfId="1606"/>
    <cellStyle name="Moeda 25" xfId="1607"/>
    <cellStyle name="Moeda 26" xfId="1608"/>
    <cellStyle name="Moeda 3" xfId="1015"/>
    <cellStyle name="Moeda 3 2" xfId="1609"/>
    <cellStyle name="Moeda 4" xfId="1610"/>
    <cellStyle name="Moeda 4 2" xfId="1611"/>
    <cellStyle name="Moeda 5" xfId="1612"/>
    <cellStyle name="Moeda 6" xfId="1613"/>
    <cellStyle name="Moeda 7" xfId="1614"/>
    <cellStyle name="Moeda 8" xfId="1615"/>
    <cellStyle name="Moeda 9" xfId="1616"/>
    <cellStyle name="Neutra" xfId="73" builtinId="28" customBuiltin="1"/>
    <cellStyle name="Neutra 10" xfId="706"/>
    <cellStyle name="Neutra 11" xfId="707"/>
    <cellStyle name="Neutra 12" xfId="708"/>
    <cellStyle name="Neutra 13" xfId="709"/>
    <cellStyle name="Neutra 14" xfId="710"/>
    <cellStyle name="Neutra 15" xfId="711"/>
    <cellStyle name="Neutra 16" xfId="712"/>
    <cellStyle name="Neutra 17" xfId="713"/>
    <cellStyle name="Neutra 18" xfId="714"/>
    <cellStyle name="Neutra 19" xfId="715"/>
    <cellStyle name="Neutra 2" xfId="716"/>
    <cellStyle name="Neutra 20" xfId="717"/>
    <cellStyle name="Neutra 21" xfId="718"/>
    <cellStyle name="Neutra 3" xfId="719"/>
    <cellStyle name="Neutra 4" xfId="720"/>
    <cellStyle name="Neutra 5" xfId="721"/>
    <cellStyle name="Neutra 6" xfId="722"/>
    <cellStyle name="Neutra 7" xfId="723"/>
    <cellStyle name="Neutra 8" xfId="724"/>
    <cellStyle name="Neutra 9" xfId="725"/>
    <cellStyle name="Neutral" xfId="74"/>
    <cellStyle name="Normal" xfId="0" builtinId="0"/>
    <cellStyle name="Normal 10" xfId="1016"/>
    <cellStyle name="Normal 10 2" xfId="1017"/>
    <cellStyle name="Normal 10 3" xfId="1617"/>
    <cellStyle name="Normal 100" xfId="1018"/>
    <cellStyle name="Normal 100 2" xfId="1618"/>
    <cellStyle name="Normal 101" xfId="1019"/>
    <cellStyle name="Normal 101 2" xfId="1619"/>
    <cellStyle name="Normal 102" xfId="1020"/>
    <cellStyle name="Normal 102 2" xfId="1620"/>
    <cellStyle name="Normal 103" xfId="1021"/>
    <cellStyle name="Normal 103 2" xfId="1621"/>
    <cellStyle name="Normal 104" xfId="1022"/>
    <cellStyle name="Normal 104 2" xfId="1622"/>
    <cellStyle name="Normal 105" xfId="1023"/>
    <cellStyle name="Normal 105 2" xfId="1623"/>
    <cellStyle name="Normal 105 3" xfId="1624"/>
    <cellStyle name="Normal 105 3 2" xfId="1625"/>
    <cellStyle name="Normal 105 3 2 2" xfId="1626"/>
    <cellStyle name="Normal 105 4" xfId="1627"/>
    <cellStyle name="Normal 106" xfId="1024"/>
    <cellStyle name="Normal 106 2" xfId="1628"/>
    <cellStyle name="Normal 106 3" xfId="1629"/>
    <cellStyle name="Normal 107" xfId="1025"/>
    <cellStyle name="Normal 107 2" xfId="1630"/>
    <cellStyle name="Normal 108" xfId="1026"/>
    <cellStyle name="Normal 108 2" xfId="1631"/>
    <cellStyle name="Normal 109" xfId="1027"/>
    <cellStyle name="Normal 109 2" xfId="1632"/>
    <cellStyle name="Normal 11" xfId="1028"/>
    <cellStyle name="Normal 11 2" xfId="1029"/>
    <cellStyle name="Normal 11 3" xfId="1633"/>
    <cellStyle name="Normal 110" xfId="1030"/>
    <cellStyle name="Normal 110 2" xfId="1634"/>
    <cellStyle name="Normal 111" xfId="1031"/>
    <cellStyle name="Normal 111 2" xfId="1635"/>
    <cellStyle name="Normal 111 3" xfId="1636"/>
    <cellStyle name="Normal 111 4" xfId="1637"/>
    <cellStyle name="Normal 111 5" xfId="1638"/>
    <cellStyle name="Normal 112" xfId="1032"/>
    <cellStyle name="Normal 112 2" xfId="1639"/>
    <cellStyle name="Normal 113" xfId="1033"/>
    <cellStyle name="Normal 113 2" xfId="1640"/>
    <cellStyle name="Normal 114" xfId="1034"/>
    <cellStyle name="Normal 114 2" xfId="1641"/>
    <cellStyle name="Normal 115" xfId="1035"/>
    <cellStyle name="Normal 115 2" xfId="1642"/>
    <cellStyle name="Normal 116" xfId="1036"/>
    <cellStyle name="Normal 116 2" xfId="1643"/>
    <cellStyle name="Normal 117" xfId="1037"/>
    <cellStyle name="Normal 117 2" xfId="1038"/>
    <cellStyle name="Normal 117 2 2" xfId="1644"/>
    <cellStyle name="Normal 117 2 2 2" xfId="1645"/>
    <cellStyle name="Normal 117 2 3" xfId="1646"/>
    <cellStyle name="Normal 117 2 4" xfId="1647"/>
    <cellStyle name="Normal 117 2 5" xfId="1648"/>
    <cellStyle name="Normal 117 2 6" xfId="1649"/>
    <cellStyle name="Normal 117 3" xfId="1650"/>
    <cellStyle name="Normal 117 3 2" xfId="1651"/>
    <cellStyle name="Normal 117 4" xfId="1652"/>
    <cellStyle name="Normal 117 5" xfId="1653"/>
    <cellStyle name="Normal 117 6" xfId="1654"/>
    <cellStyle name="Normal 117 7" xfId="1655"/>
    <cellStyle name="Normal 118" xfId="1039"/>
    <cellStyle name="Normal 118 2" xfId="1656"/>
    <cellStyle name="Normal 118 2 2" xfId="1657"/>
    <cellStyle name="Normal 119" xfId="1040"/>
    <cellStyle name="Normal 119 2" xfId="1658"/>
    <cellStyle name="Normal 119 2 2" xfId="1659"/>
    <cellStyle name="Normal 12" xfId="1041"/>
    <cellStyle name="Normal 12 2" xfId="1042"/>
    <cellStyle name="Normal 12 3" xfId="1660"/>
    <cellStyle name="Normal 120" xfId="1043"/>
    <cellStyle name="Normal 120 2" xfId="1661"/>
    <cellStyle name="Normal 120 2 2" xfId="1662"/>
    <cellStyle name="Normal 121" xfId="1044"/>
    <cellStyle name="Normal 121 2" xfId="1663"/>
    <cellStyle name="Normal 121 2 2" xfId="1664"/>
    <cellStyle name="Normal 121 3" xfId="1665"/>
    <cellStyle name="Normal 121 4" xfId="1666"/>
    <cellStyle name="Normal 122" xfId="1045"/>
    <cellStyle name="Normal 122 2" xfId="1667"/>
    <cellStyle name="Normal 122 2 2" xfId="1668"/>
    <cellStyle name="Normal 123" xfId="1046"/>
    <cellStyle name="Normal 123 2" xfId="1669"/>
    <cellStyle name="Normal 123 2 2" xfId="1670"/>
    <cellStyle name="Normal 124" xfId="1047"/>
    <cellStyle name="Normal 125" xfId="1048"/>
    <cellStyle name="Normal 126" xfId="1049"/>
    <cellStyle name="Normal 127" xfId="1050"/>
    <cellStyle name="Normal 127 2" xfId="1671"/>
    <cellStyle name="Normal 128" xfId="1051"/>
    <cellStyle name="Normal 129" xfId="1052"/>
    <cellStyle name="Normal 13" xfId="1053"/>
    <cellStyle name="Normal 13 2" xfId="1054"/>
    <cellStyle name="Normal 13 3" xfId="1672"/>
    <cellStyle name="Normal 130" xfId="1055"/>
    <cellStyle name="Normal 130 2" xfId="1673"/>
    <cellStyle name="Normal 131" xfId="1056"/>
    <cellStyle name="Normal 132" xfId="1057"/>
    <cellStyle name="Normal 133" xfId="1058"/>
    <cellStyle name="Normal 134" xfId="1059"/>
    <cellStyle name="Normal 135" xfId="1060"/>
    <cellStyle name="Normal 135 2" xfId="1674"/>
    <cellStyle name="Normal 135 2 2" xfId="1675"/>
    <cellStyle name="Normal 136" xfId="1061"/>
    <cellStyle name="Normal 136 2" xfId="1676"/>
    <cellStyle name="Normal 136 2 2" xfId="1677"/>
    <cellStyle name="Normal 137" xfId="1062"/>
    <cellStyle name="Normal 138" xfId="1063"/>
    <cellStyle name="Normal 139" xfId="1064"/>
    <cellStyle name="Normal 14" xfId="1065"/>
    <cellStyle name="Normal 14 2" xfId="1066"/>
    <cellStyle name="Normal 14 3" xfId="1678"/>
    <cellStyle name="Normal 140" xfId="1067"/>
    <cellStyle name="Normal 141" xfId="1068"/>
    <cellStyle name="Normal 142" xfId="1069"/>
    <cellStyle name="Normal 143" xfId="1070"/>
    <cellStyle name="Normal 144" xfId="1071"/>
    <cellStyle name="Normal 145" xfId="1072"/>
    <cellStyle name="Normal 146" xfId="1073"/>
    <cellStyle name="Normal 147" xfId="1074"/>
    <cellStyle name="Normal 148" xfId="1075"/>
    <cellStyle name="Normal 149" xfId="1076"/>
    <cellStyle name="Normal 15" xfId="1077"/>
    <cellStyle name="Normal 15 2" xfId="1078"/>
    <cellStyle name="Normal 15 3" xfId="1679"/>
    <cellStyle name="Normal 150" xfId="1079"/>
    <cellStyle name="Normal 151" xfId="1080"/>
    <cellStyle name="Normal 152" xfId="1081"/>
    <cellStyle name="Normal 153" xfId="1082"/>
    <cellStyle name="Normal 154" xfId="1083"/>
    <cellStyle name="Normal 155" xfId="1084"/>
    <cellStyle name="Normal 156" xfId="1085"/>
    <cellStyle name="Normal 157" xfId="1086"/>
    <cellStyle name="Normal 158" xfId="1087"/>
    <cellStyle name="Normal 159" xfId="1088"/>
    <cellStyle name="Normal 16" xfId="1089"/>
    <cellStyle name="Normal 16 2" xfId="1680"/>
    <cellStyle name="Normal 16 2 2" xfId="1681"/>
    <cellStyle name="Normal 160" xfId="1090"/>
    <cellStyle name="Normal 161" xfId="1091"/>
    <cellStyle name="Normal 162" xfId="1092"/>
    <cellStyle name="Normal 163" xfId="1093"/>
    <cellStyle name="Normal 164" xfId="1094"/>
    <cellStyle name="Normal 165" xfId="1095"/>
    <cellStyle name="Normal 166" xfId="1096"/>
    <cellStyle name="Normal 166 2" xfId="1682"/>
    <cellStyle name="Normal 166 3" xfId="1683"/>
    <cellStyle name="Normal 166 4" xfId="1684"/>
    <cellStyle name="Normal 166 5" xfId="1685"/>
    <cellStyle name="Normal 166 6" xfId="1686"/>
    <cellStyle name="Normal 167" xfId="1097"/>
    <cellStyle name="Normal 167 2" xfId="1098"/>
    <cellStyle name="Normal 167 2 2" xfId="1687"/>
    <cellStyle name="Normal 167 2 2 2" xfId="1688"/>
    <cellStyle name="Normal 167 3" xfId="1099"/>
    <cellStyle name="Normal 167 3 2" xfId="1689"/>
    <cellStyle name="Normal 168" xfId="1100"/>
    <cellStyle name="Normal 168 2" xfId="1690"/>
    <cellStyle name="Normal 168 2 2" xfId="1691"/>
    <cellStyle name="Normal 169" xfId="1101"/>
    <cellStyle name="Normal 169 2" xfId="1692"/>
    <cellStyle name="Normal 169 2 2" xfId="1693"/>
    <cellStyle name="Normal 17" xfId="1102"/>
    <cellStyle name="Normal 17 2" xfId="1694"/>
    <cellStyle name="Normal 17 2 2" xfId="1695"/>
    <cellStyle name="Normal 170" xfId="1103"/>
    <cellStyle name="Normal 170 2" xfId="1696"/>
    <cellStyle name="Normal 171" xfId="1104"/>
    <cellStyle name="Normal 171 2" xfId="1697"/>
    <cellStyle name="Normal 172" xfId="1105"/>
    <cellStyle name="Normal 172 2" xfId="1698"/>
    <cellStyle name="Normal 173" xfId="1106"/>
    <cellStyle name="Normal 173 2" xfId="1699"/>
    <cellStyle name="Normal 173 2 2" xfId="1700"/>
    <cellStyle name="Normal 174" xfId="1107"/>
    <cellStyle name="Normal 174 2" xfId="1701"/>
    <cellStyle name="Normal 175" xfId="1108"/>
    <cellStyle name="Normal 175 2" xfId="1702"/>
    <cellStyle name="Normal 176" xfId="1109"/>
    <cellStyle name="Normal 176 2" xfId="1703"/>
    <cellStyle name="Normal 177" xfId="1110"/>
    <cellStyle name="Normal 177 2" xfId="1704"/>
    <cellStyle name="Normal 178" xfId="1111"/>
    <cellStyle name="Normal 178 2" xfId="1705"/>
    <cellStyle name="Normal 179" xfId="1112"/>
    <cellStyle name="Normal 179 2" xfId="1706"/>
    <cellStyle name="Normal 18" xfId="1113"/>
    <cellStyle name="Normal 18 2" xfId="1707"/>
    <cellStyle name="Normal 18 2 2" xfId="1708"/>
    <cellStyle name="Normal 180" xfId="1114"/>
    <cellStyle name="Normal 180 2" xfId="1709"/>
    <cellStyle name="Normal 181" xfId="1115"/>
    <cellStyle name="Normal 181 2" xfId="1710"/>
    <cellStyle name="Normal 182" xfId="1116"/>
    <cellStyle name="Normal 182 2" xfId="1711"/>
    <cellStyle name="Normal 183" xfId="1117"/>
    <cellStyle name="Normal 184" xfId="1118"/>
    <cellStyle name="Normal 185" xfId="1119"/>
    <cellStyle name="Normal 186" xfId="1120"/>
    <cellStyle name="Normal 187" xfId="1121"/>
    <cellStyle name="Normal 188" xfId="1122"/>
    <cellStyle name="Normal 189" xfId="1123"/>
    <cellStyle name="Normal 19" xfId="1124"/>
    <cellStyle name="Normal 19 2" xfId="1712"/>
    <cellStyle name="Normal 190" xfId="1125"/>
    <cellStyle name="Normal 191" xfId="1126"/>
    <cellStyle name="Normal 192" xfId="1127"/>
    <cellStyle name="Normal 193" xfId="1128"/>
    <cellStyle name="Normal 194" xfId="1129"/>
    <cellStyle name="Normal 195" xfId="1130"/>
    <cellStyle name="Normal 196" xfId="1131"/>
    <cellStyle name="Normal 197" xfId="1132"/>
    <cellStyle name="Normal 197 2" xfId="1713"/>
    <cellStyle name="Normal 197 2 2" xfId="1714"/>
    <cellStyle name="Normal 197 3" xfId="1715"/>
    <cellStyle name="Normal 198" xfId="1133"/>
    <cellStyle name="Normal 198 2" xfId="1716"/>
    <cellStyle name="Normal 198 3" xfId="1717"/>
    <cellStyle name="Normal 198 4" xfId="1718"/>
    <cellStyle name="Normal 198 5" xfId="1719"/>
    <cellStyle name="Normal 199" xfId="1134"/>
    <cellStyle name="Normal 199 2" xfId="1720"/>
    <cellStyle name="Normal 2" xfId="75"/>
    <cellStyle name="Normal 2 10" xfId="726"/>
    <cellStyle name="Normal 2 10 2" xfId="1721"/>
    <cellStyle name="Normal 2 10 3" xfId="1722"/>
    <cellStyle name="Normal 2 11" xfId="727"/>
    <cellStyle name="Normal 2 12" xfId="728"/>
    <cellStyle name="Normal 2 13" xfId="729"/>
    <cellStyle name="Normal 2 14" xfId="730"/>
    <cellStyle name="Normal 2 15" xfId="731"/>
    <cellStyle name="Normal 2 16" xfId="732"/>
    <cellStyle name="Normal 2 17" xfId="733"/>
    <cellStyle name="Normal 2 18" xfId="734"/>
    <cellStyle name="Normal 2 19" xfId="735"/>
    <cellStyle name="Normal 2 2" xfId="76"/>
    <cellStyle name="Normal 2 2 10" xfId="736"/>
    <cellStyle name="Normal 2 2 11" xfId="737"/>
    <cellStyle name="Normal 2 2 12" xfId="738"/>
    <cellStyle name="Normal 2 2 13" xfId="739"/>
    <cellStyle name="Normal 2 2 14" xfId="740"/>
    <cellStyle name="Normal 2 2 15" xfId="741"/>
    <cellStyle name="Normal 2 2 16" xfId="742"/>
    <cellStyle name="Normal 2 2 17" xfId="743"/>
    <cellStyle name="Normal 2 2 18" xfId="744"/>
    <cellStyle name="Normal 2 2 19" xfId="745"/>
    <cellStyle name="Normal 2 2 2" xfId="746"/>
    <cellStyle name="Normal 2 2 2 2" xfId="1723"/>
    <cellStyle name="Normal 2 2 2 2 2" xfId="1724"/>
    <cellStyle name="Normal 2 2 20" xfId="747"/>
    <cellStyle name="Normal 2 2 21" xfId="748"/>
    <cellStyle name="Normal 2 2 3" xfId="749"/>
    <cellStyle name="Normal 2 2 4" xfId="750"/>
    <cellStyle name="Normal 2 2 5" xfId="751"/>
    <cellStyle name="Normal 2 2 6" xfId="752"/>
    <cellStyle name="Normal 2 2 7" xfId="753"/>
    <cellStyle name="Normal 2 2 8" xfId="754"/>
    <cellStyle name="Normal 2 2 9" xfId="755"/>
    <cellStyle name="Normal 2 20" xfId="756"/>
    <cellStyle name="Normal 2 21" xfId="757"/>
    <cellStyle name="Normal 2 22" xfId="1010"/>
    <cellStyle name="Normal 2 3" xfId="758"/>
    <cellStyle name="Normal 2 4" xfId="759"/>
    <cellStyle name="Normal 2 5" xfId="760"/>
    <cellStyle name="Normal 2 6" xfId="761"/>
    <cellStyle name="Normal 2 7" xfId="762"/>
    <cellStyle name="Normal 2 8" xfId="763"/>
    <cellStyle name="Normal 2 8 2" xfId="1725"/>
    <cellStyle name="Normal 2 8 2 2" xfId="1726"/>
    <cellStyle name="Normal 2 9" xfId="764"/>
    <cellStyle name="Normal 2 9 2" xfId="1135"/>
    <cellStyle name="Normal 2 9 2 2" xfId="1727"/>
    <cellStyle name="Normal 2 9 2 2 2" xfId="1728"/>
    <cellStyle name="Normal 2_Botuporã Corrigido" xfId="77"/>
    <cellStyle name="Normal 20" xfId="1136"/>
    <cellStyle name="Normal 20 2" xfId="1729"/>
    <cellStyle name="Normal 200" xfId="1137"/>
    <cellStyle name="Normal 200 2" xfId="1730"/>
    <cellStyle name="Normal 200 3" xfId="1731"/>
    <cellStyle name="Normal 200 4" xfId="1732"/>
    <cellStyle name="Normal 200 5" xfId="1733"/>
    <cellStyle name="Normal 200 6" xfId="1734"/>
    <cellStyle name="Normal 201" xfId="1138"/>
    <cellStyle name="Normal 201 2" xfId="1586"/>
    <cellStyle name="Normal 201 3" xfId="1735"/>
    <cellStyle name="Normal 202" xfId="1584"/>
    <cellStyle name="Normal 203" xfId="1736"/>
    <cellStyle name="Normal 203 2" xfId="1737"/>
    <cellStyle name="Normal 204" xfId="2859"/>
    <cellStyle name="Normal 205" xfId="2860"/>
    <cellStyle name="Normal 206" xfId="2862"/>
    <cellStyle name="Normal 207" xfId="2863"/>
    <cellStyle name="Normal 208" xfId="2864"/>
    <cellStyle name="Normal 209" xfId="2865"/>
    <cellStyle name="Normal 21" xfId="1139"/>
    <cellStyle name="Normal 21 2" xfId="1140"/>
    <cellStyle name="Normal 21 3" xfId="1738"/>
    <cellStyle name="Normal 210" xfId="2866"/>
    <cellStyle name="Normal 22" xfId="1141"/>
    <cellStyle name="Normal 22 2" xfId="1739"/>
    <cellStyle name="Normal 23" xfId="1142"/>
    <cellStyle name="Normal 23 2" xfId="1740"/>
    <cellStyle name="Normal 24" xfId="1143"/>
    <cellStyle name="Normal 24 2" xfId="1741"/>
    <cellStyle name="Normal 245" xfId="1742"/>
    <cellStyle name="Normal 25" xfId="1144"/>
    <cellStyle name="Normal 25 2" xfId="1743"/>
    <cellStyle name="Normal 26" xfId="1145"/>
    <cellStyle name="Normal 26 2" xfId="1744"/>
    <cellStyle name="Normal 27" xfId="1146"/>
    <cellStyle name="Normal 27 2" xfId="1745"/>
    <cellStyle name="Normal 28" xfId="1147"/>
    <cellStyle name="Normal 28 2" xfId="1746"/>
    <cellStyle name="Normal 29" xfId="1148"/>
    <cellStyle name="Normal 29 2" xfId="1747"/>
    <cellStyle name="Normal 3" xfId="78"/>
    <cellStyle name="Normal 3 2" xfId="1149"/>
    <cellStyle name="Normal 3 3" xfId="1150"/>
    <cellStyle name="Normal 3 3 2" xfId="1748"/>
    <cellStyle name="Normal 3 4" xfId="1749"/>
    <cellStyle name="Normal 30" xfId="1151"/>
    <cellStyle name="Normal 30 2" xfId="1750"/>
    <cellStyle name="Normal 30 3" xfId="1751"/>
    <cellStyle name="Normal 31" xfId="1152"/>
    <cellStyle name="Normal 31 2" xfId="1752"/>
    <cellStyle name="Normal 32" xfId="1153"/>
    <cellStyle name="Normal 32 2" xfId="1753"/>
    <cellStyle name="Normal 33" xfId="1154"/>
    <cellStyle name="Normal 33 2" xfId="1754"/>
    <cellStyle name="Normal 34" xfId="1155"/>
    <cellStyle name="Normal 34 2" xfId="1755"/>
    <cellStyle name="Normal 35" xfId="1156"/>
    <cellStyle name="Normal 35 2" xfId="1756"/>
    <cellStyle name="Normal 36" xfId="1157"/>
    <cellStyle name="Normal 36 2" xfId="1757"/>
    <cellStyle name="Normal 37" xfId="1158"/>
    <cellStyle name="Normal 37 2" xfId="1758"/>
    <cellStyle name="Normal 38" xfId="1159"/>
    <cellStyle name="Normal 38 2" xfId="1759"/>
    <cellStyle name="Normal 38 3" xfId="1760"/>
    <cellStyle name="Normal 39" xfId="1160"/>
    <cellStyle name="Normal 39 2" xfId="1761"/>
    <cellStyle name="Normal 4" xfId="105"/>
    <cellStyle name="Normal 4 2" xfId="1009"/>
    <cellStyle name="Normal 4 3" xfId="1762"/>
    <cellStyle name="Normal 4 3 2" xfId="1763"/>
    <cellStyle name="Normal 4 4" xfId="1764"/>
    <cellStyle name="Normal 40" xfId="1161"/>
    <cellStyle name="Normal 40 2" xfId="1765"/>
    <cellStyle name="Normal 41" xfId="1162"/>
    <cellStyle name="Normal 41 2" xfId="1766"/>
    <cellStyle name="Normal 42" xfId="1163"/>
    <cellStyle name="Normal 42 2" xfId="1767"/>
    <cellStyle name="Normal 43" xfId="1164"/>
    <cellStyle name="Normal 43 2" xfId="1768"/>
    <cellStyle name="Normal 44" xfId="1165"/>
    <cellStyle name="Normal 44 2" xfId="1769"/>
    <cellStyle name="Normal 44 2 2" xfId="1770"/>
    <cellStyle name="Normal 44 3" xfId="1771"/>
    <cellStyle name="Normal 45" xfId="1166"/>
    <cellStyle name="Normal 45 2" xfId="1772"/>
    <cellStyle name="Normal 46" xfId="1167"/>
    <cellStyle name="Normal 46 2" xfId="1773"/>
    <cellStyle name="Normal 47" xfId="1168"/>
    <cellStyle name="Normal 47 2" xfId="1774"/>
    <cellStyle name="Normal 48" xfId="1169"/>
    <cellStyle name="Normal 48 2" xfId="1775"/>
    <cellStyle name="Normal 48 2 2" xfId="1776"/>
    <cellStyle name="Normal 48 3" xfId="1777"/>
    <cellStyle name="Normal 49" xfId="1170"/>
    <cellStyle name="Normal 49 2" xfId="1778"/>
    <cellStyle name="Normal 5" xfId="79"/>
    <cellStyle name="Normal 5 10" xfId="1779"/>
    <cellStyle name="Normal 5 10 10" xfId="1780"/>
    <cellStyle name="Normal 5 10 11" xfId="1781"/>
    <cellStyle name="Normal 5 10 12" xfId="1782"/>
    <cellStyle name="Normal 5 10 13" xfId="1783"/>
    <cellStyle name="Normal 5 10 14" xfId="1784"/>
    <cellStyle name="Normal 5 10 15" xfId="1785"/>
    <cellStyle name="Normal 5 10 2" xfId="1786"/>
    <cellStyle name="Normal 5 10 3" xfId="1787"/>
    <cellStyle name="Normal 5 10 4" xfId="1788"/>
    <cellStyle name="Normal 5 10 5" xfId="1789"/>
    <cellStyle name="Normal 5 10 6" xfId="1790"/>
    <cellStyle name="Normal 5 10 7" xfId="1791"/>
    <cellStyle name="Normal 5 10 8" xfId="1792"/>
    <cellStyle name="Normal 5 10 9" xfId="1793"/>
    <cellStyle name="Normal 5 11" xfId="1794"/>
    <cellStyle name="Normal 5 12" xfId="1795"/>
    <cellStyle name="Normal 5 13" xfId="1796"/>
    <cellStyle name="Normal 5 2" xfId="1171"/>
    <cellStyle name="Normal 5 2 2" xfId="1797"/>
    <cellStyle name="Normal 5 3" xfId="1798"/>
    <cellStyle name="Normal 5 3 2" xfId="1799"/>
    <cellStyle name="Normal 5 3 3" xfId="1800"/>
    <cellStyle name="Normal 5 3 4" xfId="1801"/>
    <cellStyle name="Normal 5 3 5" xfId="1802"/>
    <cellStyle name="Normal 5 4" xfId="1803"/>
    <cellStyle name="Normal 5 4 2" xfId="1804"/>
    <cellStyle name="Normal 5 5" xfId="1805"/>
    <cellStyle name="Normal 5 5 2" xfId="1806"/>
    <cellStyle name="Normal 5 6" xfId="1807"/>
    <cellStyle name="Normal 5 7" xfId="1808"/>
    <cellStyle name="Normal 5 8" xfId="1809"/>
    <cellStyle name="Normal 5 9" xfId="1810"/>
    <cellStyle name="Normal 50" xfId="1172"/>
    <cellStyle name="Normal 50 2" xfId="1811"/>
    <cellStyle name="Normal 51" xfId="1173"/>
    <cellStyle name="Normal 51 2" xfId="1174"/>
    <cellStyle name="Normal 51 2 2" xfId="1812"/>
    <cellStyle name="Normal 51 2 2 2" xfId="1813"/>
    <cellStyle name="Normal 51 2 3" xfId="1814"/>
    <cellStyle name="Normal 51 2 4" xfId="1815"/>
    <cellStyle name="Normal 51 2 5" xfId="1816"/>
    <cellStyle name="Normal 51 2 6" xfId="1817"/>
    <cellStyle name="Normal 51 3" xfId="1818"/>
    <cellStyle name="Normal 51 4" xfId="1819"/>
    <cellStyle name="Normal 51 5" xfId="1820"/>
    <cellStyle name="Normal 51 6" xfId="1821"/>
    <cellStyle name="Normal 51 7" xfId="1822"/>
    <cellStyle name="Normal 52" xfId="1175"/>
    <cellStyle name="Normal 52 2" xfId="1823"/>
    <cellStyle name="Normal 53" xfId="1176"/>
    <cellStyle name="Normal 53 2" xfId="1824"/>
    <cellStyle name="Normal 54" xfId="1177"/>
    <cellStyle name="Normal 54 2" xfId="1825"/>
    <cellStyle name="Normal 55" xfId="1178"/>
    <cellStyle name="Normal 55 2" xfId="1826"/>
    <cellStyle name="Normal 56" xfId="1179"/>
    <cellStyle name="Normal 56 2" xfId="1827"/>
    <cellStyle name="Normal 57" xfId="1180"/>
    <cellStyle name="Normal 57 2" xfId="1828"/>
    <cellStyle name="Normal 58" xfId="1181"/>
    <cellStyle name="Normal 58 2" xfId="1829"/>
    <cellStyle name="Normal 59" xfId="1182"/>
    <cellStyle name="Normal 59 2" xfId="1830"/>
    <cellStyle name="Normal 59 3" xfId="1831"/>
    <cellStyle name="Normal 6" xfId="1007"/>
    <cellStyle name="Normal 6 2" xfId="1183"/>
    <cellStyle name="Normal 6 3" xfId="1832"/>
    <cellStyle name="Normal 6 3 2" xfId="1833"/>
    <cellStyle name="Normal 60" xfId="1184"/>
    <cellStyle name="Normal 60 2" xfId="1834"/>
    <cellStyle name="Normal 60 3" xfId="1835"/>
    <cellStyle name="Normal 61" xfId="1185"/>
    <cellStyle name="Normal 61 2" xfId="1836"/>
    <cellStyle name="Normal 61 3" xfId="1837"/>
    <cellStyle name="Normal 62" xfId="1186"/>
    <cellStyle name="Normal 62 2" xfId="1838"/>
    <cellStyle name="Normal 62 3" xfId="1839"/>
    <cellStyle name="Normal 63" xfId="1187"/>
    <cellStyle name="Normal 63 2" xfId="1840"/>
    <cellStyle name="Normal 63 3" xfId="1841"/>
    <cellStyle name="Normal 64" xfId="1188"/>
    <cellStyle name="Normal 64 2" xfId="1842"/>
    <cellStyle name="Normal 64 3" xfId="1843"/>
    <cellStyle name="Normal 65" xfId="1189"/>
    <cellStyle name="Normal 65 2" xfId="1844"/>
    <cellStyle name="Normal 65 3" xfId="1845"/>
    <cellStyle name="Normal 66" xfId="1190"/>
    <cellStyle name="Normal 66 2" xfId="1846"/>
    <cellStyle name="Normal 66 3" xfId="1847"/>
    <cellStyle name="Normal 67" xfId="1191"/>
    <cellStyle name="Normal 67 2" xfId="1848"/>
    <cellStyle name="Normal 67 3" xfId="1849"/>
    <cellStyle name="Normal 68" xfId="1192"/>
    <cellStyle name="Normal 68 2" xfId="1850"/>
    <cellStyle name="Normal 68 3" xfId="1851"/>
    <cellStyle name="Normal 69" xfId="1193"/>
    <cellStyle name="Normal 69 2" xfId="1852"/>
    <cellStyle name="Normal 69 3" xfId="1853"/>
    <cellStyle name="Normal 7" xfId="1194"/>
    <cellStyle name="Normal 7 2" xfId="1195"/>
    <cellStyle name="Normal 7 3" xfId="1854"/>
    <cellStyle name="Normal 70" xfId="1196"/>
    <cellStyle name="Normal 70 10" xfId="1197"/>
    <cellStyle name="Normal 70 10 2" xfId="1855"/>
    <cellStyle name="Normal 70 10 3" xfId="1856"/>
    <cellStyle name="Normal 70 100" xfId="1857"/>
    <cellStyle name="Normal 70 101" xfId="1858"/>
    <cellStyle name="Normal 70 102" xfId="1859"/>
    <cellStyle name="Normal 70 103" xfId="1860"/>
    <cellStyle name="Normal 70 104" xfId="1861"/>
    <cellStyle name="Normal 70 11" xfId="1198"/>
    <cellStyle name="Normal 70 11 2" xfId="1862"/>
    <cellStyle name="Normal 70 11 3" xfId="1863"/>
    <cellStyle name="Normal 70 12" xfId="1199"/>
    <cellStyle name="Normal 70 12 2" xfId="1864"/>
    <cellStyle name="Normal 70 12 3" xfId="1865"/>
    <cellStyle name="Normal 70 13" xfId="1200"/>
    <cellStyle name="Normal 70 13 2" xfId="1866"/>
    <cellStyle name="Normal 70 13 3" xfId="1867"/>
    <cellStyle name="Normal 70 14" xfId="1201"/>
    <cellStyle name="Normal 70 14 2" xfId="1868"/>
    <cellStyle name="Normal 70 14 3" xfId="1869"/>
    <cellStyle name="Normal 70 15" xfId="1202"/>
    <cellStyle name="Normal 70 15 2" xfId="1870"/>
    <cellStyle name="Normal 70 15 3" xfId="1871"/>
    <cellStyle name="Normal 70 16" xfId="1203"/>
    <cellStyle name="Normal 70 16 2" xfId="1872"/>
    <cellStyle name="Normal 70 16 3" xfId="1873"/>
    <cellStyle name="Normal 70 17" xfId="1204"/>
    <cellStyle name="Normal 70 17 2" xfId="1874"/>
    <cellStyle name="Normal 70 17 3" xfId="1875"/>
    <cellStyle name="Normal 70 18" xfId="1205"/>
    <cellStyle name="Normal 70 18 2" xfId="1876"/>
    <cellStyle name="Normal 70 18 3" xfId="1877"/>
    <cellStyle name="Normal 70 19" xfId="1206"/>
    <cellStyle name="Normal 70 19 2" xfId="1878"/>
    <cellStyle name="Normal 70 19 3" xfId="1879"/>
    <cellStyle name="Normal 70 2" xfId="1207"/>
    <cellStyle name="Normal 70 2 2" xfId="1880"/>
    <cellStyle name="Normal 70 2 2 2" xfId="1881"/>
    <cellStyle name="Normal 70 2 2 3" xfId="1882"/>
    <cellStyle name="Normal 70 2 3" xfId="1883"/>
    <cellStyle name="Normal 70 2 3 2" xfId="1884"/>
    <cellStyle name="Normal 70 2 4" xfId="1885"/>
    <cellStyle name="Normal 70 2 5" xfId="1886"/>
    <cellStyle name="Normal 70 20" xfId="1208"/>
    <cellStyle name="Normal 70 20 2" xfId="1887"/>
    <cellStyle name="Normal 70 20 3" xfId="1888"/>
    <cellStyle name="Normal 70 21" xfId="1209"/>
    <cellStyle name="Normal 70 21 2" xfId="1889"/>
    <cellStyle name="Normal 70 21 3" xfId="1890"/>
    <cellStyle name="Normal 70 22" xfId="1210"/>
    <cellStyle name="Normal 70 22 2" xfId="1891"/>
    <cellStyle name="Normal 70 22 3" xfId="1892"/>
    <cellStyle name="Normal 70 23" xfId="1211"/>
    <cellStyle name="Normal 70 23 2" xfId="1893"/>
    <cellStyle name="Normal 70 23 3" xfId="1894"/>
    <cellStyle name="Normal 70 24" xfId="1212"/>
    <cellStyle name="Normal 70 24 2" xfId="1895"/>
    <cellStyle name="Normal 70 24 3" xfId="1896"/>
    <cellStyle name="Normal 70 25" xfId="1213"/>
    <cellStyle name="Normal 70 25 2" xfId="1897"/>
    <cellStyle name="Normal 70 25 3" xfId="1898"/>
    <cellStyle name="Normal 70 26" xfId="1214"/>
    <cellStyle name="Normal 70 26 2" xfId="1899"/>
    <cellStyle name="Normal 70 26 3" xfId="1900"/>
    <cellStyle name="Normal 70 27" xfId="1215"/>
    <cellStyle name="Normal 70 27 2" xfId="1901"/>
    <cellStyle name="Normal 70 28" xfId="1216"/>
    <cellStyle name="Normal 70 28 2" xfId="1902"/>
    <cellStyle name="Normal 70 29" xfId="1217"/>
    <cellStyle name="Normal 70 29 2" xfId="1903"/>
    <cellStyle name="Normal 70 3" xfId="1218"/>
    <cellStyle name="Normal 70 3 2" xfId="1904"/>
    <cellStyle name="Normal 70 3 3" xfId="1905"/>
    <cellStyle name="Normal 70 30" xfId="1219"/>
    <cellStyle name="Normal 70 30 2" xfId="1906"/>
    <cellStyle name="Normal 70 31" xfId="1220"/>
    <cellStyle name="Normal 70 31 2" xfId="1907"/>
    <cellStyle name="Normal 70 32" xfId="1221"/>
    <cellStyle name="Normal 70 32 2" xfId="1908"/>
    <cellStyle name="Normal 70 33" xfId="1222"/>
    <cellStyle name="Normal 70 33 2" xfId="1909"/>
    <cellStyle name="Normal 70 34" xfId="1223"/>
    <cellStyle name="Normal 70 34 2" xfId="1224"/>
    <cellStyle name="Normal 70 34 3" xfId="1910"/>
    <cellStyle name="Normal 70 35" xfId="1225"/>
    <cellStyle name="Normal 70 35 2" xfId="1911"/>
    <cellStyle name="Normal 70 36" xfId="1226"/>
    <cellStyle name="Normal 70 36 2" xfId="1912"/>
    <cellStyle name="Normal 70 37" xfId="1227"/>
    <cellStyle name="Normal 70 37 2" xfId="1913"/>
    <cellStyle name="Normal 70 38" xfId="1228"/>
    <cellStyle name="Normal 70 38 2" xfId="1914"/>
    <cellStyle name="Normal 70 39" xfId="1229"/>
    <cellStyle name="Normal 70 39 2" xfId="1915"/>
    <cellStyle name="Normal 70 4" xfId="1230"/>
    <cellStyle name="Normal 70 4 2" xfId="1916"/>
    <cellStyle name="Normal 70 4 3" xfId="1917"/>
    <cellStyle name="Normal 70 40" xfId="1231"/>
    <cellStyle name="Normal 70 40 2" xfId="1918"/>
    <cellStyle name="Normal 70 41" xfId="1232"/>
    <cellStyle name="Normal 70 41 2" xfId="1919"/>
    <cellStyle name="Normal 70 42" xfId="1233"/>
    <cellStyle name="Normal 70 42 2" xfId="1920"/>
    <cellStyle name="Normal 70 43" xfId="1234"/>
    <cellStyle name="Normal 70 43 2" xfId="1921"/>
    <cellStyle name="Normal 70 44" xfId="1235"/>
    <cellStyle name="Normal 70 44 2" xfId="1922"/>
    <cellStyle name="Normal 70 45" xfId="1236"/>
    <cellStyle name="Normal 70 45 2" xfId="1923"/>
    <cellStyle name="Normal 70 46" xfId="1237"/>
    <cellStyle name="Normal 70 46 2" xfId="1924"/>
    <cellStyle name="Normal 70 47" xfId="1238"/>
    <cellStyle name="Normal 70 47 2" xfId="1925"/>
    <cellStyle name="Normal 70 48" xfId="1239"/>
    <cellStyle name="Normal 70 48 2" xfId="1926"/>
    <cellStyle name="Normal 70 49" xfId="1240"/>
    <cellStyle name="Normal 70 49 2" xfId="1927"/>
    <cellStyle name="Normal 70 5" xfId="1241"/>
    <cellStyle name="Normal 70 5 2" xfId="1928"/>
    <cellStyle name="Normal 70 5 3" xfId="1929"/>
    <cellStyle name="Normal 70 50" xfId="1242"/>
    <cellStyle name="Normal 70 50 2" xfId="1930"/>
    <cellStyle name="Normal 70 51" xfId="1243"/>
    <cellStyle name="Normal 70 51 2" xfId="1931"/>
    <cellStyle name="Normal 70 52" xfId="1244"/>
    <cellStyle name="Normal 70 52 2" xfId="1932"/>
    <cellStyle name="Normal 70 53" xfId="1245"/>
    <cellStyle name="Normal 70 53 2" xfId="1933"/>
    <cellStyle name="Normal 70 54" xfId="1246"/>
    <cellStyle name="Normal 70 54 2" xfId="1934"/>
    <cellStyle name="Normal 70 55" xfId="1247"/>
    <cellStyle name="Normal 70 55 2" xfId="1935"/>
    <cellStyle name="Normal 70 56" xfId="1248"/>
    <cellStyle name="Normal 70 56 2" xfId="1936"/>
    <cellStyle name="Normal 70 57" xfId="1249"/>
    <cellStyle name="Normal 70 57 2" xfId="1937"/>
    <cellStyle name="Normal 70 58" xfId="1250"/>
    <cellStyle name="Normal 70 58 2" xfId="1938"/>
    <cellStyle name="Normal 70 59" xfId="1251"/>
    <cellStyle name="Normal 70 59 2" xfId="1939"/>
    <cellStyle name="Normal 70 6" xfId="1252"/>
    <cellStyle name="Normal 70 6 2" xfId="1940"/>
    <cellStyle name="Normal 70 6 3" xfId="1941"/>
    <cellStyle name="Normal 70 60" xfId="1253"/>
    <cellStyle name="Normal 70 60 2" xfId="1942"/>
    <cellStyle name="Normal 70 61" xfId="1254"/>
    <cellStyle name="Normal 70 61 2" xfId="1943"/>
    <cellStyle name="Normal 70 62" xfId="1255"/>
    <cellStyle name="Normal 70 62 2" xfId="1944"/>
    <cellStyle name="Normal 70 62 2 2" xfId="1945"/>
    <cellStyle name="Normal 70 63" xfId="1256"/>
    <cellStyle name="Normal 70 63 2" xfId="1946"/>
    <cellStyle name="Normal 70 63 2 2" xfId="1947"/>
    <cellStyle name="Normal 70 64" xfId="1257"/>
    <cellStyle name="Normal 70 64 2" xfId="1948"/>
    <cellStyle name="Normal 70 64 2 2" xfId="1949"/>
    <cellStyle name="Normal 70 65" xfId="1258"/>
    <cellStyle name="Normal 70 65 2" xfId="1950"/>
    <cellStyle name="Normal 70 65 2 2" xfId="1951"/>
    <cellStyle name="Normal 70 66" xfId="1259"/>
    <cellStyle name="Normal 70 66 2" xfId="1952"/>
    <cellStyle name="Normal 70 67" xfId="1260"/>
    <cellStyle name="Normal 70 67 2" xfId="1953"/>
    <cellStyle name="Normal 70 68" xfId="1261"/>
    <cellStyle name="Normal 70 68 2" xfId="1954"/>
    <cellStyle name="Normal 70 69" xfId="1262"/>
    <cellStyle name="Normal 70 69 2" xfId="1955"/>
    <cellStyle name="Normal 70 7" xfId="1263"/>
    <cellStyle name="Normal 70 7 2" xfId="1956"/>
    <cellStyle name="Normal 70 7 3" xfId="1957"/>
    <cellStyle name="Normal 70 70" xfId="1264"/>
    <cellStyle name="Normal 70 70 2" xfId="1958"/>
    <cellStyle name="Normal 70 71" xfId="1265"/>
    <cellStyle name="Normal 70 71 2" xfId="1959"/>
    <cellStyle name="Normal 70 72" xfId="1266"/>
    <cellStyle name="Normal 70 72 2" xfId="1960"/>
    <cellStyle name="Normal 70 73" xfId="1267"/>
    <cellStyle name="Normal 70 73 2" xfId="1961"/>
    <cellStyle name="Normal 70 74" xfId="1268"/>
    <cellStyle name="Normal 70 74 2" xfId="1962"/>
    <cellStyle name="Normal 70 75" xfId="1269"/>
    <cellStyle name="Normal 70 75 2" xfId="1963"/>
    <cellStyle name="Normal 70 76" xfId="1270"/>
    <cellStyle name="Normal 70 76 2" xfId="1964"/>
    <cellStyle name="Normal 70 77" xfId="1271"/>
    <cellStyle name="Normal 70 77 2" xfId="1965"/>
    <cellStyle name="Normal 70 78" xfId="1272"/>
    <cellStyle name="Normal 70 78 2" xfId="1966"/>
    <cellStyle name="Normal 70 79" xfId="1273"/>
    <cellStyle name="Normal 70 79 2" xfId="1967"/>
    <cellStyle name="Normal 70 8" xfId="1274"/>
    <cellStyle name="Normal 70 8 2" xfId="1968"/>
    <cellStyle name="Normal 70 8 3" xfId="1969"/>
    <cellStyle name="Normal 70 80" xfId="1275"/>
    <cellStyle name="Normal 70 80 2" xfId="1970"/>
    <cellStyle name="Normal 70 81" xfId="1276"/>
    <cellStyle name="Normal 70 81 2" xfId="1971"/>
    <cellStyle name="Normal 70 82" xfId="1277"/>
    <cellStyle name="Normal 70 82 2" xfId="1972"/>
    <cellStyle name="Normal 70 82 2 2" xfId="1973"/>
    <cellStyle name="Normal 70 83" xfId="1278"/>
    <cellStyle name="Normal 70 83 2" xfId="1974"/>
    <cellStyle name="Normal 70 83 2 2" xfId="1975"/>
    <cellStyle name="Normal 70 84" xfId="1279"/>
    <cellStyle name="Normal 70 84 2" xfId="1976"/>
    <cellStyle name="Normal 70 84 2 2" xfId="1977"/>
    <cellStyle name="Normal 70 85" xfId="1280"/>
    <cellStyle name="Normal 70 85 2" xfId="1978"/>
    <cellStyle name="Normal 70 85 2 2" xfId="1979"/>
    <cellStyle name="Normal 70 86" xfId="1281"/>
    <cellStyle name="Normal 70 86 2" xfId="1980"/>
    <cellStyle name="Normal 70 86 2 2" xfId="1981"/>
    <cellStyle name="Normal 70 87" xfId="1282"/>
    <cellStyle name="Normal 70 87 2" xfId="1982"/>
    <cellStyle name="Normal 70 87 2 2" xfId="1983"/>
    <cellStyle name="Normal 70 88" xfId="1283"/>
    <cellStyle name="Normal 70 88 2" xfId="1984"/>
    <cellStyle name="Normal 70 88 2 2" xfId="1985"/>
    <cellStyle name="Normal 70 89" xfId="1284"/>
    <cellStyle name="Normal 70 89 2" xfId="1986"/>
    <cellStyle name="Normal 70 89 2 2" xfId="1987"/>
    <cellStyle name="Normal 70 9" xfId="1285"/>
    <cellStyle name="Normal 70 9 2" xfId="1988"/>
    <cellStyle name="Normal 70 9 3" xfId="1989"/>
    <cellStyle name="Normal 70 90" xfId="1286"/>
    <cellStyle name="Normal 70 90 2" xfId="1990"/>
    <cellStyle name="Normal 70 90 2 2" xfId="1991"/>
    <cellStyle name="Normal 70 91" xfId="1287"/>
    <cellStyle name="Normal 70 91 2" xfId="1992"/>
    <cellStyle name="Normal 70 91 2 2" xfId="1993"/>
    <cellStyle name="Normal 70 92" xfId="1288"/>
    <cellStyle name="Normal 70 92 2" xfId="1994"/>
    <cellStyle name="Normal 70 92 2 2" xfId="1995"/>
    <cellStyle name="Normal 70 93" xfId="1289"/>
    <cellStyle name="Normal 70 93 2" xfId="1996"/>
    <cellStyle name="Normal 70 93 2 2" xfId="1997"/>
    <cellStyle name="Normal 70 94" xfId="1998"/>
    <cellStyle name="Normal 70 94 2" xfId="1999"/>
    <cellStyle name="Normal 70 95" xfId="2000"/>
    <cellStyle name="Normal 70 95 2" xfId="2001"/>
    <cellStyle name="Normal 70 96" xfId="2002"/>
    <cellStyle name="Normal 70 96 2" xfId="2003"/>
    <cellStyle name="Normal 70 97" xfId="2004"/>
    <cellStyle name="Normal 70 97 2" xfId="2005"/>
    <cellStyle name="Normal 70 98" xfId="2006"/>
    <cellStyle name="Normal 70 98 2" xfId="2007"/>
    <cellStyle name="Normal 70 99" xfId="2008"/>
    <cellStyle name="Normal 70 99 2" xfId="2009"/>
    <cellStyle name="Normal 71" xfId="1290"/>
    <cellStyle name="Normal 71 10" xfId="1291"/>
    <cellStyle name="Normal 71 10 2" xfId="2010"/>
    <cellStyle name="Normal 71 10 3" xfId="2011"/>
    <cellStyle name="Normal 71 100" xfId="2012"/>
    <cellStyle name="Normal 71 100 2" xfId="2013"/>
    <cellStyle name="Normal 71 101" xfId="2014"/>
    <cellStyle name="Normal 71 101 2" xfId="2015"/>
    <cellStyle name="Normal 71 102" xfId="2016"/>
    <cellStyle name="Normal 71 102 2" xfId="2017"/>
    <cellStyle name="Normal 71 103" xfId="2018"/>
    <cellStyle name="Normal 71 103 2" xfId="2019"/>
    <cellStyle name="Normal 71 104" xfId="2020"/>
    <cellStyle name="Normal 71 104 2" xfId="2021"/>
    <cellStyle name="Normal 71 105" xfId="2022"/>
    <cellStyle name="Normal 71 106" xfId="2023"/>
    <cellStyle name="Normal 71 107" xfId="2024"/>
    <cellStyle name="Normal 71 108" xfId="2025"/>
    <cellStyle name="Normal 71 109" xfId="2026"/>
    <cellStyle name="Normal 71 11" xfId="1292"/>
    <cellStyle name="Normal 71 11 2" xfId="2027"/>
    <cellStyle name="Normal 71 11 3" xfId="2028"/>
    <cellStyle name="Normal 71 110" xfId="2029"/>
    <cellStyle name="Normal 71 111" xfId="2030"/>
    <cellStyle name="Normal 71 112" xfId="2031"/>
    <cellStyle name="Normal 71 113" xfId="2032"/>
    <cellStyle name="Normal 71 114" xfId="2033"/>
    <cellStyle name="Normal 71 115" xfId="2034"/>
    <cellStyle name="Normal 71 116" xfId="2035"/>
    <cellStyle name="Normal 71 117" xfId="2036"/>
    <cellStyle name="Normal 71 118" xfId="2037"/>
    <cellStyle name="Normal 71 119" xfId="2038"/>
    <cellStyle name="Normal 71 12" xfId="1293"/>
    <cellStyle name="Normal 71 12 2" xfId="2039"/>
    <cellStyle name="Normal 71 12 3" xfId="2040"/>
    <cellStyle name="Normal 71 120" xfId="2041"/>
    <cellStyle name="Normal 71 121" xfId="2042"/>
    <cellStyle name="Normal 71 122" xfId="2043"/>
    <cellStyle name="Normal 71 123" xfId="2044"/>
    <cellStyle name="Normal 71 124" xfId="2045"/>
    <cellStyle name="Normal 71 125" xfId="2046"/>
    <cellStyle name="Normal 71 126" xfId="2047"/>
    <cellStyle name="Normal 71 127" xfId="2048"/>
    <cellStyle name="Normal 71 128" xfId="2049"/>
    <cellStyle name="Normal 71 129" xfId="2050"/>
    <cellStyle name="Normal 71 13" xfId="1294"/>
    <cellStyle name="Normal 71 13 2" xfId="2051"/>
    <cellStyle name="Normal 71 13 3" xfId="2052"/>
    <cellStyle name="Normal 71 130" xfId="2053"/>
    <cellStyle name="Normal 71 131" xfId="2054"/>
    <cellStyle name="Normal 71 132" xfId="2055"/>
    <cellStyle name="Normal 71 133" xfId="2056"/>
    <cellStyle name="Normal 71 134" xfId="2057"/>
    <cellStyle name="Normal 71 135" xfId="2058"/>
    <cellStyle name="Normal 71 136" xfId="2059"/>
    <cellStyle name="Normal 71 137" xfId="2060"/>
    <cellStyle name="Normal 71 138" xfId="2061"/>
    <cellStyle name="Normal 71 139" xfId="2062"/>
    <cellStyle name="Normal 71 14" xfId="1295"/>
    <cellStyle name="Normal 71 14 2" xfId="1296"/>
    <cellStyle name="Normal 71 14 3" xfId="1297"/>
    <cellStyle name="Normal 71 14 4" xfId="2063"/>
    <cellStyle name="Normal 71 140" xfId="2064"/>
    <cellStyle name="Normal 71 141" xfId="2065"/>
    <cellStyle name="Normal 71 142" xfId="2066"/>
    <cellStyle name="Normal 71 143" xfId="2067"/>
    <cellStyle name="Normal 71 144" xfId="2068"/>
    <cellStyle name="Normal 71 145" xfId="2069"/>
    <cellStyle name="Normal 71 146" xfId="2070"/>
    <cellStyle name="Normal 71 147" xfId="2071"/>
    <cellStyle name="Normal 71 148" xfId="2072"/>
    <cellStyle name="Normal 71 149" xfId="2073"/>
    <cellStyle name="Normal 71 15" xfId="1298"/>
    <cellStyle name="Normal 71 15 2" xfId="2074"/>
    <cellStyle name="Normal 71 15 3" xfId="2075"/>
    <cellStyle name="Normal 71 150" xfId="2076"/>
    <cellStyle name="Normal 71 151" xfId="2077"/>
    <cellStyle name="Normal 71 152" xfId="2078"/>
    <cellStyle name="Normal 71 153" xfId="2079"/>
    <cellStyle name="Normal 71 154" xfId="2080"/>
    <cellStyle name="Normal 71 155" xfId="2081"/>
    <cellStyle name="Normal 71 156" xfId="2082"/>
    <cellStyle name="Normal 71 157" xfId="2083"/>
    <cellStyle name="Normal 71 158" xfId="2084"/>
    <cellStyle name="Normal 71 159" xfId="2085"/>
    <cellStyle name="Normal 71 16" xfId="1299"/>
    <cellStyle name="Normal 71 16 2" xfId="2086"/>
    <cellStyle name="Normal 71 16 3" xfId="2087"/>
    <cellStyle name="Normal 71 160" xfId="2088"/>
    <cellStyle name="Normal 71 161" xfId="2089"/>
    <cellStyle name="Normal 71 162" xfId="2090"/>
    <cellStyle name="Normal 71 163" xfId="2091"/>
    <cellStyle name="Normal 71 164" xfId="2092"/>
    <cellStyle name="Normal 71 165" xfId="2093"/>
    <cellStyle name="Normal 71 166" xfId="2094"/>
    <cellStyle name="Normal 71 167" xfId="2095"/>
    <cellStyle name="Normal 71 168" xfId="2096"/>
    <cellStyle name="Normal 71 169" xfId="2097"/>
    <cellStyle name="Normal 71 17" xfId="1300"/>
    <cellStyle name="Normal 71 17 2" xfId="2098"/>
    <cellStyle name="Normal 71 17 3" xfId="2099"/>
    <cellStyle name="Normal 71 170" xfId="2100"/>
    <cellStyle name="Normal 71 171" xfId="2101"/>
    <cellStyle name="Normal 71 172" xfId="2102"/>
    <cellStyle name="Normal 71 173" xfId="2103"/>
    <cellStyle name="Normal 71 174" xfId="2104"/>
    <cellStyle name="Normal 71 175" xfId="2105"/>
    <cellStyle name="Normal 71 176" xfId="2106"/>
    <cellStyle name="Normal 71 177" xfId="2107"/>
    <cellStyle name="Normal 71 178" xfId="2108"/>
    <cellStyle name="Normal 71 179" xfId="2109"/>
    <cellStyle name="Normal 71 18" xfId="1301"/>
    <cellStyle name="Normal 71 18 2" xfId="2110"/>
    <cellStyle name="Normal 71 18 3" xfId="2111"/>
    <cellStyle name="Normal 71 180" xfId="2112"/>
    <cellStyle name="Normal 71 181" xfId="2113"/>
    <cellStyle name="Normal 71 182" xfId="2114"/>
    <cellStyle name="Normal 71 19" xfId="1302"/>
    <cellStyle name="Normal 71 19 2" xfId="2115"/>
    <cellStyle name="Normal 71 19 3" xfId="2116"/>
    <cellStyle name="Normal 71 2" xfId="1303"/>
    <cellStyle name="Normal 71 2 2" xfId="2117"/>
    <cellStyle name="Normal 71 2 2 2" xfId="2118"/>
    <cellStyle name="Normal 71 2 2 3" xfId="2119"/>
    <cellStyle name="Normal 71 2 3" xfId="2120"/>
    <cellStyle name="Normal 71 2 3 2" xfId="2121"/>
    <cellStyle name="Normal 71 2 4" xfId="2122"/>
    <cellStyle name="Normal 71 2 4 2" xfId="2123"/>
    <cellStyle name="Normal 71 2 5" xfId="2124"/>
    <cellStyle name="Normal 71 20" xfId="1304"/>
    <cellStyle name="Normal 71 20 2" xfId="2125"/>
    <cellStyle name="Normal 71 20 3" xfId="2126"/>
    <cellStyle name="Normal 71 21" xfId="1305"/>
    <cellStyle name="Normal 71 21 2" xfId="2127"/>
    <cellStyle name="Normal 71 21 3" xfId="2128"/>
    <cellStyle name="Normal 71 22" xfId="1306"/>
    <cellStyle name="Normal 71 22 2" xfId="2129"/>
    <cellStyle name="Normal 71 22 3" xfId="2130"/>
    <cellStyle name="Normal 71 23" xfId="1307"/>
    <cellStyle name="Normal 71 23 2" xfId="2131"/>
    <cellStyle name="Normal 71 23 3" xfId="2132"/>
    <cellStyle name="Normal 71 24" xfId="1308"/>
    <cellStyle name="Normal 71 24 2" xfId="2133"/>
    <cellStyle name="Normal 71 24 3" xfId="2134"/>
    <cellStyle name="Normal 71 25" xfId="1309"/>
    <cellStyle name="Normal 71 25 2" xfId="2135"/>
    <cellStyle name="Normal 71 25 3" xfId="2136"/>
    <cellStyle name="Normal 71 26" xfId="1310"/>
    <cellStyle name="Normal 71 26 2" xfId="2137"/>
    <cellStyle name="Normal 71 26 3" xfId="2138"/>
    <cellStyle name="Normal 71 27" xfId="1311"/>
    <cellStyle name="Normal 71 27 2" xfId="2139"/>
    <cellStyle name="Normal 71 28" xfId="1312"/>
    <cellStyle name="Normal 71 28 2" xfId="2140"/>
    <cellStyle name="Normal 71 29" xfId="1313"/>
    <cellStyle name="Normal 71 29 2" xfId="2141"/>
    <cellStyle name="Normal 71 3" xfId="1314"/>
    <cellStyle name="Normal 71 3 2" xfId="2142"/>
    <cellStyle name="Normal 71 3 3" xfId="2143"/>
    <cellStyle name="Normal 71 30" xfId="1315"/>
    <cellStyle name="Normal 71 30 2" xfId="2144"/>
    <cellStyle name="Normal 71 30 3" xfId="2145"/>
    <cellStyle name="Normal 71 31" xfId="1316"/>
    <cellStyle name="Normal 71 31 2" xfId="2146"/>
    <cellStyle name="Normal 71 31 3" xfId="2147"/>
    <cellStyle name="Normal 71 32" xfId="1317"/>
    <cellStyle name="Normal 71 32 2" xfId="2148"/>
    <cellStyle name="Normal 71 33" xfId="1318"/>
    <cellStyle name="Normal 71 33 2" xfId="2149"/>
    <cellStyle name="Normal 71 34" xfId="1319"/>
    <cellStyle name="Normal 71 34 2" xfId="1320"/>
    <cellStyle name="Normal 71 34 2 2" xfId="2150"/>
    <cellStyle name="Normal 71 34 2 3" xfId="2151"/>
    <cellStyle name="Normal 71 34 3" xfId="2152"/>
    <cellStyle name="Normal 71 35" xfId="1321"/>
    <cellStyle name="Normal 71 35 2" xfId="2153"/>
    <cellStyle name="Normal 71 35 2 2" xfId="2154"/>
    <cellStyle name="Normal 71 35 3" xfId="2155"/>
    <cellStyle name="Normal 71 36" xfId="1322"/>
    <cellStyle name="Normal 71 36 2" xfId="2156"/>
    <cellStyle name="Normal 71 36 2 2" xfId="2157"/>
    <cellStyle name="Normal 71 36 3" xfId="2158"/>
    <cellStyle name="Normal 71 37" xfId="1323"/>
    <cellStyle name="Normal 71 37 2" xfId="2159"/>
    <cellStyle name="Normal 71 38" xfId="1324"/>
    <cellStyle name="Normal 71 38 2" xfId="2160"/>
    <cellStyle name="Normal 71 39" xfId="1325"/>
    <cellStyle name="Normal 71 39 2" xfId="2161"/>
    <cellStyle name="Normal 71 4" xfId="1326"/>
    <cellStyle name="Normal 71 4 2" xfId="2162"/>
    <cellStyle name="Normal 71 4 2 2" xfId="2163"/>
    <cellStyle name="Normal 71 4 3" xfId="2164"/>
    <cellStyle name="Normal 71 4 4" xfId="2165"/>
    <cellStyle name="Normal 71 4 5" xfId="2166"/>
    <cellStyle name="Normal 71 40" xfId="1327"/>
    <cellStyle name="Normal 71 40 2" xfId="2167"/>
    <cellStyle name="Normal 71 41" xfId="1328"/>
    <cellStyle name="Normal 71 41 2" xfId="2168"/>
    <cellStyle name="Normal 71 42" xfId="1329"/>
    <cellStyle name="Normal 71 42 2" xfId="2169"/>
    <cellStyle name="Normal 71 42 2 2" xfId="2170"/>
    <cellStyle name="Normal 71 42 3" xfId="2171"/>
    <cellStyle name="Normal 71 43" xfId="1330"/>
    <cellStyle name="Normal 71 43 2" xfId="2172"/>
    <cellStyle name="Normal 71 44" xfId="1331"/>
    <cellStyle name="Normal 71 44 2" xfId="2173"/>
    <cellStyle name="Normal 71 45" xfId="1332"/>
    <cellStyle name="Normal 71 45 2" xfId="2174"/>
    <cellStyle name="Normal 71 45 2 2" xfId="2175"/>
    <cellStyle name="Normal 71 45 3" xfId="2176"/>
    <cellStyle name="Normal 71 46" xfId="1333"/>
    <cellStyle name="Normal 71 46 2" xfId="2177"/>
    <cellStyle name="Normal 71 46 2 2" xfId="2178"/>
    <cellStyle name="Normal 71 46 3" xfId="2179"/>
    <cellStyle name="Normal 71 47" xfId="1334"/>
    <cellStyle name="Normal 71 47 2" xfId="2180"/>
    <cellStyle name="Normal 71 48" xfId="1335"/>
    <cellStyle name="Normal 71 48 2" xfId="2181"/>
    <cellStyle name="Normal 71 48 2 2" xfId="2182"/>
    <cellStyle name="Normal 71 48 3" xfId="2183"/>
    <cellStyle name="Normal 71 49" xfId="1336"/>
    <cellStyle name="Normal 71 49 2" xfId="2184"/>
    <cellStyle name="Normal 71 49 2 2" xfId="2185"/>
    <cellStyle name="Normal 71 49 3" xfId="2186"/>
    <cellStyle name="Normal 71 5" xfId="1337"/>
    <cellStyle name="Normal 71 5 2" xfId="2187"/>
    <cellStyle name="Normal 71 5 3" xfId="2188"/>
    <cellStyle name="Normal 71 50" xfId="1338"/>
    <cellStyle name="Normal 71 50 10" xfId="2189"/>
    <cellStyle name="Normal 71 50 10 2" xfId="2190"/>
    <cellStyle name="Normal 71 50 11" xfId="2191"/>
    <cellStyle name="Normal 71 50 11 2" xfId="2192"/>
    <cellStyle name="Normal 71 50 12" xfId="2193"/>
    <cellStyle name="Normal 71 50 12 2" xfId="2194"/>
    <cellStyle name="Normal 71 50 13" xfId="2195"/>
    <cellStyle name="Normal 71 50 13 2" xfId="2196"/>
    <cellStyle name="Normal 71 50 14" xfId="2197"/>
    <cellStyle name="Normal 71 50 14 2" xfId="2198"/>
    <cellStyle name="Normal 71 50 15" xfId="2199"/>
    <cellStyle name="Normal 71 50 16" xfId="2200"/>
    <cellStyle name="Normal 71 50 17" xfId="2201"/>
    <cellStyle name="Normal 71 50 18" xfId="2202"/>
    <cellStyle name="Normal 71 50 19" xfId="2203"/>
    <cellStyle name="Normal 71 50 2" xfId="2204"/>
    <cellStyle name="Normal 71 50 2 2" xfId="2205"/>
    <cellStyle name="Normal 71 50 20" xfId="2206"/>
    <cellStyle name="Normal 71 50 21" xfId="2207"/>
    <cellStyle name="Normal 71 50 22" xfId="2208"/>
    <cellStyle name="Normal 71 50 23" xfId="2209"/>
    <cellStyle name="Normal 71 50 24" xfId="2210"/>
    <cellStyle name="Normal 71 50 25" xfId="2211"/>
    <cellStyle name="Normal 71 50 26" xfId="2212"/>
    <cellStyle name="Normal 71 50 27" xfId="2213"/>
    <cellStyle name="Normal 71 50 28" xfId="2214"/>
    <cellStyle name="Normal 71 50 29" xfId="2215"/>
    <cellStyle name="Normal 71 50 3" xfId="2216"/>
    <cellStyle name="Normal 71 50 30" xfId="2217"/>
    <cellStyle name="Normal 71 50 31" xfId="2218"/>
    <cellStyle name="Normal 71 50 32" xfId="2219"/>
    <cellStyle name="Normal 71 50 33" xfId="2220"/>
    <cellStyle name="Normal 71 50 34" xfId="2221"/>
    <cellStyle name="Normal 71 50 35" xfId="2222"/>
    <cellStyle name="Normal 71 50 36" xfId="2223"/>
    <cellStyle name="Normal 71 50 37" xfId="2224"/>
    <cellStyle name="Normal 71 50 38" xfId="2225"/>
    <cellStyle name="Normal 71 50 39" xfId="2226"/>
    <cellStyle name="Normal 71 50 4" xfId="2227"/>
    <cellStyle name="Normal 71 50 40" xfId="2228"/>
    <cellStyle name="Normal 71 50 41" xfId="2229"/>
    <cellStyle name="Normal 71 50 42" xfId="2230"/>
    <cellStyle name="Normal 71 50 43" xfId="2231"/>
    <cellStyle name="Normal 71 50 44" xfId="2232"/>
    <cellStyle name="Normal 71 50 45" xfId="2233"/>
    <cellStyle name="Normal 71 50 46" xfId="2234"/>
    <cellStyle name="Normal 71 50 47" xfId="2235"/>
    <cellStyle name="Normal 71 50 48" xfId="2236"/>
    <cellStyle name="Normal 71 50 49" xfId="2237"/>
    <cellStyle name="Normal 71 50 5" xfId="2238"/>
    <cellStyle name="Normal 71 50 50" xfId="2239"/>
    <cellStyle name="Normal 71 50 51" xfId="2240"/>
    <cellStyle name="Normal 71 50 52" xfId="2241"/>
    <cellStyle name="Normal 71 50 53" xfId="2242"/>
    <cellStyle name="Normal 71 50 54" xfId="2243"/>
    <cellStyle name="Normal 71 50 55" xfId="2244"/>
    <cellStyle name="Normal 71 50 56" xfId="2245"/>
    <cellStyle name="Normal 71 50 57" xfId="2246"/>
    <cellStyle name="Normal 71 50 58" xfId="2247"/>
    <cellStyle name="Normal 71 50 59" xfId="2248"/>
    <cellStyle name="Normal 71 50 6" xfId="2249"/>
    <cellStyle name="Normal 71 50 6 2" xfId="2250"/>
    <cellStyle name="Normal 71 50 60" xfId="2251"/>
    <cellStyle name="Normal 71 50 61" xfId="2252"/>
    <cellStyle name="Normal 71 50 62" xfId="2253"/>
    <cellStyle name="Normal 71 50 63" xfId="2254"/>
    <cellStyle name="Normal 71 50 64" xfId="2255"/>
    <cellStyle name="Normal 71 50 65" xfId="2256"/>
    <cellStyle name="Normal 71 50 66" xfId="2257"/>
    <cellStyle name="Normal 71 50 67" xfId="2258"/>
    <cellStyle name="Normal 71 50 68" xfId="2259"/>
    <cellStyle name="Normal 71 50 69" xfId="2260"/>
    <cellStyle name="Normal 71 50 7" xfId="2261"/>
    <cellStyle name="Normal 71 50 7 2" xfId="2262"/>
    <cellStyle name="Normal 71 50 70" xfId="2263"/>
    <cellStyle name="Normal 71 50 71" xfId="2264"/>
    <cellStyle name="Normal 71 50 72" xfId="2265"/>
    <cellStyle name="Normal 71 50 73" xfId="2266"/>
    <cellStyle name="Normal 71 50 74" xfId="2267"/>
    <cellStyle name="Normal 71 50 75" xfId="2268"/>
    <cellStyle name="Normal 71 50 76" xfId="2269"/>
    <cellStyle name="Normal 71 50 77" xfId="2270"/>
    <cellStyle name="Normal 71 50 78" xfId="2271"/>
    <cellStyle name="Normal 71 50 79" xfId="2272"/>
    <cellStyle name="Normal 71 50 8" xfId="2273"/>
    <cellStyle name="Normal 71 50 8 2" xfId="2274"/>
    <cellStyle name="Normal 71 50 80" xfId="2275"/>
    <cellStyle name="Normal 71 50 81" xfId="2276"/>
    <cellStyle name="Normal 71 50 82" xfId="2277"/>
    <cellStyle name="Normal 71 50 83" xfId="2278"/>
    <cellStyle name="Normal 71 50 84" xfId="2279"/>
    <cellStyle name="Normal 71 50 85" xfId="2280"/>
    <cellStyle name="Normal 71 50 86" xfId="2281"/>
    <cellStyle name="Normal 71 50 87" xfId="2282"/>
    <cellStyle name="Normal 71 50 88" xfId="2283"/>
    <cellStyle name="Normal 71 50 89" xfId="2284"/>
    <cellStyle name="Normal 71 50 9" xfId="2285"/>
    <cellStyle name="Normal 71 50 9 2" xfId="2286"/>
    <cellStyle name="Normal 71 51" xfId="1339"/>
    <cellStyle name="Normal 71 51 2" xfId="2287"/>
    <cellStyle name="Normal 71 51 2 2" xfId="2288"/>
    <cellStyle name="Normal 71 51 3" xfId="2289"/>
    <cellStyle name="Normal 71 52" xfId="1340"/>
    <cellStyle name="Normal 71 52 2" xfId="2290"/>
    <cellStyle name="Normal 71 52 2 2" xfId="2291"/>
    <cellStyle name="Normal 71 52 3" xfId="2292"/>
    <cellStyle name="Normal 71 53" xfId="1341"/>
    <cellStyle name="Normal 71 53 2" xfId="2293"/>
    <cellStyle name="Normal 71 54" xfId="1342"/>
    <cellStyle name="Normal 71 54 2" xfId="2294"/>
    <cellStyle name="Normal 71 55" xfId="1343"/>
    <cellStyle name="Normal 71 55 2" xfId="2295"/>
    <cellStyle name="Normal 71 55 2 2" xfId="2296"/>
    <cellStyle name="Normal 71 55 3" xfId="2297"/>
    <cellStyle name="Normal 71 56" xfId="1344"/>
    <cellStyle name="Normal 71 56 2" xfId="2298"/>
    <cellStyle name="Normal 71 56 2 2" xfId="2299"/>
    <cellStyle name="Normal 71 56 3" xfId="2300"/>
    <cellStyle name="Normal 71 57" xfId="1345"/>
    <cellStyle name="Normal 71 57 2" xfId="2301"/>
    <cellStyle name="Normal 71 58" xfId="1346"/>
    <cellStyle name="Normal 71 58 2" xfId="2302"/>
    <cellStyle name="Normal 71 59" xfId="1347"/>
    <cellStyle name="Normal 71 59 2" xfId="2303"/>
    <cellStyle name="Normal 71 59 2 2" xfId="2304"/>
    <cellStyle name="Normal 71 59 3" xfId="2305"/>
    <cellStyle name="Normal 71 6" xfId="1348"/>
    <cellStyle name="Normal 71 6 2" xfId="2306"/>
    <cellStyle name="Normal 71 6 3" xfId="2307"/>
    <cellStyle name="Normal 71 60" xfId="1349"/>
    <cellStyle name="Normal 71 60 2" xfId="2308"/>
    <cellStyle name="Normal 71 61" xfId="1350"/>
    <cellStyle name="Normal 71 61 2" xfId="2309"/>
    <cellStyle name="Normal 71 62" xfId="1351"/>
    <cellStyle name="Normal 71 62 2" xfId="2310"/>
    <cellStyle name="Normal 71 62 2 2" xfId="2311"/>
    <cellStyle name="Normal 71 63" xfId="1352"/>
    <cellStyle name="Normal 71 63 2" xfId="2312"/>
    <cellStyle name="Normal 71 63 2 2" xfId="2313"/>
    <cellStyle name="Normal 71 64" xfId="1353"/>
    <cellStyle name="Normal 71 64 2" xfId="1588"/>
    <cellStyle name="Normal 71 64 3" xfId="2314"/>
    <cellStyle name="Normal 71 65" xfId="1354"/>
    <cellStyle name="Normal 71 65 2" xfId="2315"/>
    <cellStyle name="Normal 71 65 2 2" xfId="2316"/>
    <cellStyle name="Normal 71 65 3" xfId="2317"/>
    <cellStyle name="Normal 71 66" xfId="1355"/>
    <cellStyle name="Normal 71 66 2" xfId="2318"/>
    <cellStyle name="Normal 71 66 2 2" xfId="2319"/>
    <cellStyle name="Normal 71 66 3" xfId="2320"/>
    <cellStyle name="Normal 71 67" xfId="1356"/>
    <cellStyle name="Normal 71 67 2" xfId="2321"/>
    <cellStyle name="Normal 71 67 2 2" xfId="2322"/>
    <cellStyle name="Normal 71 67 3" xfId="2323"/>
    <cellStyle name="Normal 71 68" xfId="1357"/>
    <cellStyle name="Normal 71 68 2" xfId="2324"/>
    <cellStyle name="Normal 71 68 2 2" xfId="2325"/>
    <cellStyle name="Normal 71 68 3" xfId="2326"/>
    <cellStyle name="Normal 71 69" xfId="1358"/>
    <cellStyle name="Normal 71 69 2" xfId="2327"/>
    <cellStyle name="Normal 71 69 2 2" xfId="2328"/>
    <cellStyle name="Normal 71 69 3" xfId="2329"/>
    <cellStyle name="Normal 71 7" xfId="1359"/>
    <cellStyle name="Normal 71 7 2" xfId="2330"/>
    <cellStyle name="Normal 71 7 3" xfId="2331"/>
    <cellStyle name="Normal 71 70" xfId="1360"/>
    <cellStyle name="Normal 71 70 2" xfId="2332"/>
    <cellStyle name="Normal 71 70 2 2" xfId="2333"/>
    <cellStyle name="Normal 71 70 3" xfId="2334"/>
    <cellStyle name="Normal 71 70 4" xfId="2335"/>
    <cellStyle name="Normal 71 71" xfId="1361"/>
    <cellStyle name="Normal 71 71 2" xfId="2336"/>
    <cellStyle name="Normal 71 71 2 2" xfId="2337"/>
    <cellStyle name="Normal 71 71 3" xfId="2338"/>
    <cellStyle name="Normal 71 72" xfId="1362"/>
    <cellStyle name="Normal 71 72 2" xfId="2339"/>
    <cellStyle name="Normal 71 72 2 2" xfId="2340"/>
    <cellStyle name="Normal 71 72 3" xfId="2341"/>
    <cellStyle name="Normal 71 73" xfId="1363"/>
    <cellStyle name="Normal 71 73 2" xfId="2342"/>
    <cellStyle name="Normal 71 73 2 2" xfId="2343"/>
    <cellStyle name="Normal 71 73 3" xfId="2344"/>
    <cellStyle name="Normal 71 74" xfId="1364"/>
    <cellStyle name="Normal 71 74 2" xfId="2345"/>
    <cellStyle name="Normal 71 74 2 2" xfId="2346"/>
    <cellStyle name="Normal 71 74 3" xfId="2347"/>
    <cellStyle name="Normal 71 75" xfId="1365"/>
    <cellStyle name="Normal 71 75 2" xfId="2348"/>
    <cellStyle name="Normal 71 75 2 2" xfId="2349"/>
    <cellStyle name="Normal 71 76" xfId="1366"/>
    <cellStyle name="Normal 71 76 2" xfId="2350"/>
    <cellStyle name="Normal 71 76 2 2" xfId="2351"/>
    <cellStyle name="Normal 71 77" xfId="1367"/>
    <cellStyle name="Normal 71 77 2" xfId="2352"/>
    <cellStyle name="Normal 71 77 2 2" xfId="2353"/>
    <cellStyle name="Normal 71 78" xfId="1368"/>
    <cellStyle name="Normal 71 78 2" xfId="2354"/>
    <cellStyle name="Normal 71 78 2 2" xfId="2355"/>
    <cellStyle name="Normal 71 79" xfId="1369"/>
    <cellStyle name="Normal 71 79 2" xfId="2356"/>
    <cellStyle name="Normal 71 79 2 2" xfId="2357"/>
    <cellStyle name="Normal 71 8" xfId="1370"/>
    <cellStyle name="Normal 71 8 2" xfId="2358"/>
    <cellStyle name="Normal 71 8 3" xfId="2359"/>
    <cellStyle name="Normal 71 80" xfId="1371"/>
    <cellStyle name="Normal 71 80 2" xfId="2360"/>
    <cellStyle name="Normal 71 80 2 2" xfId="2361"/>
    <cellStyle name="Normal 71 81" xfId="1372"/>
    <cellStyle name="Normal 71 81 2" xfId="2362"/>
    <cellStyle name="Normal 71 81 2 2" xfId="2363"/>
    <cellStyle name="Normal 71 82" xfId="1373"/>
    <cellStyle name="Normal 71 82 2" xfId="2364"/>
    <cellStyle name="Normal 71 82 2 2" xfId="2365"/>
    <cellStyle name="Normal 71 83" xfId="1374"/>
    <cellStyle name="Normal 71 83 2" xfId="2366"/>
    <cellStyle name="Normal 71 83 2 2" xfId="2367"/>
    <cellStyle name="Normal 71 84" xfId="1375"/>
    <cellStyle name="Normal 71 84 2" xfId="2368"/>
    <cellStyle name="Normal 71 84 2 2" xfId="2369"/>
    <cellStyle name="Normal 71 85" xfId="1376"/>
    <cellStyle name="Normal 71 85 2" xfId="2370"/>
    <cellStyle name="Normal 71 85 2 2" xfId="2371"/>
    <cellStyle name="Normal 71 86" xfId="1377"/>
    <cellStyle name="Normal 71 86 2" xfId="2372"/>
    <cellStyle name="Normal 71 86 2 2" xfId="2373"/>
    <cellStyle name="Normal 71 87" xfId="1378"/>
    <cellStyle name="Normal 71 87 2" xfId="2374"/>
    <cellStyle name="Normal 71 87 2 2" xfId="2375"/>
    <cellStyle name="Normal 71 88" xfId="1379"/>
    <cellStyle name="Normal 71 88 2" xfId="2376"/>
    <cellStyle name="Normal 71 88 2 2" xfId="2377"/>
    <cellStyle name="Normal 71 89" xfId="1380"/>
    <cellStyle name="Normal 71 89 2" xfId="2378"/>
    <cellStyle name="Normal 71 89 2 2" xfId="2379"/>
    <cellStyle name="Normal 71 9" xfId="1381"/>
    <cellStyle name="Normal 71 9 2" xfId="2380"/>
    <cellStyle name="Normal 71 9 3" xfId="2381"/>
    <cellStyle name="Normal 71 90" xfId="1382"/>
    <cellStyle name="Normal 71 90 2" xfId="2382"/>
    <cellStyle name="Normal 71 90 2 2" xfId="2383"/>
    <cellStyle name="Normal 71 91" xfId="1383"/>
    <cellStyle name="Normal 71 91 2" xfId="2384"/>
    <cellStyle name="Normal 71 91 2 2" xfId="2385"/>
    <cellStyle name="Normal 71 92" xfId="1384"/>
    <cellStyle name="Normal 71 92 2" xfId="2386"/>
    <cellStyle name="Normal 71 92 2 2" xfId="2387"/>
    <cellStyle name="Normal 71 93" xfId="1385"/>
    <cellStyle name="Normal 71 93 2" xfId="2388"/>
    <cellStyle name="Normal 71 93 2 2" xfId="2389"/>
    <cellStyle name="Normal 71 94" xfId="2390"/>
    <cellStyle name="Normal 71 94 2" xfId="2391"/>
    <cellStyle name="Normal 71 95" xfId="2392"/>
    <cellStyle name="Normal 71 95 2" xfId="2393"/>
    <cellStyle name="Normal 71 96" xfId="2394"/>
    <cellStyle name="Normal 71 96 2" xfId="2395"/>
    <cellStyle name="Normal 71 97" xfId="2396"/>
    <cellStyle name="Normal 71 97 2" xfId="2397"/>
    <cellStyle name="Normal 71 98" xfId="2398"/>
    <cellStyle name="Normal 71 98 2" xfId="2399"/>
    <cellStyle name="Normal 71 99" xfId="2400"/>
    <cellStyle name="Normal 71 99 2" xfId="2401"/>
    <cellStyle name="Normal 72" xfId="1386"/>
    <cellStyle name="Normal 72 2" xfId="2402"/>
    <cellStyle name="Normal 72 3" xfId="2403"/>
    <cellStyle name="Normal 73" xfId="1387"/>
    <cellStyle name="Normal 73 2" xfId="1388"/>
    <cellStyle name="Normal 73 3" xfId="2404"/>
    <cellStyle name="Normal 74" xfId="1389"/>
    <cellStyle name="Normal 74 2" xfId="2405"/>
    <cellStyle name="Normal 75" xfId="1390"/>
    <cellStyle name="Normal 75 2" xfId="2406"/>
    <cellStyle name="Normal 76" xfId="1391"/>
    <cellStyle name="Normal 76 2" xfId="2407"/>
    <cellStyle name="Normal 77" xfId="1392"/>
    <cellStyle name="Normal 77 2" xfId="2408"/>
    <cellStyle name="Normal 77 3" xfId="2409"/>
    <cellStyle name="Normal 77 4" xfId="2410"/>
    <cellStyle name="Normal 78" xfId="1393"/>
    <cellStyle name="Normal 78 2" xfId="2411"/>
    <cellStyle name="Normal 79" xfId="1394"/>
    <cellStyle name="Normal 79 2" xfId="2412"/>
    <cellStyle name="Normal 8" xfId="1395"/>
    <cellStyle name="Normal 8 2" xfId="1396"/>
    <cellStyle name="Normal 8 3" xfId="2413"/>
    <cellStyle name="Normal 80" xfId="1397"/>
    <cellStyle name="Normal 80 2" xfId="2414"/>
    <cellStyle name="Normal 81" xfId="1398"/>
    <cellStyle name="Normal 81 10" xfId="2415"/>
    <cellStyle name="Normal 81 11" xfId="2416"/>
    <cellStyle name="Normal 81 12" xfId="2417"/>
    <cellStyle name="Normal 81 13" xfId="2418"/>
    <cellStyle name="Normal 81 14" xfId="2419"/>
    <cellStyle name="Normal 81 15" xfId="2420"/>
    <cellStyle name="Normal 81 16" xfId="2421"/>
    <cellStyle name="Normal 81 17" xfId="2422"/>
    <cellStyle name="Normal 81 2" xfId="2423"/>
    <cellStyle name="Normal 81 3" xfId="2424"/>
    <cellStyle name="Normal 81 4" xfId="2425"/>
    <cellStyle name="Normal 81 5" xfId="2426"/>
    <cellStyle name="Normal 81 6" xfId="2427"/>
    <cellStyle name="Normal 81 7" xfId="2428"/>
    <cellStyle name="Normal 81 8" xfId="2429"/>
    <cellStyle name="Normal 81 9" xfId="2430"/>
    <cellStyle name="Normal 82" xfId="1399"/>
    <cellStyle name="Normal 82 2" xfId="2431"/>
    <cellStyle name="Normal 83" xfId="1400"/>
    <cellStyle name="Normal 83 2" xfId="2432"/>
    <cellStyle name="Normal 84" xfId="1401"/>
    <cellStyle name="Normal 84 2" xfId="2433"/>
    <cellStyle name="Normal 85" xfId="1402"/>
    <cellStyle name="Normal 85 2" xfId="2434"/>
    <cellStyle name="Normal 86" xfId="1403"/>
    <cellStyle name="Normal 86 2" xfId="2435"/>
    <cellStyle name="Normal 87" xfId="1404"/>
    <cellStyle name="Normal 87 2" xfId="2436"/>
    <cellStyle name="Normal 88" xfId="1405"/>
    <cellStyle name="Normal 88 2" xfId="2437"/>
    <cellStyle name="Normal 89" xfId="1406"/>
    <cellStyle name="Normal 89 2" xfId="2438"/>
    <cellStyle name="Normal 9" xfId="1407"/>
    <cellStyle name="Normal 9 2" xfId="1408"/>
    <cellStyle name="Normal 9 3" xfId="2439"/>
    <cellStyle name="Normal 90" xfId="1409"/>
    <cellStyle name="Normal 90 10" xfId="2440"/>
    <cellStyle name="Normal 90 11" xfId="2441"/>
    <cellStyle name="Normal 90 12" xfId="2442"/>
    <cellStyle name="Normal 90 13" xfId="2443"/>
    <cellStyle name="Normal 90 14" xfId="2444"/>
    <cellStyle name="Normal 90 15" xfId="2445"/>
    <cellStyle name="Normal 90 16" xfId="2446"/>
    <cellStyle name="Normal 90 17" xfId="2447"/>
    <cellStyle name="Normal 90 18" xfId="2448"/>
    <cellStyle name="Normal 90 19" xfId="2449"/>
    <cellStyle name="Normal 90 2" xfId="1410"/>
    <cellStyle name="Normal 90 2 2" xfId="2450"/>
    <cellStyle name="Normal 90 2 3" xfId="2451"/>
    <cellStyle name="Normal 90 2 4" xfId="2452"/>
    <cellStyle name="Normal 90 20" xfId="2453"/>
    <cellStyle name="Normal 90 21" xfId="2454"/>
    <cellStyle name="Normal 90 22" xfId="2455"/>
    <cellStyle name="Normal 90 23" xfId="2456"/>
    <cellStyle name="Normal 90 24" xfId="2457"/>
    <cellStyle name="Normal 90 25" xfId="2458"/>
    <cellStyle name="Normal 90 26" xfId="2459"/>
    <cellStyle name="Normal 90 27" xfId="2460"/>
    <cellStyle name="Normal 90 28" xfId="2461"/>
    <cellStyle name="Normal 90 29" xfId="2462"/>
    <cellStyle name="Normal 90 3" xfId="2463"/>
    <cellStyle name="Normal 90 30" xfId="2464"/>
    <cellStyle name="Normal 90 31" xfId="2465"/>
    <cellStyle name="Normal 90 31 2" xfId="2466"/>
    <cellStyle name="Normal 90 32" xfId="2467"/>
    <cellStyle name="Normal 90 33" xfId="2468"/>
    <cellStyle name="Normal 90 34" xfId="2469"/>
    <cellStyle name="Normal 90 34 2" xfId="2470"/>
    <cellStyle name="Normal 90 35" xfId="2471"/>
    <cellStyle name="Normal 90 36" xfId="2472"/>
    <cellStyle name="Normal 90 37" xfId="2473"/>
    <cellStyle name="Normal 90 38" xfId="2474"/>
    <cellStyle name="Normal 90 39" xfId="2475"/>
    <cellStyle name="Normal 90 4" xfId="2476"/>
    <cellStyle name="Normal 90 40" xfId="2477"/>
    <cellStyle name="Normal 90 41" xfId="2478"/>
    <cellStyle name="Normal 90 42" xfId="2479"/>
    <cellStyle name="Normal 90 42 2" xfId="2480"/>
    <cellStyle name="Normal 90 43" xfId="2481"/>
    <cellStyle name="Normal 90 44" xfId="2482"/>
    <cellStyle name="Normal 90 45" xfId="2483"/>
    <cellStyle name="Normal 90 46" xfId="2484"/>
    <cellStyle name="Normal 90 47" xfId="2485"/>
    <cellStyle name="Normal 90 48" xfId="2486"/>
    <cellStyle name="Normal 90 49" xfId="2487"/>
    <cellStyle name="Normal 90 5" xfId="2488"/>
    <cellStyle name="Normal 90 50" xfId="2489"/>
    <cellStyle name="Normal 90 51" xfId="2490"/>
    <cellStyle name="Normal 90 52" xfId="2491"/>
    <cellStyle name="Normal 90 53" xfId="2492"/>
    <cellStyle name="Normal 90 54" xfId="2493"/>
    <cellStyle name="Normal 90 55" xfId="2494"/>
    <cellStyle name="Normal 90 56" xfId="2495"/>
    <cellStyle name="Normal 90 57" xfId="2496"/>
    <cellStyle name="Normal 90 58" xfId="2497"/>
    <cellStyle name="Normal 90 59" xfId="2498"/>
    <cellStyle name="Normal 90 6" xfId="2499"/>
    <cellStyle name="Normal 90 60" xfId="2500"/>
    <cellStyle name="Normal 90 61" xfId="2501"/>
    <cellStyle name="Normal 90 62" xfId="2502"/>
    <cellStyle name="Normal 90 63" xfId="2503"/>
    <cellStyle name="Normal 90 64" xfId="2504"/>
    <cellStyle name="Normal 90 65" xfId="2505"/>
    <cellStyle name="Normal 90 66" xfId="2506"/>
    <cellStyle name="Normal 90 67" xfId="2507"/>
    <cellStyle name="Normal 90 68" xfId="2508"/>
    <cellStyle name="Normal 90 69" xfId="2509"/>
    <cellStyle name="Normal 90 7" xfId="2510"/>
    <cellStyle name="Normal 90 70" xfId="2511"/>
    <cellStyle name="Normal 90 71" xfId="2512"/>
    <cellStyle name="Normal 90 72" xfId="2513"/>
    <cellStyle name="Normal 90 73" xfId="2514"/>
    <cellStyle name="Normal 90 74" xfId="2515"/>
    <cellStyle name="Normal 90 75" xfId="2516"/>
    <cellStyle name="Normal 90 76" xfId="2517"/>
    <cellStyle name="Normal 90 77" xfId="2518"/>
    <cellStyle name="Normal 90 78" xfId="2519"/>
    <cellStyle name="Normal 90 79" xfId="2520"/>
    <cellStyle name="Normal 90 8" xfId="2521"/>
    <cellStyle name="Normal 90 80" xfId="2522"/>
    <cellStyle name="Normal 90 81" xfId="2523"/>
    <cellStyle name="Normal 90 82" xfId="2524"/>
    <cellStyle name="Normal 90 83" xfId="2525"/>
    <cellStyle name="Normal 90 84" xfId="2526"/>
    <cellStyle name="Normal 90 85" xfId="2527"/>
    <cellStyle name="Normal 90 86" xfId="2528"/>
    <cellStyle name="Normal 90 87" xfId="2529"/>
    <cellStyle name="Normal 90 88" xfId="2530"/>
    <cellStyle name="Normal 90 89" xfId="2531"/>
    <cellStyle name="Normal 90 9" xfId="2532"/>
    <cellStyle name="Normal 90 90" xfId="2533"/>
    <cellStyle name="Normal 91" xfId="1411"/>
    <cellStyle name="Normal 91 2" xfId="1412"/>
    <cellStyle name="Normal 91 3" xfId="2534"/>
    <cellStyle name="Normal 92" xfId="1413"/>
    <cellStyle name="Normal 92 2" xfId="2535"/>
    <cellStyle name="Normal 93" xfId="1414"/>
    <cellStyle name="Normal 93 2" xfId="2536"/>
    <cellStyle name="Normal 94" xfId="1415"/>
    <cellStyle name="Normal 94 2" xfId="2537"/>
    <cellStyle name="Normal 95" xfId="1416"/>
    <cellStyle name="Normal 95 2" xfId="2538"/>
    <cellStyle name="Normal 96" xfId="1417"/>
    <cellStyle name="Normal 96 2" xfId="2539"/>
    <cellStyle name="Normal 97" xfId="1418"/>
    <cellStyle name="Normal 97 2" xfId="2540"/>
    <cellStyle name="Normal 98" xfId="1419"/>
    <cellStyle name="Normal 98 2" xfId="2541"/>
    <cellStyle name="Normal 99" xfId="1420"/>
    <cellStyle name="Normal 99 2" xfId="2542"/>
    <cellStyle name="Normal_MADEIRO_GERAL" xfId="80"/>
    <cellStyle name="Normal_Plan1" xfId="81"/>
    <cellStyle name="Normal_Plan1 2" xfId="82"/>
    <cellStyle name="Nota" xfId="83" builtinId="10" customBuiltin="1"/>
    <cellStyle name="Nota 10" xfId="765"/>
    <cellStyle name="Nota 11" xfId="766"/>
    <cellStyle name="Nota 12" xfId="767"/>
    <cellStyle name="Nota 13" xfId="768"/>
    <cellStyle name="Nota 14" xfId="769"/>
    <cellStyle name="Nota 15" xfId="770"/>
    <cellStyle name="Nota 16" xfId="771"/>
    <cellStyle name="Nota 17" xfId="772"/>
    <cellStyle name="Nota 18" xfId="773"/>
    <cellStyle name="Nota 19" xfId="774"/>
    <cellStyle name="Nota 2" xfId="775"/>
    <cellStyle name="Nota 20" xfId="776"/>
    <cellStyle name="Nota 21" xfId="777"/>
    <cellStyle name="Nota 3" xfId="778"/>
    <cellStyle name="Nota 4" xfId="779"/>
    <cellStyle name="Nota 5" xfId="780"/>
    <cellStyle name="Nota 6" xfId="781"/>
    <cellStyle name="Nota 7" xfId="782"/>
    <cellStyle name="Nota 8" xfId="783"/>
    <cellStyle name="Nota 9" xfId="784"/>
    <cellStyle name="Note" xfId="84"/>
    <cellStyle name="Numero" xfId="85"/>
    <cellStyle name="Output" xfId="86"/>
    <cellStyle name="Percentual" xfId="1421"/>
    <cellStyle name="Ponto" xfId="1422"/>
    <cellStyle name="Porcentagem" xfId="2861" builtinId="5"/>
    <cellStyle name="Porcentagem 2" xfId="87"/>
    <cellStyle name="Porcentagem 2 10" xfId="785"/>
    <cellStyle name="Porcentagem 2 11" xfId="786"/>
    <cellStyle name="Porcentagem 2 12" xfId="787"/>
    <cellStyle name="Porcentagem 2 13" xfId="788"/>
    <cellStyle name="Porcentagem 2 14" xfId="789"/>
    <cellStyle name="Porcentagem 2 15" xfId="790"/>
    <cellStyle name="Porcentagem 2 16" xfId="791"/>
    <cellStyle name="Porcentagem 2 17" xfId="792"/>
    <cellStyle name="Porcentagem 2 18" xfId="793"/>
    <cellStyle name="Porcentagem 2 19" xfId="794"/>
    <cellStyle name="Porcentagem 2 2" xfId="795"/>
    <cellStyle name="Porcentagem 2 20" xfId="796"/>
    <cellStyle name="Porcentagem 2 21" xfId="797"/>
    <cellStyle name="Porcentagem 2 3" xfId="798"/>
    <cellStyle name="Porcentagem 2 4" xfId="799"/>
    <cellStyle name="Porcentagem 2 5" xfId="800"/>
    <cellStyle name="Porcentagem 2 6" xfId="801"/>
    <cellStyle name="Porcentagem 2 7" xfId="802"/>
    <cellStyle name="Porcentagem 2 8" xfId="803"/>
    <cellStyle name="Porcentagem 2 9" xfId="804"/>
    <cellStyle name="Porcentagem 3" xfId="1008"/>
    <cellStyle name="Porcentagem 3 2" xfId="1011"/>
    <cellStyle name="Saída" xfId="88" builtinId="21" customBuiltin="1"/>
    <cellStyle name="Saída 10" xfId="805"/>
    <cellStyle name="Saída 11" xfId="806"/>
    <cellStyle name="Saída 12" xfId="807"/>
    <cellStyle name="Saída 13" xfId="808"/>
    <cellStyle name="Saída 14" xfId="809"/>
    <cellStyle name="Saída 15" xfId="810"/>
    <cellStyle name="Saída 16" xfId="811"/>
    <cellStyle name="Saída 17" xfId="812"/>
    <cellStyle name="Saída 18" xfId="813"/>
    <cellStyle name="Saída 19" xfId="814"/>
    <cellStyle name="Saída 2" xfId="815"/>
    <cellStyle name="Saída 20" xfId="816"/>
    <cellStyle name="Saída 21" xfId="817"/>
    <cellStyle name="Saída 3" xfId="818"/>
    <cellStyle name="Saída 4" xfId="819"/>
    <cellStyle name="Saída 5" xfId="820"/>
    <cellStyle name="Saída 6" xfId="821"/>
    <cellStyle name="Saída 7" xfId="822"/>
    <cellStyle name="Saída 8" xfId="823"/>
    <cellStyle name="Saída 9" xfId="824"/>
    <cellStyle name="Separador de m" xfId="1423"/>
    <cellStyle name="Separador de milhares 10" xfId="1424"/>
    <cellStyle name="Separador de milhares 10 2" xfId="2543"/>
    <cellStyle name="Separador de milhares 10 2 2" xfId="2544"/>
    <cellStyle name="Separador de milhares 10 3" xfId="2545"/>
    <cellStyle name="Separador de milhares 100" xfId="1425"/>
    <cellStyle name="Separador de milhares 101" xfId="1426"/>
    <cellStyle name="Separador de milhares 102" xfId="1427"/>
    <cellStyle name="Separador de milhares 103" xfId="1428"/>
    <cellStyle name="Separador de milhares 104" xfId="1429"/>
    <cellStyle name="Separador de milhares 105" xfId="1430"/>
    <cellStyle name="Separador de milhares 106" xfId="1431"/>
    <cellStyle name="Separador de milhares 107" xfId="1432"/>
    <cellStyle name="Separador de milhares 108" xfId="1433"/>
    <cellStyle name="Separador de milhares 109" xfId="1434"/>
    <cellStyle name="Separador de milhares 11" xfId="1435"/>
    <cellStyle name="Separador de milhares 11 2" xfId="2546"/>
    <cellStyle name="Separador de milhares 11 2 2" xfId="2547"/>
    <cellStyle name="Separador de milhares 11 3" xfId="2548"/>
    <cellStyle name="Separador de milhares 110" xfId="1436"/>
    <cellStyle name="Separador de milhares 110 2" xfId="2549"/>
    <cellStyle name="Separador de milhares 110 2 2" xfId="2550"/>
    <cellStyle name="Separador de milhares 110 2 3" xfId="2551"/>
    <cellStyle name="Separador de milhares 110 2 4" xfId="2552"/>
    <cellStyle name="Separador de milhares 110 2 4 2" xfId="2553"/>
    <cellStyle name="Separador de milhares 110 2 4 3" xfId="2554"/>
    <cellStyle name="Separador de milhares 110 2 4 3 2" xfId="2555"/>
    <cellStyle name="Separador de milhares 110 2 4 3 2 2" xfId="2556"/>
    <cellStyle name="Separador de milhares 110 2 4 3 2 2 2" xfId="2557"/>
    <cellStyle name="Separador de milhares 110 3" xfId="2558"/>
    <cellStyle name="Separador de milhares 111" xfId="1437"/>
    <cellStyle name="Separador de milhares 111 2" xfId="1438"/>
    <cellStyle name="Separador de milhares 111 2 2" xfId="2559"/>
    <cellStyle name="Separador de milhares 111 2 2 2" xfId="2560"/>
    <cellStyle name="Separador de milhares 111 3" xfId="1439"/>
    <cellStyle name="Separador de milhares 111 3 2" xfId="2561"/>
    <cellStyle name="Separador de milhares 111 4" xfId="1440"/>
    <cellStyle name="Separador de milhares 111 5" xfId="1587"/>
    <cellStyle name="Separador de milhares 112" xfId="1441"/>
    <cellStyle name="Separador de milhares 112 2" xfId="2562"/>
    <cellStyle name="Separador de milhares 113" xfId="1442"/>
    <cellStyle name="Separador de milhares 113 2" xfId="2563"/>
    <cellStyle name="Separador de milhares 113 2 2" xfId="2564"/>
    <cellStyle name="Separador de milhares 114" xfId="1443"/>
    <cellStyle name="Separador de milhares 114 2" xfId="2565"/>
    <cellStyle name="Separador de milhares 114 2 2" xfId="2566"/>
    <cellStyle name="Separador de milhares 115" xfId="1444"/>
    <cellStyle name="Separador de milhares 115 2" xfId="2567"/>
    <cellStyle name="Separador de milhares 115 2 2" xfId="2568"/>
    <cellStyle name="Separador de milhares 116" xfId="1445"/>
    <cellStyle name="Separador de milhares 116 2" xfId="2569"/>
    <cellStyle name="Separador de milhares 116 2 2" xfId="2570"/>
    <cellStyle name="Separador de milhares 117" xfId="1446"/>
    <cellStyle name="Separador de milhares 117 2" xfId="2571"/>
    <cellStyle name="Separador de milhares 117 2 2" xfId="2572"/>
    <cellStyle name="Separador de milhares 118" xfId="1447"/>
    <cellStyle name="Separador de milhares 118 2" xfId="2573"/>
    <cellStyle name="Separador de milhares 118 2 2" xfId="2574"/>
    <cellStyle name="Separador de milhares 119" xfId="1448"/>
    <cellStyle name="Separador de milhares 119 2" xfId="2575"/>
    <cellStyle name="Separador de milhares 119 2 2" xfId="2576"/>
    <cellStyle name="Separador de milhares 12" xfId="1449"/>
    <cellStyle name="Separador de milhares 12 2" xfId="2577"/>
    <cellStyle name="Separador de milhares 12 2 2" xfId="2578"/>
    <cellStyle name="Separador de milhares 12 3" xfId="2579"/>
    <cellStyle name="Separador de milhares 120" xfId="1450"/>
    <cellStyle name="Separador de milhares 120 2" xfId="2580"/>
    <cellStyle name="Separador de milhares 120 2 2" xfId="2581"/>
    <cellStyle name="Separador de milhares 121" xfId="1451"/>
    <cellStyle name="Separador de milhares 121 2" xfId="2582"/>
    <cellStyle name="Separador de milhares 121 2 2" xfId="2583"/>
    <cellStyle name="Separador de milhares 122" xfId="1452"/>
    <cellStyle name="Separador de milhares 122 2" xfId="2584"/>
    <cellStyle name="Separador de milhares 122 2 2" xfId="2585"/>
    <cellStyle name="Separador de milhares 122 3" xfId="2858"/>
    <cellStyle name="Separador de milhares 123" xfId="1453"/>
    <cellStyle name="Separador de milhares 123 2" xfId="2586"/>
    <cellStyle name="Separador de milhares 123 3" xfId="2587"/>
    <cellStyle name="Separador de milhares 123 3 2" xfId="2588"/>
    <cellStyle name="Separador de milhares 123 3 3" xfId="2589"/>
    <cellStyle name="Separador de milhares 123 3 3 2" xfId="2590"/>
    <cellStyle name="Separador de milhares 123 3 3 2 2" xfId="2591"/>
    <cellStyle name="Separador de milhares 123 3 3 2 2 2" xfId="2592"/>
    <cellStyle name="Separador de milhares 123 3 3 2 2 2 2" xfId="2593"/>
    <cellStyle name="Separador de milhares 123 3 3 2 2 2 2 2" xfId="2594"/>
    <cellStyle name="Separador de milhares 123 3 3 2 3" xfId="2595"/>
    <cellStyle name="Separador de milhares 123 4" xfId="2596"/>
    <cellStyle name="Separador de milhares 124" xfId="1012"/>
    <cellStyle name="Separador de milhares 124 2" xfId="2597"/>
    <cellStyle name="Separador de milhares 125" xfId="1585"/>
    <cellStyle name="Separador de milhares 126" xfId="1589"/>
    <cellStyle name="Separador de milhares 127" xfId="2598"/>
    <cellStyle name="Separador de milhares 128" xfId="2599"/>
    <cellStyle name="Separador de milhares 129" xfId="2600"/>
    <cellStyle name="Separador de milhares 13" xfId="1454"/>
    <cellStyle name="Separador de milhares 13 2" xfId="2601"/>
    <cellStyle name="Separador de milhares 13 2 2" xfId="2602"/>
    <cellStyle name="Separador de milhares 13 3" xfId="2603"/>
    <cellStyle name="Separador de milhares 130" xfId="2604"/>
    <cellStyle name="Separador de milhares 131" xfId="2605"/>
    <cellStyle name="Separador de milhares 132" xfId="2606"/>
    <cellStyle name="Separador de milhares 133" xfId="2607"/>
    <cellStyle name="Separador de milhares 134" xfId="2608"/>
    <cellStyle name="Separador de milhares 135" xfId="2609"/>
    <cellStyle name="Separador de milhares 136" xfId="2610"/>
    <cellStyle name="Separador de milhares 136 2" xfId="2611"/>
    <cellStyle name="Separador de milhares 14" xfId="1455"/>
    <cellStyle name="Separador de milhares 14 2" xfId="2612"/>
    <cellStyle name="Separador de milhares 14 2 2" xfId="2613"/>
    <cellStyle name="Separador de milhares 14 3" xfId="2614"/>
    <cellStyle name="Separador de milhares 15" xfId="1456"/>
    <cellStyle name="Separador de milhares 15 2" xfId="2615"/>
    <cellStyle name="Separador de milhares 15 2 2" xfId="2616"/>
    <cellStyle name="Separador de milhares 15 3" xfId="2617"/>
    <cellStyle name="Separador de milhares 16" xfId="1457"/>
    <cellStyle name="Separador de milhares 16 2" xfId="2618"/>
    <cellStyle name="Separador de milhares 16 2 2" xfId="2619"/>
    <cellStyle name="Separador de milhares 16 3" xfId="2620"/>
    <cellStyle name="Separador de milhares 17" xfId="1458"/>
    <cellStyle name="Separador de milhares 17 2" xfId="2621"/>
    <cellStyle name="Separador de milhares 17 2 2" xfId="2622"/>
    <cellStyle name="Separador de milhares 17 3" xfId="2623"/>
    <cellStyle name="Separador de milhares 18" xfId="1459"/>
    <cellStyle name="Separador de milhares 18 2" xfId="2624"/>
    <cellStyle name="Separador de milhares 18 2 2" xfId="2625"/>
    <cellStyle name="Separador de milhares 18 3" xfId="2626"/>
    <cellStyle name="Separador de milhares 19" xfId="1460"/>
    <cellStyle name="Separador de milhares 19 2" xfId="2627"/>
    <cellStyle name="Separador de milhares 19 2 2" xfId="2628"/>
    <cellStyle name="Separador de milhares 19 3" xfId="2629"/>
    <cellStyle name="Separador de milhares 2" xfId="90"/>
    <cellStyle name="Separador de milhares 2 10" xfId="825"/>
    <cellStyle name="Separador de milhares 2 10 2" xfId="2630"/>
    <cellStyle name="Separador de milhares 2 10 3" xfId="2631"/>
    <cellStyle name="Separador de milhares 2 11" xfId="826"/>
    <cellStyle name="Separador de milhares 2 12" xfId="827"/>
    <cellStyle name="Separador de milhares 2 13" xfId="828"/>
    <cellStyle name="Separador de milhares 2 14" xfId="829"/>
    <cellStyle name="Separador de milhares 2 14 2" xfId="2632"/>
    <cellStyle name="Separador de milhares 2 15" xfId="830"/>
    <cellStyle name="Separador de milhares 2 16" xfId="831"/>
    <cellStyle name="Separador de milhares 2 17" xfId="832"/>
    <cellStyle name="Separador de milhares 2 17 2" xfId="2633"/>
    <cellStyle name="Separador de milhares 2 18" xfId="833"/>
    <cellStyle name="Separador de milhares 2 19" xfId="834"/>
    <cellStyle name="Separador de milhares 2 2" xfId="835"/>
    <cellStyle name="Separador de milhares 2 2 2" xfId="1461"/>
    <cellStyle name="Separador de milhares 2 2 3" xfId="1462"/>
    <cellStyle name="Separador de milhares 2 2 3 2" xfId="2634"/>
    <cellStyle name="Separador de milhares 2 2 3 3" xfId="2635"/>
    <cellStyle name="Separador de milhares 2 2 4" xfId="2636"/>
    <cellStyle name="Separador de milhares 2 2 5" xfId="2637"/>
    <cellStyle name="Separador de milhares 2 20" xfId="836"/>
    <cellStyle name="Separador de milhares 2 21" xfId="837"/>
    <cellStyle name="Separador de milhares 2 22" xfId="1463"/>
    <cellStyle name="Separador de milhares 2 23" xfId="1464"/>
    <cellStyle name="Separador de milhares 2 24" xfId="1465"/>
    <cellStyle name="Separador de milhares 2 25" xfId="1466"/>
    <cellStyle name="Separador de milhares 2 26" xfId="1467"/>
    <cellStyle name="Separador de milhares 2 27" xfId="1468"/>
    <cellStyle name="Separador de milhares 2 28" xfId="1469"/>
    <cellStyle name="Separador de milhares 2 29" xfId="1470"/>
    <cellStyle name="Separador de milhares 2 3" xfId="838"/>
    <cellStyle name="Separador de milhares 2 3 2" xfId="2638"/>
    <cellStyle name="Separador de milhares 2 3 3" xfId="2639"/>
    <cellStyle name="Separador de milhares 2 30" xfId="1471"/>
    <cellStyle name="Separador de milhares 2 31" xfId="1472"/>
    <cellStyle name="Separador de milhares 2 32" xfId="1473"/>
    <cellStyle name="Separador de milhares 2 33" xfId="1474"/>
    <cellStyle name="Separador de milhares 2 34" xfId="1475"/>
    <cellStyle name="Separador de milhares 2 35" xfId="1476"/>
    <cellStyle name="Separador de milhares 2 36" xfId="1477"/>
    <cellStyle name="Separador de milhares 2 37" xfId="1478"/>
    <cellStyle name="Separador de milhares 2 38" xfId="1479"/>
    <cellStyle name="Separador de milhares 2 39" xfId="1480"/>
    <cellStyle name="Separador de milhares 2 4" xfId="839"/>
    <cellStyle name="Separador de milhares 2 4 2" xfId="2640"/>
    <cellStyle name="Separador de milhares 2 40" xfId="1481"/>
    <cellStyle name="Separador de milhares 2 41" xfId="1482"/>
    <cellStyle name="Separador de milhares 2 42" xfId="1483"/>
    <cellStyle name="Separador de milhares 2 43" xfId="1484"/>
    <cellStyle name="Separador de milhares 2 44" xfId="1485"/>
    <cellStyle name="Separador de milhares 2 45" xfId="1486"/>
    <cellStyle name="Separador de milhares 2 46" xfId="1487"/>
    <cellStyle name="Separador de milhares 2 47" xfId="1488"/>
    <cellStyle name="Separador de milhares 2 48" xfId="1489"/>
    <cellStyle name="Separador de milhares 2 49" xfId="1490"/>
    <cellStyle name="Separador de milhares 2 5" xfId="840"/>
    <cellStyle name="Separador de milhares 2 5 2" xfId="2641"/>
    <cellStyle name="Separador de milhares 2 50" xfId="1491"/>
    <cellStyle name="Separador de milhares 2 51" xfId="1492"/>
    <cellStyle name="Separador de milhares 2 52" xfId="1493"/>
    <cellStyle name="Separador de milhares 2 53" xfId="2642"/>
    <cellStyle name="Separador de milhares 2 53 2" xfId="2643"/>
    <cellStyle name="Separador de milhares 2 54" xfId="2644"/>
    <cellStyle name="Separador de milhares 2 54 2" xfId="2645"/>
    <cellStyle name="Separador de milhares 2 55" xfId="2646"/>
    <cellStyle name="Separador de milhares 2 55 2" xfId="2647"/>
    <cellStyle name="Separador de milhares 2 56" xfId="2648"/>
    <cellStyle name="Separador de milhares 2 56 2" xfId="2649"/>
    <cellStyle name="Separador de milhares 2 57" xfId="2650"/>
    <cellStyle name="Separador de milhares 2 57 2" xfId="2651"/>
    <cellStyle name="Separador de milhares 2 58" xfId="2652"/>
    <cellStyle name="Separador de milhares 2 58 2" xfId="2653"/>
    <cellStyle name="Separador de milhares 2 59" xfId="2654"/>
    <cellStyle name="Separador de milhares 2 59 2" xfId="2655"/>
    <cellStyle name="Separador de milhares 2 6" xfId="841"/>
    <cellStyle name="Separador de milhares 2 6 2" xfId="2656"/>
    <cellStyle name="Separador de milhares 2 60" xfId="2657"/>
    <cellStyle name="Separador de milhares 2 60 2" xfId="2658"/>
    <cellStyle name="Separador de milhares 2 61" xfId="2659"/>
    <cellStyle name="Separador de milhares 2 61 2" xfId="2660"/>
    <cellStyle name="Separador de milhares 2 62" xfId="2661"/>
    <cellStyle name="Separador de milhares 2 62 2" xfId="2662"/>
    <cellStyle name="Separador de milhares 2 63" xfId="2663"/>
    <cellStyle name="Separador de milhares 2 63 2" xfId="2664"/>
    <cellStyle name="Separador de milhares 2 64" xfId="2665"/>
    <cellStyle name="Separador de milhares 2 65" xfId="2666"/>
    <cellStyle name="Separador de milhares 2 66" xfId="2667"/>
    <cellStyle name="Separador de milhares 2 67" xfId="2668"/>
    <cellStyle name="Separador de milhares 2 68" xfId="2669"/>
    <cellStyle name="Separador de milhares 2 69" xfId="2670"/>
    <cellStyle name="Separador de milhares 2 7" xfId="842"/>
    <cellStyle name="Separador de milhares 2 7 2" xfId="2671"/>
    <cellStyle name="Separador de milhares 2 70" xfId="2672"/>
    <cellStyle name="Separador de milhares 2 71" xfId="2673"/>
    <cellStyle name="Separador de milhares 2 72" xfId="2674"/>
    <cellStyle name="Separador de milhares 2 73" xfId="2675"/>
    <cellStyle name="Separador de milhares 2 74" xfId="2676"/>
    <cellStyle name="Separador de milhares 2 75" xfId="2677"/>
    <cellStyle name="Separador de milhares 2 76" xfId="2678"/>
    <cellStyle name="Separador de milhares 2 77" xfId="2679"/>
    <cellStyle name="Separador de milhares 2 78" xfId="2680"/>
    <cellStyle name="Separador de milhares 2 79" xfId="2681"/>
    <cellStyle name="Separador de milhares 2 8" xfId="843"/>
    <cellStyle name="Separador de milhares 2 8 2" xfId="2682"/>
    <cellStyle name="Separador de milhares 2 80" xfId="2683"/>
    <cellStyle name="Separador de milhares 2 81" xfId="2684"/>
    <cellStyle name="Separador de milhares 2 82" xfId="2685"/>
    <cellStyle name="Separador de milhares 2 83" xfId="2686"/>
    <cellStyle name="Separador de milhares 2 84" xfId="2687"/>
    <cellStyle name="Separador de milhares 2 85" xfId="2688"/>
    <cellStyle name="Separador de milhares 2 86" xfId="2689"/>
    <cellStyle name="Separador de milhares 2 87" xfId="2690"/>
    <cellStyle name="Separador de milhares 2 88" xfId="2691"/>
    <cellStyle name="Separador de milhares 2 89" xfId="2692"/>
    <cellStyle name="Separador de milhares 2 9" xfId="844"/>
    <cellStyle name="Separador de milhares 2 9 2" xfId="2693"/>
    <cellStyle name="Separador de milhares 20" xfId="1494"/>
    <cellStyle name="Separador de milhares 20 2" xfId="2694"/>
    <cellStyle name="Separador de milhares 20 2 2" xfId="2695"/>
    <cellStyle name="Separador de milhares 20 3" xfId="2696"/>
    <cellStyle name="Separador de milhares 21" xfId="1495"/>
    <cellStyle name="Separador de milhares 21 2" xfId="2697"/>
    <cellStyle name="Separador de milhares 21 2 2" xfId="2698"/>
    <cellStyle name="Separador de milhares 21 3" xfId="2699"/>
    <cellStyle name="Separador de milhares 22" xfId="1496"/>
    <cellStyle name="Separador de milhares 22 2" xfId="2700"/>
    <cellStyle name="Separador de milhares 22 2 2" xfId="2701"/>
    <cellStyle name="Separador de milhares 22 3" xfId="2702"/>
    <cellStyle name="Separador de milhares 23" xfId="1497"/>
    <cellStyle name="Separador de milhares 23 2" xfId="2703"/>
    <cellStyle name="Separador de milhares 23 2 2" xfId="2704"/>
    <cellStyle name="Separador de milhares 23 3" xfId="2705"/>
    <cellStyle name="Separador de milhares 24" xfId="1498"/>
    <cellStyle name="Separador de milhares 24 2" xfId="2706"/>
    <cellStyle name="Separador de milhares 24 2 2" xfId="2707"/>
    <cellStyle name="Separador de milhares 24 3" xfId="2708"/>
    <cellStyle name="Separador de milhares 25" xfId="1499"/>
    <cellStyle name="Separador de milhares 25 2" xfId="2709"/>
    <cellStyle name="Separador de milhares 25 2 2" xfId="2710"/>
    <cellStyle name="Separador de milhares 25 3" xfId="2711"/>
    <cellStyle name="Separador de milhares 26" xfId="1500"/>
    <cellStyle name="Separador de milhares 26 2" xfId="2712"/>
    <cellStyle name="Separador de milhares 26 2 2" xfId="2713"/>
    <cellStyle name="Separador de milhares 26 3" xfId="2714"/>
    <cellStyle name="Separador de milhares 27" xfId="1501"/>
    <cellStyle name="Separador de milhares 27 2" xfId="2715"/>
    <cellStyle name="Separador de milhares 27 2 2" xfId="2716"/>
    <cellStyle name="Separador de milhares 28" xfId="1502"/>
    <cellStyle name="Separador de milhares 28 2" xfId="2717"/>
    <cellStyle name="Separador de milhares 28 2 2" xfId="2718"/>
    <cellStyle name="Separador de milhares 29" xfId="1503"/>
    <cellStyle name="Separador de milhares 29 2" xfId="2719"/>
    <cellStyle name="Separador de milhares 29 2 2" xfId="2720"/>
    <cellStyle name="Separador de milhares 3" xfId="91"/>
    <cellStyle name="Separador de milhares 3 10" xfId="2721"/>
    <cellStyle name="Separador de milhares 3 11" xfId="2722"/>
    <cellStyle name="Separador de milhares 3 12" xfId="2723"/>
    <cellStyle name="Separador de milhares 3 13" xfId="2724"/>
    <cellStyle name="Separador de milhares 3 14" xfId="2725"/>
    <cellStyle name="Separador de milhares 3 2" xfId="1504"/>
    <cellStyle name="Separador de milhares 3 3" xfId="1505"/>
    <cellStyle name="Separador de milhares 3 3 2" xfId="2726"/>
    <cellStyle name="Separador de milhares 3 3 2 2" xfId="2727"/>
    <cellStyle name="Separador de milhares 3 4" xfId="1506"/>
    <cellStyle name="Separador de milhares 3 4 2" xfId="2728"/>
    <cellStyle name="Separador de milhares 3 5" xfId="2729"/>
    <cellStyle name="Separador de milhares 3 6" xfId="2730"/>
    <cellStyle name="Separador de milhares 3 7" xfId="2731"/>
    <cellStyle name="Separador de milhares 3 8" xfId="2732"/>
    <cellStyle name="Separador de milhares 3 9" xfId="2733"/>
    <cellStyle name="Separador de milhares 30" xfId="1507"/>
    <cellStyle name="Separador de milhares 30 2" xfId="2734"/>
    <cellStyle name="Separador de milhares 30 2 2" xfId="2735"/>
    <cellStyle name="Separador de milhares 31" xfId="1508"/>
    <cellStyle name="Separador de milhares 31 2" xfId="2736"/>
    <cellStyle name="Separador de milhares 31 2 2" xfId="2737"/>
    <cellStyle name="Separador de milhares 32" xfId="1509"/>
    <cellStyle name="Separador de milhares 32 2" xfId="2738"/>
    <cellStyle name="Separador de milhares 32 2 2" xfId="2739"/>
    <cellStyle name="Separador de milhares 33" xfId="1510"/>
    <cellStyle name="Separador de milhares 33 2" xfId="2740"/>
    <cellStyle name="Separador de milhares 33 2 2" xfId="2741"/>
    <cellStyle name="Separador de milhares 34" xfId="1511"/>
    <cellStyle name="Separador de milhares 34 2" xfId="2742"/>
    <cellStyle name="Separador de milhares 34 2 2" xfId="2743"/>
    <cellStyle name="Separador de milhares 35" xfId="1512"/>
    <cellStyle name="Separador de milhares 35 2" xfId="2744"/>
    <cellStyle name="Separador de milhares 35 2 2" xfId="2745"/>
    <cellStyle name="Separador de milhares 36" xfId="1513"/>
    <cellStyle name="Separador de milhares 36 2" xfId="2746"/>
    <cellStyle name="Separador de milhares 36 2 2" xfId="2747"/>
    <cellStyle name="Separador de milhares 37" xfId="1514"/>
    <cellStyle name="Separador de milhares 37 2" xfId="2748"/>
    <cellStyle name="Separador de milhares 37 2 2" xfId="2749"/>
    <cellStyle name="Separador de milhares 38" xfId="1515"/>
    <cellStyle name="Separador de milhares 38 2" xfId="2750"/>
    <cellStyle name="Separador de milhares 38 2 2" xfId="2751"/>
    <cellStyle name="Separador de milhares 39" xfId="1516"/>
    <cellStyle name="Separador de milhares 39 2" xfId="2752"/>
    <cellStyle name="Separador de milhares 39 2 2" xfId="2753"/>
    <cellStyle name="Separador de milhares 4" xfId="92"/>
    <cellStyle name="Separador de milhares 4 2" xfId="2754"/>
    <cellStyle name="Separador de milhares 4 2 2" xfId="2755"/>
    <cellStyle name="Separador de milhares 4 3" xfId="2756"/>
    <cellStyle name="Separador de milhares 40" xfId="1517"/>
    <cellStyle name="Separador de milhares 40 2" xfId="2757"/>
    <cellStyle name="Separador de milhares 40 2 2" xfId="2758"/>
    <cellStyle name="Separador de milhares 41" xfId="1518"/>
    <cellStyle name="Separador de milhares 41 2" xfId="2759"/>
    <cellStyle name="Separador de milhares 41 2 2" xfId="2760"/>
    <cellStyle name="Separador de milhares 42" xfId="1519"/>
    <cellStyle name="Separador de milhares 42 2" xfId="2761"/>
    <cellStyle name="Separador de milhares 42 2 2" xfId="2762"/>
    <cellStyle name="Separador de milhares 43" xfId="1520"/>
    <cellStyle name="Separador de milhares 43 2" xfId="2763"/>
    <cellStyle name="Separador de milhares 43 2 2" xfId="2764"/>
    <cellStyle name="Separador de milhares 44" xfId="1521"/>
    <cellStyle name="Separador de milhares 44 2" xfId="2765"/>
    <cellStyle name="Separador de milhares 44 2 2" xfId="2766"/>
    <cellStyle name="Separador de milhares 45" xfId="1522"/>
    <cellStyle name="Separador de milhares 45 2" xfId="2767"/>
    <cellStyle name="Separador de milhares 45 2 2" xfId="2768"/>
    <cellStyle name="Separador de milhares 46" xfId="1523"/>
    <cellStyle name="Separador de milhares 46 2" xfId="2769"/>
    <cellStyle name="Separador de milhares 46 2 2" xfId="2770"/>
    <cellStyle name="Separador de milhares 47" xfId="1524"/>
    <cellStyle name="Separador de milhares 47 2" xfId="2771"/>
    <cellStyle name="Separador de milhares 47 2 2" xfId="2772"/>
    <cellStyle name="Separador de milhares 48" xfId="1525"/>
    <cellStyle name="Separador de milhares 48 2" xfId="2773"/>
    <cellStyle name="Separador de milhares 48 2 2" xfId="2774"/>
    <cellStyle name="Separador de milhares 49" xfId="1526"/>
    <cellStyle name="Separador de milhares 49 2" xfId="2775"/>
    <cellStyle name="Separador de milhares 49 2 2" xfId="2776"/>
    <cellStyle name="Separador de milhares 5" xfId="1005"/>
    <cellStyle name="Separador de milhares 5 2" xfId="2777"/>
    <cellStyle name="Separador de milhares 5 2 2" xfId="2778"/>
    <cellStyle name="Separador de milhares 5 3" xfId="2779"/>
    <cellStyle name="Separador de milhares 50" xfId="1527"/>
    <cellStyle name="Separador de milhares 50 2" xfId="2780"/>
    <cellStyle name="Separador de milhares 50 2 2" xfId="2781"/>
    <cellStyle name="Separador de milhares 51" xfId="1528"/>
    <cellStyle name="Separador de milhares 51 2" xfId="1529"/>
    <cellStyle name="Separador de milhares 51 2 2" xfId="2782"/>
    <cellStyle name="Separador de milhares 51 2 3" xfId="2783"/>
    <cellStyle name="Separador de milhares 51 2 4" xfId="2784"/>
    <cellStyle name="Separador de milhares 51 2 4 2" xfId="2785"/>
    <cellStyle name="Separador de milhares 51 2 4 3" xfId="2786"/>
    <cellStyle name="Separador de milhares 51 2 4 3 2" xfId="2787"/>
    <cellStyle name="Separador de milhares 51 2 4 3 2 2" xfId="2788"/>
    <cellStyle name="Separador de milhares 51 2 4 3 2 2 2" xfId="2789"/>
    <cellStyle name="Separador de milhares 51 2 5" xfId="2790"/>
    <cellStyle name="Separador de milhares 51 3" xfId="2791"/>
    <cellStyle name="Separador de milhares 51 3 2" xfId="2792"/>
    <cellStyle name="Separador de milhares 52" xfId="1530"/>
    <cellStyle name="Separador de milhares 52 2" xfId="2793"/>
    <cellStyle name="Separador de milhares 52 2 2" xfId="2794"/>
    <cellStyle name="Separador de milhares 53" xfId="1531"/>
    <cellStyle name="Separador de milhares 53 2" xfId="2795"/>
    <cellStyle name="Separador de milhares 53 2 2" xfId="2796"/>
    <cellStyle name="Separador de milhares 54" xfId="1532"/>
    <cellStyle name="Separador de milhares 54 2" xfId="2797"/>
    <cellStyle name="Separador de milhares 54 2 2" xfId="2798"/>
    <cellStyle name="Separador de milhares 55" xfId="1533"/>
    <cellStyle name="Separador de milhares 55 2" xfId="2799"/>
    <cellStyle name="Separador de milhares 55 2 2" xfId="2800"/>
    <cellStyle name="Separador de milhares 56" xfId="1534"/>
    <cellStyle name="Separador de milhares 56 2" xfId="2801"/>
    <cellStyle name="Separador de milhares 56 2 2" xfId="2802"/>
    <cellStyle name="Separador de milhares 57" xfId="1535"/>
    <cellStyle name="Separador de milhares 57 2" xfId="2803"/>
    <cellStyle name="Separador de milhares 57 2 2" xfId="2804"/>
    <cellStyle name="Separador de milhares 58" xfId="1536"/>
    <cellStyle name="Separador de milhares 58 2" xfId="2805"/>
    <cellStyle name="Separador de milhares 58 2 2" xfId="2806"/>
    <cellStyle name="Separador de milhares 59" xfId="1537"/>
    <cellStyle name="Separador de milhares 59 2" xfId="2807"/>
    <cellStyle name="Separador de milhares 59 2 2" xfId="2808"/>
    <cellStyle name="Separador de milhares 6" xfId="1538"/>
    <cellStyle name="Separador de milhares 6 2" xfId="2809"/>
    <cellStyle name="Separador de milhares 6 2 2" xfId="2810"/>
    <cellStyle name="Separador de milhares 6 3" xfId="2811"/>
    <cellStyle name="Separador de milhares 60" xfId="1539"/>
    <cellStyle name="Separador de milhares 60 2" xfId="2812"/>
    <cellStyle name="Separador de milhares 60 2 2" xfId="2813"/>
    <cellStyle name="Separador de milhares 61" xfId="1540"/>
    <cellStyle name="Separador de milhares 61 2" xfId="2814"/>
    <cellStyle name="Separador de milhares 61 2 2" xfId="2815"/>
    <cellStyle name="Separador de milhares 62" xfId="1541"/>
    <cellStyle name="Separador de milhares 62 2" xfId="2816"/>
    <cellStyle name="Separador de milhares 62 2 2" xfId="2817"/>
    <cellStyle name="Separador de milhares 63" xfId="1542"/>
    <cellStyle name="Separador de milhares 63 2" xfId="2818"/>
    <cellStyle name="Separador de milhares 63 2 2" xfId="2819"/>
    <cellStyle name="Separador de milhares 64" xfId="1543"/>
    <cellStyle name="Separador de milhares 64 2" xfId="2820"/>
    <cellStyle name="Separador de milhares 64 2 2" xfId="2821"/>
    <cellStyle name="Separador de milhares 65" xfId="1544"/>
    <cellStyle name="Separador de milhares 65 2" xfId="2822"/>
    <cellStyle name="Separador de milhares 65 2 2" xfId="2823"/>
    <cellStyle name="Separador de milhares 66" xfId="1545"/>
    <cellStyle name="Separador de milhares 66 2" xfId="2824"/>
    <cellStyle name="Separador de milhares 67" xfId="1546"/>
    <cellStyle name="Separador de milhares 67 2" xfId="2825"/>
    <cellStyle name="Separador de milhares 68" xfId="1547"/>
    <cellStyle name="Separador de milhares 68 2" xfId="2826"/>
    <cellStyle name="Separador de milhares 69" xfId="1548"/>
    <cellStyle name="Separador de milhares 69 2" xfId="2827"/>
    <cellStyle name="Separador de milhares 69 2 2" xfId="2828"/>
    <cellStyle name="Separador de milhares 7" xfId="1549"/>
    <cellStyle name="Separador de milhares 7 2" xfId="2829"/>
    <cellStyle name="Separador de milhares 7 2 2" xfId="2830"/>
    <cellStyle name="Separador de milhares 7 3" xfId="2831"/>
    <cellStyle name="Separador de milhares 70" xfId="1550"/>
    <cellStyle name="Separador de milhares 70 2" xfId="2832"/>
    <cellStyle name="Separador de milhares 70 3" xfId="2833"/>
    <cellStyle name="Separador de milhares 71" xfId="1551"/>
    <cellStyle name="Separador de milhares 71 2" xfId="2834"/>
    <cellStyle name="Separador de milhares 71 2 2" xfId="2835"/>
    <cellStyle name="Separador de milhares 72" xfId="1552"/>
    <cellStyle name="Separador de milhares 72 2" xfId="2836"/>
    <cellStyle name="Separador de milhares 72 2 2" xfId="2837"/>
    <cellStyle name="Separador de milhares 73" xfId="1553"/>
    <cellStyle name="Separador de milhares 73 2" xfId="2838"/>
    <cellStyle name="Separador de milhares 74" xfId="1554"/>
    <cellStyle name="Separador de milhares 74 2" xfId="2839"/>
    <cellStyle name="Separador de milhares 75" xfId="1555"/>
    <cellStyle name="Separador de milhares 75 2" xfId="2840"/>
    <cellStyle name="Separador de milhares 76" xfId="1556"/>
    <cellStyle name="Separador de milhares 76 2" xfId="2841"/>
    <cellStyle name="Separador de milhares 77" xfId="1557"/>
    <cellStyle name="Separador de milhares 77 2" xfId="2842"/>
    <cellStyle name="Separador de milhares 78" xfId="1558"/>
    <cellStyle name="Separador de milhares 78 2" xfId="2843"/>
    <cellStyle name="Separador de milhares 79" xfId="1559"/>
    <cellStyle name="Separador de milhares 79 2" xfId="2844"/>
    <cellStyle name="Separador de milhares 8" xfId="1560"/>
    <cellStyle name="Separador de milhares 8 2" xfId="2845"/>
    <cellStyle name="Separador de milhares 8 2 2" xfId="2846"/>
    <cellStyle name="Separador de milhares 8 3" xfId="2847"/>
    <cellStyle name="Separador de milhares 80" xfId="1561"/>
    <cellStyle name="Separador de milhares 80 2" xfId="2848"/>
    <cellStyle name="Separador de milhares 81" xfId="1562"/>
    <cellStyle name="Separador de milhares 81 2" xfId="2849"/>
    <cellStyle name="Separador de milhares 82" xfId="1563"/>
    <cellStyle name="Separador de milhares 82 2" xfId="2850"/>
    <cellStyle name="Separador de milhares 83" xfId="1564"/>
    <cellStyle name="Separador de milhares 83 2" xfId="2851"/>
    <cellStyle name="Separador de milhares 84" xfId="1565"/>
    <cellStyle name="Separador de milhares 84 2" xfId="2852"/>
    <cellStyle name="Separador de milhares 85" xfId="1566"/>
    <cellStyle name="Separador de milhares 85 2" xfId="2853"/>
    <cellStyle name="Separador de milhares 86" xfId="1567"/>
    <cellStyle name="Separador de milhares 86 2" xfId="2854"/>
    <cellStyle name="Separador de milhares 87" xfId="1568"/>
    <cellStyle name="Separador de milhares 88" xfId="1569"/>
    <cellStyle name="Separador de milhares 89" xfId="1570"/>
    <cellStyle name="Separador de milhares 9" xfId="1571"/>
    <cellStyle name="Separador de milhares 9 2" xfId="2855"/>
    <cellStyle name="Separador de milhares 9 2 2" xfId="2856"/>
    <cellStyle name="Separador de milhares 9 3" xfId="2857"/>
    <cellStyle name="Separador de milhares 90" xfId="1572"/>
    <cellStyle name="Separador de milhares 91" xfId="1573"/>
    <cellStyle name="Separador de milhares 92" xfId="1574"/>
    <cellStyle name="Separador de milhares 93" xfId="1575"/>
    <cellStyle name="Separador de milhares 94" xfId="1576"/>
    <cellStyle name="Separador de milhares 95" xfId="1577"/>
    <cellStyle name="Separador de milhares 96" xfId="1578"/>
    <cellStyle name="Separador de milhares 97" xfId="1579"/>
    <cellStyle name="Separador de milhares 98" xfId="1580"/>
    <cellStyle name="Separador de milhares 99" xfId="1581"/>
    <cellStyle name="Separador de milhares_MADEIRO_GERAL" xfId="93"/>
    <cellStyle name="sub-total" xfId="94"/>
    <cellStyle name="Texto de Aviso" xfId="95" builtinId="11" customBuiltin="1"/>
    <cellStyle name="Texto de Aviso 10" xfId="845"/>
    <cellStyle name="Texto de Aviso 11" xfId="846"/>
    <cellStyle name="Texto de Aviso 12" xfId="847"/>
    <cellStyle name="Texto de Aviso 13" xfId="848"/>
    <cellStyle name="Texto de Aviso 14" xfId="849"/>
    <cellStyle name="Texto de Aviso 15" xfId="850"/>
    <cellStyle name="Texto de Aviso 16" xfId="851"/>
    <cellStyle name="Texto de Aviso 17" xfId="852"/>
    <cellStyle name="Texto de Aviso 18" xfId="853"/>
    <cellStyle name="Texto de Aviso 19" xfId="854"/>
    <cellStyle name="Texto de Aviso 2" xfId="855"/>
    <cellStyle name="Texto de Aviso 20" xfId="856"/>
    <cellStyle name="Texto de Aviso 21" xfId="857"/>
    <cellStyle name="Texto de Aviso 3" xfId="858"/>
    <cellStyle name="Texto de Aviso 4" xfId="859"/>
    <cellStyle name="Texto de Aviso 5" xfId="860"/>
    <cellStyle name="Texto de Aviso 6" xfId="861"/>
    <cellStyle name="Texto de Aviso 7" xfId="862"/>
    <cellStyle name="Texto de Aviso 8" xfId="863"/>
    <cellStyle name="Texto de Aviso 9" xfId="864"/>
    <cellStyle name="Texto Explicativo" xfId="96" builtinId="53" customBuiltin="1"/>
    <cellStyle name="Texto Explicativo 10" xfId="865"/>
    <cellStyle name="Texto Explicativo 11" xfId="866"/>
    <cellStyle name="Texto Explicativo 12" xfId="867"/>
    <cellStyle name="Texto Explicativo 13" xfId="868"/>
    <cellStyle name="Texto Explicativo 14" xfId="869"/>
    <cellStyle name="Texto Explicativo 15" xfId="870"/>
    <cellStyle name="Texto Explicativo 16" xfId="871"/>
    <cellStyle name="Texto Explicativo 17" xfId="872"/>
    <cellStyle name="Texto Explicativo 18" xfId="873"/>
    <cellStyle name="Texto Explicativo 19" xfId="874"/>
    <cellStyle name="Texto Explicativo 2" xfId="875"/>
    <cellStyle name="Texto Explicativo 20" xfId="876"/>
    <cellStyle name="Texto Explicativo 21" xfId="877"/>
    <cellStyle name="Texto Explicativo 3" xfId="878"/>
    <cellStyle name="Texto Explicativo 4" xfId="879"/>
    <cellStyle name="Texto Explicativo 5" xfId="880"/>
    <cellStyle name="Texto Explicativo 6" xfId="881"/>
    <cellStyle name="Texto Explicativo 7" xfId="882"/>
    <cellStyle name="Texto Explicativo 8" xfId="883"/>
    <cellStyle name="Texto Explicativo 9" xfId="884"/>
    <cellStyle name="Title" xfId="97"/>
    <cellStyle name="Título" xfId="98" builtinId="15" customBuiltin="1"/>
    <cellStyle name="Título 1" xfId="99" builtinId="16" customBuiltin="1"/>
    <cellStyle name="Título 1 10" xfId="885"/>
    <cellStyle name="Título 1 11" xfId="886"/>
    <cellStyle name="Título 1 12" xfId="887"/>
    <cellStyle name="Título 1 13" xfId="888"/>
    <cellStyle name="Título 1 14" xfId="889"/>
    <cellStyle name="Título 1 15" xfId="890"/>
    <cellStyle name="Título 1 16" xfId="891"/>
    <cellStyle name="Título 1 17" xfId="892"/>
    <cellStyle name="Título 1 18" xfId="893"/>
    <cellStyle name="Título 1 19" xfId="894"/>
    <cellStyle name="Título 1 2" xfId="895"/>
    <cellStyle name="Título 1 20" xfId="896"/>
    <cellStyle name="Título 1 21" xfId="897"/>
    <cellStyle name="Título 1 3" xfId="898"/>
    <cellStyle name="Título 1 4" xfId="899"/>
    <cellStyle name="Título 1 5" xfId="900"/>
    <cellStyle name="Título 1 6" xfId="901"/>
    <cellStyle name="Título 1 7" xfId="902"/>
    <cellStyle name="Título 1 8" xfId="903"/>
    <cellStyle name="Título 1 9" xfId="904"/>
    <cellStyle name="Título 10" xfId="905"/>
    <cellStyle name="Título 11" xfId="906"/>
    <cellStyle name="Título 12" xfId="907"/>
    <cellStyle name="Título 13" xfId="908"/>
    <cellStyle name="Título 14" xfId="909"/>
    <cellStyle name="Título 15" xfId="910"/>
    <cellStyle name="Título 16" xfId="911"/>
    <cellStyle name="Título 17" xfId="912"/>
    <cellStyle name="Título 18" xfId="913"/>
    <cellStyle name="Título 19" xfId="914"/>
    <cellStyle name="Título 2" xfId="100" builtinId="17" customBuiltin="1"/>
    <cellStyle name="Título 2 10" xfId="915"/>
    <cellStyle name="Título 2 11" xfId="916"/>
    <cellStyle name="Título 2 12" xfId="917"/>
    <cellStyle name="Título 2 13" xfId="918"/>
    <cellStyle name="Título 2 14" xfId="919"/>
    <cellStyle name="Título 2 15" xfId="920"/>
    <cellStyle name="Título 2 16" xfId="921"/>
    <cellStyle name="Título 2 17" xfId="922"/>
    <cellStyle name="Título 2 18" xfId="923"/>
    <cellStyle name="Título 2 19" xfId="924"/>
    <cellStyle name="Título 2 2" xfId="925"/>
    <cellStyle name="Título 2 20" xfId="926"/>
    <cellStyle name="Título 2 21" xfId="927"/>
    <cellStyle name="Título 2 3" xfId="928"/>
    <cellStyle name="Título 2 4" xfId="929"/>
    <cellStyle name="Título 2 5" xfId="930"/>
    <cellStyle name="Título 2 6" xfId="931"/>
    <cellStyle name="Título 2 7" xfId="932"/>
    <cellStyle name="Título 2 8" xfId="933"/>
    <cellStyle name="Título 2 9" xfId="934"/>
    <cellStyle name="Título 20" xfId="935"/>
    <cellStyle name="Título 21" xfId="936"/>
    <cellStyle name="Título 22" xfId="937"/>
    <cellStyle name="Título 23" xfId="938"/>
    <cellStyle name="Título 24" xfId="939"/>
    <cellStyle name="Título 3" xfId="101" builtinId="18" customBuiltin="1"/>
    <cellStyle name="Título 3 10" xfId="940"/>
    <cellStyle name="Título 3 11" xfId="941"/>
    <cellStyle name="Título 3 12" xfId="942"/>
    <cellStyle name="Título 3 13" xfId="943"/>
    <cellStyle name="Título 3 14" xfId="944"/>
    <cellStyle name="Título 3 15" xfId="945"/>
    <cellStyle name="Título 3 16" xfId="946"/>
    <cellStyle name="Título 3 17" xfId="947"/>
    <cellStyle name="Título 3 18" xfId="948"/>
    <cellStyle name="Título 3 19" xfId="949"/>
    <cellStyle name="Título 3 2" xfId="950"/>
    <cellStyle name="Título 3 20" xfId="951"/>
    <cellStyle name="Título 3 21" xfId="952"/>
    <cellStyle name="Título 3 3" xfId="953"/>
    <cellStyle name="Título 3 4" xfId="954"/>
    <cellStyle name="Título 3 5" xfId="955"/>
    <cellStyle name="Título 3 6" xfId="956"/>
    <cellStyle name="Título 3 7" xfId="957"/>
    <cellStyle name="Título 3 8" xfId="958"/>
    <cellStyle name="Título 3 9" xfId="959"/>
    <cellStyle name="Título 4" xfId="102" builtinId="19" customBuiltin="1"/>
    <cellStyle name="Título 4 10" xfId="960"/>
    <cellStyle name="Título 4 11" xfId="961"/>
    <cellStyle name="Título 4 12" xfId="962"/>
    <cellStyle name="Título 4 13" xfId="963"/>
    <cellStyle name="Título 4 14" xfId="964"/>
    <cellStyle name="Título 4 15" xfId="965"/>
    <cellStyle name="Título 4 16" xfId="966"/>
    <cellStyle name="Título 4 17" xfId="967"/>
    <cellStyle name="Título 4 18" xfId="968"/>
    <cellStyle name="Título 4 19" xfId="969"/>
    <cellStyle name="Título 4 2" xfId="970"/>
    <cellStyle name="Título 4 20" xfId="971"/>
    <cellStyle name="Título 4 21" xfId="972"/>
    <cellStyle name="Título 4 3" xfId="973"/>
    <cellStyle name="Título 4 4" xfId="974"/>
    <cellStyle name="Título 4 5" xfId="975"/>
    <cellStyle name="Título 4 6" xfId="976"/>
    <cellStyle name="Título 4 7" xfId="977"/>
    <cellStyle name="Título 4 8" xfId="978"/>
    <cellStyle name="Título 4 9" xfId="979"/>
    <cellStyle name="Título 5" xfId="980"/>
    <cellStyle name="Título 6" xfId="981"/>
    <cellStyle name="Título 7" xfId="982"/>
    <cellStyle name="Título 8" xfId="983"/>
    <cellStyle name="Título 9" xfId="984"/>
    <cellStyle name="Titulo1" xfId="1582"/>
    <cellStyle name="Titulo2" xfId="1583"/>
    <cellStyle name="Total" xfId="103" builtinId="25" customBuiltin="1"/>
    <cellStyle name="Total 10" xfId="985"/>
    <cellStyle name="Total 11" xfId="986"/>
    <cellStyle name="Total 12" xfId="987"/>
    <cellStyle name="Total 13" xfId="988"/>
    <cellStyle name="Total 14" xfId="989"/>
    <cellStyle name="Total 15" xfId="990"/>
    <cellStyle name="Total 16" xfId="991"/>
    <cellStyle name="Total 17" xfId="992"/>
    <cellStyle name="Total 18" xfId="993"/>
    <cellStyle name="Total 19" xfId="994"/>
    <cellStyle name="Total 2" xfId="995"/>
    <cellStyle name="Total 20" xfId="996"/>
    <cellStyle name="Total 21" xfId="997"/>
    <cellStyle name="Total 3" xfId="998"/>
    <cellStyle name="Total 4" xfId="999"/>
    <cellStyle name="Total 5" xfId="1000"/>
    <cellStyle name="Total 6" xfId="1001"/>
    <cellStyle name="Total 7" xfId="1002"/>
    <cellStyle name="Total 8" xfId="1003"/>
    <cellStyle name="Total 9" xfId="1004"/>
    <cellStyle name="Vírgula" xfId="89" builtinId="3"/>
    <cellStyle name="Warning Text" xfId="10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168729</xdr:colOff>
      <xdr:row>1</xdr:row>
      <xdr:rowOff>43543</xdr:rowOff>
    </xdr:from>
    <xdr:to>
      <xdr:col>2</xdr:col>
      <xdr:colOff>42183</xdr:colOff>
      <xdr:row>2</xdr:row>
      <xdr:rowOff>217714</xdr:rowOff>
    </xdr:to>
    <xdr:pic>
      <xdr:nvPicPr>
        <xdr:cNvPr id="205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8729" y="478972"/>
          <a:ext cx="1642383" cy="54156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118562</xdr:colOff>
      <xdr:row>0</xdr:row>
      <xdr:rowOff>67355</xdr:rowOff>
    </xdr:from>
    <xdr:to>
      <xdr:col>2</xdr:col>
      <xdr:colOff>892969</xdr:colOff>
      <xdr:row>2</xdr:row>
      <xdr:rowOff>173287</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8562" y="67355"/>
          <a:ext cx="2536532" cy="820307"/>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660929</xdr:colOff>
      <xdr:row>0</xdr:row>
      <xdr:rowOff>83607</xdr:rowOff>
    </xdr:from>
    <xdr:to>
      <xdr:col>2</xdr:col>
      <xdr:colOff>1489244</xdr:colOff>
      <xdr:row>1</xdr:row>
      <xdr:rowOff>334433</xdr:rowOff>
    </xdr:to>
    <xdr:pic>
      <xdr:nvPicPr>
        <xdr:cNvPr id="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660929" y="83607"/>
          <a:ext cx="2590440" cy="603251"/>
        </a:xfrm>
        <a:prstGeom prst="rect">
          <a:avLst/>
        </a:prstGeom>
        <a:noFill/>
        <a:ln w="9525">
          <a:noFill/>
          <a:miter lim="800000"/>
          <a:headEnd/>
          <a:tailEnd/>
        </a:ln>
      </xdr:spPr>
    </xdr:pic>
    <xdr:clientData/>
  </xdr:twoCellAnchor>
  <xdr:twoCellAnchor editAs="oneCell">
    <xdr:from>
      <xdr:col>2</xdr:col>
      <xdr:colOff>514350</xdr:colOff>
      <xdr:row>10</xdr:row>
      <xdr:rowOff>0</xdr:rowOff>
    </xdr:from>
    <xdr:to>
      <xdr:col>2</xdr:col>
      <xdr:colOff>590550</xdr:colOff>
      <xdr:row>10</xdr:row>
      <xdr:rowOff>247455</xdr:rowOff>
    </xdr:to>
    <xdr:sp macro="" textlink="">
      <xdr:nvSpPr>
        <xdr:cNvPr id="4" name="Text Box 29"/>
        <xdr:cNvSpPr txBox="1">
          <a:spLocks noChangeArrowheads="1"/>
        </xdr:cNvSpPr>
      </xdr:nvSpPr>
      <xdr:spPr bwMode="auto">
        <a:xfrm>
          <a:off x="2276475" y="2943225"/>
          <a:ext cx="76200" cy="2498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514350</xdr:colOff>
      <xdr:row>10</xdr:row>
      <xdr:rowOff>0</xdr:rowOff>
    </xdr:from>
    <xdr:to>
      <xdr:col>2</xdr:col>
      <xdr:colOff>590550</xdr:colOff>
      <xdr:row>10</xdr:row>
      <xdr:rowOff>247455</xdr:rowOff>
    </xdr:to>
    <xdr:sp macro="" textlink="">
      <xdr:nvSpPr>
        <xdr:cNvPr id="5" name="Text Box 40"/>
        <xdr:cNvSpPr txBox="1">
          <a:spLocks noChangeArrowheads="1"/>
        </xdr:cNvSpPr>
      </xdr:nvSpPr>
      <xdr:spPr bwMode="auto">
        <a:xfrm>
          <a:off x="2276475" y="2943225"/>
          <a:ext cx="76200" cy="2498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514350</xdr:colOff>
      <xdr:row>10</xdr:row>
      <xdr:rowOff>0</xdr:rowOff>
    </xdr:from>
    <xdr:to>
      <xdr:col>2</xdr:col>
      <xdr:colOff>590550</xdr:colOff>
      <xdr:row>10</xdr:row>
      <xdr:rowOff>247455</xdr:rowOff>
    </xdr:to>
    <xdr:sp macro="" textlink="">
      <xdr:nvSpPr>
        <xdr:cNvPr id="6" name="Text Box 29"/>
        <xdr:cNvSpPr txBox="1">
          <a:spLocks noChangeArrowheads="1"/>
        </xdr:cNvSpPr>
      </xdr:nvSpPr>
      <xdr:spPr bwMode="auto">
        <a:xfrm>
          <a:off x="2276475" y="2943225"/>
          <a:ext cx="76200" cy="2498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514350</xdr:colOff>
      <xdr:row>10</xdr:row>
      <xdr:rowOff>0</xdr:rowOff>
    </xdr:from>
    <xdr:to>
      <xdr:col>2</xdr:col>
      <xdr:colOff>590550</xdr:colOff>
      <xdr:row>10</xdr:row>
      <xdr:rowOff>247455</xdr:rowOff>
    </xdr:to>
    <xdr:sp macro="" textlink="">
      <xdr:nvSpPr>
        <xdr:cNvPr id="7" name="Text Box 40"/>
        <xdr:cNvSpPr txBox="1">
          <a:spLocks noChangeArrowheads="1"/>
        </xdr:cNvSpPr>
      </xdr:nvSpPr>
      <xdr:spPr bwMode="auto">
        <a:xfrm>
          <a:off x="2276475" y="2943225"/>
          <a:ext cx="76200" cy="2498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419100</xdr:rowOff>
    </xdr:from>
    <xdr:to>
      <xdr:col>3</xdr:col>
      <xdr:colOff>1381125</xdr:colOff>
      <xdr:row>4</xdr:row>
      <xdr:rowOff>28575</xdr:rowOff>
    </xdr:to>
    <xdr:pic>
      <xdr:nvPicPr>
        <xdr:cNvPr id="410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247650"/>
          <a:ext cx="4191000" cy="13430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genharia\meus%20documentos\Documents%20and%20Settings\Unitec\Meus%20documentos\Bispo\OBRAS%20FUTURAS\DADOS%20DE%20OBRAS\PLANEJAMENTO%20DE%20OBRAS%20-%20CURSO%20BADRA\MEM&#211;RIA%20DE%20C&#193;LCULO%20-%20CURSO%20BADR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genharia\Meus%20documentos\Usu&#225;rios\Meus%20documentos\Bispo\LICITA&#199;&#213;ES\CODEVASF\Codevasf%20045-2007%20-%20MA\LOTE%204%20-%20Munic&#237;pio%20de%20Brejo-MA\2%20-%20Custo%20de%20Refer&#234;ncia\VERS&#195;O%20FINAL%20(BSB)%20-%20Sistema%20de%20Esgotamento_SANTA%20QUIT&#201;RIA-M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ngenharia\Meus%20documentos\P&#250;blico\_MARCELO\Revitaliza&#231;&#227;o\Base%20de%20Pre&#231;os%20Geral%20-%20para%20Planacom.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urillo/Desktop/Bispo/OBRAS%20FUTURAS/DADOS%20DE%20OBRAS/Composi&#231;&#245;es%20unit&#225;ria%20-%20Originais/C&#243;pia%20de%20Composi&#231;&#245;es%20unit&#225;rias%20-%20Prefeitura%20S&#227;o%20paulo%20-%20Edifica&#231;&#245;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2 01 Levantamento Genérico"/>
      <sheetName val="52EXEMPLO DE PLA ESTRUTURA"/>
      <sheetName val="52MEEST1"/>
      <sheetName val="ALVENARIA"/>
      <sheetName val="ACABAMENTO"/>
      <sheetName val="Caixilhos"/>
      <sheetName val="ESCADA"/>
      <sheetName val="BDI_UNICO"/>
      <sheetName val="LCOTACAO"/>
      <sheetName val="52COMPOS"/>
      <sheetName val="52COMPOS PRENCHIDA"/>
      <sheetName val="Orcamento"/>
      <sheetName val="Etapa"/>
      <sheetName val="Insumos"/>
      <sheetName val="Servicos"/>
      <sheetName val="52GRUPOS"/>
      <sheetName val="QDQ"/>
      <sheetName val="PLANILHA ORÇAMENTÁRIA"/>
      <sheetName val="INCIDÊNCIA"/>
      <sheetName val="CURVA ABC"/>
      <sheetName val="52BDI25"/>
      <sheetName val="52DI"/>
      <sheetName val="indices"/>
      <sheetName val="crono"/>
      <sheetName val="52SBDPR"/>
      <sheetName val="CROF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Reajuste"/>
      <sheetName val="Resumo"/>
      <sheetName val="Serviços Preliminares"/>
      <sheetName val="Rede Coletora-Bacia de 1 a 5"/>
      <sheetName val="Emissários"/>
      <sheetName val="Estações Elevatórias"/>
      <sheetName val="Casa - Grupo Gerador"/>
      <sheetName val="Ligação Predial"/>
      <sheetName val="Lagoa Facultativa e Anaeróbia"/>
      <sheetName val="Composições"/>
      <sheetName val="Cronograma Físico-Financeiro"/>
      <sheetName val="Res.M.deCálc."/>
      <sheetName val="M.deCálc.Rede Coletora"/>
      <sheetName val="M.deCálc.Emissário I"/>
      <sheetName val="M.deCálc.Emissário II"/>
      <sheetName val="M.deCálc.Emissário III"/>
      <sheetName val="M.deCálc.Emissário IV"/>
      <sheetName val="M.deCálc.Emissário V"/>
      <sheetName val="M.deCálc.Emissário VI"/>
      <sheetName val="M.deCálc.Emissário VII"/>
      <sheetName val="M.deCálc.Casa Grupo"/>
      <sheetName val="M.deCálc.Ligação Predial"/>
      <sheetName val="M.deCálc.Estação Elevatória I"/>
      <sheetName val="M.deCálc.Estação Elevatória II"/>
      <sheetName val="M.deCálc.Estação Elevatória III"/>
      <sheetName val="M.deCálc.Estação Elevatória IV"/>
      <sheetName val="M.deCálc.Estação Elevatória V"/>
      <sheetName val="M.deCálc.Estação Elevatória VI"/>
      <sheetName val="M.deCálc.Lagoas"/>
      <sheetName val="Insum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REDE COLETORA-BACIA DE 1 a 5 "/>
      <sheetName val="Estações Elevatórias"/>
      <sheetName val="Emissários"/>
      <sheetName val="Casa - Grupo Gerador"/>
      <sheetName val="LIGAÇÃO PREDIAL"/>
      <sheetName val="Lagoa Facultativa e Anaeróbia"/>
      <sheetName val="REDE COLETORA_BACIA DE 1 a 5 "/>
    </sheetNames>
    <sheetDataSet>
      <sheetData sheetId="0" refreshError="1"/>
      <sheetData sheetId="1"/>
      <sheetData sheetId="2"/>
      <sheetData sheetId="3"/>
      <sheetData sheetId="4"/>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Composições"/>
      <sheetName val="Insumos - Materiais"/>
      <sheetName val="Comp-BDI"/>
      <sheetName val="LEIS SOCIAIS "/>
    </sheetNames>
    <sheetDataSet>
      <sheetData sheetId="0">
        <row r="1">
          <cell r="B1" t="str">
            <v>ITEM</v>
          </cell>
          <cell r="C1" t="str">
            <v>DESCRIÇÃO</v>
          </cell>
          <cell r="D1" t="str">
            <v>UN</v>
          </cell>
          <cell r="E1" t="str">
            <v>P. UNITÁRIO</v>
          </cell>
        </row>
        <row r="2">
          <cell r="B2" t="str">
            <v>01.01.01</v>
          </cell>
        </row>
        <row r="3">
          <cell r="B3" t="str">
            <v>01.01.02</v>
          </cell>
        </row>
        <row r="4">
          <cell r="B4" t="str">
            <v>01.01.05</v>
          </cell>
        </row>
        <row r="5">
          <cell r="B5" t="str">
            <v>01.01.10</v>
          </cell>
        </row>
        <row r="6">
          <cell r="B6" t="str">
            <v>01.02.01</v>
          </cell>
        </row>
        <row r="7">
          <cell r="B7" t="str">
            <v>01.02.02</v>
          </cell>
        </row>
        <row r="8">
          <cell r="B8" t="str">
            <v>01.02.05</v>
          </cell>
        </row>
        <row r="9">
          <cell r="B9" t="str">
            <v>01.02.10</v>
          </cell>
        </row>
        <row r="10">
          <cell r="B10" t="str">
            <v>01.03.01</v>
          </cell>
        </row>
        <row r="11">
          <cell r="B11" t="str">
            <v>01.03.02</v>
          </cell>
        </row>
        <row r="12">
          <cell r="B12" t="str">
            <v>01.03.03</v>
          </cell>
        </row>
        <row r="13">
          <cell r="B13" t="str">
            <v>01.03.05</v>
          </cell>
        </row>
        <row r="14">
          <cell r="B14" t="str">
            <v>01.03.06</v>
          </cell>
        </row>
        <row r="15">
          <cell r="B15" t="str">
            <v>01.03.10</v>
          </cell>
        </row>
        <row r="16">
          <cell r="B16" t="str">
            <v>01.04.01</v>
          </cell>
        </row>
        <row r="17">
          <cell r="B17" t="str">
            <v>01.04.02</v>
          </cell>
        </row>
        <row r="18">
          <cell r="B18" t="str">
            <v>01.04.05</v>
          </cell>
        </row>
        <row r="19">
          <cell r="B19" t="str">
            <v>01.04.06</v>
          </cell>
        </row>
        <row r="20">
          <cell r="B20" t="str">
            <v>01.04.10</v>
          </cell>
        </row>
        <row r="21">
          <cell r="B21" t="str">
            <v>01.04.15</v>
          </cell>
        </row>
        <row r="22">
          <cell r="B22" t="str">
            <v>01.04.16</v>
          </cell>
        </row>
        <row r="23">
          <cell r="B23" t="str">
            <v>01.04.22</v>
          </cell>
        </row>
        <row r="24">
          <cell r="B24" t="str">
            <v>01.04.23</v>
          </cell>
        </row>
        <row r="25">
          <cell r="B25" t="str">
            <v>01.04.24</v>
          </cell>
        </row>
        <row r="26">
          <cell r="B26" t="str">
            <v>01.04.26</v>
          </cell>
        </row>
        <row r="27">
          <cell r="B27" t="str">
            <v>01.04.27</v>
          </cell>
        </row>
        <row r="28">
          <cell r="B28" t="str">
            <v>01.04.30</v>
          </cell>
        </row>
        <row r="29">
          <cell r="B29" t="str">
            <v>01.04.31</v>
          </cell>
        </row>
        <row r="30">
          <cell r="B30" t="str">
            <v>01.04.32</v>
          </cell>
        </row>
        <row r="31">
          <cell r="B31" t="str">
            <v>01.04.33</v>
          </cell>
        </row>
        <row r="32">
          <cell r="B32" t="str">
            <v>01.04.34</v>
          </cell>
        </row>
        <row r="33">
          <cell r="B33" t="str">
            <v>01.04.35</v>
          </cell>
        </row>
        <row r="34">
          <cell r="B34" t="str">
            <v>01.04.36</v>
          </cell>
        </row>
        <row r="35">
          <cell r="B35" t="str">
            <v>01.04.37</v>
          </cell>
        </row>
        <row r="36">
          <cell r="B36" t="str">
            <v>01.04.38</v>
          </cell>
        </row>
        <row r="37">
          <cell r="B37" t="str">
            <v>01.04.39</v>
          </cell>
        </row>
        <row r="38">
          <cell r="B38" t="str">
            <v>01.04.48</v>
          </cell>
        </row>
        <row r="39">
          <cell r="B39" t="str">
            <v>01.04.49</v>
          </cell>
        </row>
        <row r="40">
          <cell r="B40" t="str">
            <v>01.04.50</v>
          </cell>
        </row>
        <row r="41">
          <cell r="B41" t="str">
            <v>01.04.51</v>
          </cell>
        </row>
        <row r="42">
          <cell r="B42" t="str">
            <v>01.04.52</v>
          </cell>
        </row>
        <row r="43">
          <cell r="B43" t="str">
            <v>01.04.70</v>
          </cell>
        </row>
        <row r="44">
          <cell r="B44" t="str">
            <v>01.04.71</v>
          </cell>
        </row>
        <row r="45">
          <cell r="B45" t="str">
            <v>01.04.75</v>
          </cell>
        </row>
        <row r="46">
          <cell r="B46" t="str">
            <v>01.04.80</v>
          </cell>
        </row>
        <row r="47">
          <cell r="B47" t="str">
            <v>02.01.01</v>
          </cell>
        </row>
        <row r="48">
          <cell r="B48" t="str">
            <v>02.01.02</v>
          </cell>
        </row>
        <row r="49">
          <cell r="B49" t="str">
            <v>02.01.05</v>
          </cell>
        </row>
        <row r="50">
          <cell r="B50" t="str">
            <v>02.01.06</v>
          </cell>
        </row>
        <row r="51">
          <cell r="B51" t="str">
            <v>02.01.07</v>
          </cell>
        </row>
        <row r="52">
          <cell r="B52" t="str">
            <v>02.01.08</v>
          </cell>
        </row>
        <row r="53">
          <cell r="B53" t="str">
            <v>02.01.09</v>
          </cell>
        </row>
        <row r="54">
          <cell r="B54" t="str">
            <v>02.01.10</v>
          </cell>
        </row>
        <row r="55">
          <cell r="B55" t="str">
            <v>02.01.20</v>
          </cell>
        </row>
        <row r="56">
          <cell r="B56" t="str">
            <v>02.01.30</v>
          </cell>
        </row>
        <row r="57">
          <cell r="B57" t="str">
            <v>02.01.32</v>
          </cell>
        </row>
        <row r="58">
          <cell r="B58" t="str">
            <v>02.01.38</v>
          </cell>
        </row>
        <row r="59">
          <cell r="B59" t="str">
            <v>02.01.39</v>
          </cell>
        </row>
        <row r="60">
          <cell r="B60" t="str">
            <v>02.01.40</v>
          </cell>
        </row>
        <row r="61">
          <cell r="B61" t="str">
            <v>02.01.41</v>
          </cell>
        </row>
        <row r="62">
          <cell r="B62" t="str">
            <v>02.01.42</v>
          </cell>
        </row>
        <row r="63">
          <cell r="B63" t="str">
            <v>02.01.43</v>
          </cell>
        </row>
        <row r="64">
          <cell r="B64" t="str">
            <v>02.01.44</v>
          </cell>
        </row>
        <row r="65">
          <cell r="B65" t="str">
            <v>02.01.45</v>
          </cell>
        </row>
        <row r="66">
          <cell r="B66" t="str">
            <v>02.01.46</v>
          </cell>
        </row>
        <row r="67">
          <cell r="B67" t="str">
            <v>02.01.47</v>
          </cell>
        </row>
        <row r="68">
          <cell r="B68" t="str">
            <v>02.01.48</v>
          </cell>
        </row>
        <row r="69">
          <cell r="B69" t="str">
            <v>02.01.49</v>
          </cell>
        </row>
        <row r="70">
          <cell r="B70" t="str">
            <v>02.01.50</v>
          </cell>
        </row>
        <row r="71">
          <cell r="B71" t="str">
            <v>02.01.51</v>
          </cell>
        </row>
        <row r="72">
          <cell r="B72" t="str">
            <v>02.01.52</v>
          </cell>
        </row>
        <row r="73">
          <cell r="B73" t="str">
            <v>02.01.53</v>
          </cell>
        </row>
        <row r="74">
          <cell r="B74" t="str">
            <v>02.01.54</v>
          </cell>
        </row>
        <row r="75">
          <cell r="B75" t="str">
            <v>02.01.60</v>
          </cell>
        </row>
        <row r="76">
          <cell r="B76" t="str">
            <v>02.01.61</v>
          </cell>
        </row>
        <row r="77">
          <cell r="B77" t="str">
            <v>02.01.62</v>
          </cell>
        </row>
        <row r="78">
          <cell r="B78" t="str">
            <v>02.01.63</v>
          </cell>
        </row>
        <row r="79">
          <cell r="B79" t="str">
            <v>02.01.64</v>
          </cell>
        </row>
        <row r="80">
          <cell r="B80" t="str">
            <v>02.01.70</v>
          </cell>
        </row>
        <row r="81">
          <cell r="B81" t="str">
            <v>02.01.71</v>
          </cell>
        </row>
        <row r="82">
          <cell r="B82" t="str">
            <v>02.01.73</v>
          </cell>
        </row>
        <row r="83">
          <cell r="B83" t="str">
            <v>02.01.74</v>
          </cell>
        </row>
        <row r="84">
          <cell r="B84" t="str">
            <v>02.01.75</v>
          </cell>
        </row>
        <row r="85">
          <cell r="B85" t="str">
            <v>02.01.76</v>
          </cell>
        </row>
        <row r="86">
          <cell r="B86" t="str">
            <v>02.01.77</v>
          </cell>
        </row>
        <row r="87">
          <cell r="B87" t="str">
            <v>02.02.01</v>
          </cell>
        </row>
        <row r="88">
          <cell r="B88" t="str">
            <v>02.02.02</v>
          </cell>
        </row>
        <row r="89">
          <cell r="B89" t="str">
            <v>02.02.05</v>
          </cell>
        </row>
        <row r="90">
          <cell r="B90" t="str">
            <v>02.02.06</v>
          </cell>
        </row>
        <row r="91">
          <cell r="B91" t="str">
            <v>02.02.10</v>
          </cell>
        </row>
        <row r="92">
          <cell r="B92" t="str">
            <v>02.02.11</v>
          </cell>
        </row>
        <row r="93">
          <cell r="B93" t="str">
            <v>02.02.15</v>
          </cell>
        </row>
        <row r="94">
          <cell r="B94" t="str">
            <v>02.02.16</v>
          </cell>
        </row>
        <row r="95">
          <cell r="B95" t="str">
            <v>02.03.01</v>
          </cell>
        </row>
        <row r="96">
          <cell r="B96" t="str">
            <v>02.03.04</v>
          </cell>
        </row>
        <row r="97">
          <cell r="B97" t="str">
            <v>02.04.04</v>
          </cell>
        </row>
        <row r="98">
          <cell r="B98" t="str">
            <v>02.04.07</v>
          </cell>
        </row>
        <row r="99">
          <cell r="B99" t="str">
            <v>02.04.09</v>
          </cell>
        </row>
        <row r="100">
          <cell r="B100" t="str">
            <v>02.05.01</v>
          </cell>
        </row>
        <row r="101">
          <cell r="B101" t="str">
            <v>02.05.05</v>
          </cell>
        </row>
        <row r="102">
          <cell r="B102" t="str">
            <v>02.05.08</v>
          </cell>
        </row>
        <row r="103">
          <cell r="B103" t="str">
            <v>02.05.13</v>
          </cell>
        </row>
        <row r="104">
          <cell r="B104" t="str">
            <v>02.06.01</v>
          </cell>
        </row>
        <row r="105">
          <cell r="B105" t="str">
            <v>02.06.03</v>
          </cell>
        </row>
        <row r="106">
          <cell r="B106" t="str">
            <v>02.06.05</v>
          </cell>
        </row>
        <row r="107">
          <cell r="B107" t="str">
            <v>02.06.10</v>
          </cell>
        </row>
        <row r="108">
          <cell r="B108" t="str">
            <v>02.06.11</v>
          </cell>
        </row>
        <row r="109">
          <cell r="B109" t="str">
            <v>02.50.01</v>
          </cell>
        </row>
        <row r="110">
          <cell r="B110" t="str">
            <v>02.50.05</v>
          </cell>
        </row>
        <row r="111">
          <cell r="B111" t="str">
            <v>02.50.06</v>
          </cell>
        </row>
        <row r="112">
          <cell r="B112" t="str">
            <v>02.60.04</v>
          </cell>
        </row>
        <row r="113">
          <cell r="B113" t="str">
            <v>02.90.01</v>
          </cell>
        </row>
        <row r="114">
          <cell r="B114" t="str">
            <v>02.90.02</v>
          </cell>
        </row>
        <row r="115">
          <cell r="B115" t="str">
            <v>03.01.01</v>
          </cell>
        </row>
        <row r="116">
          <cell r="B116" t="str">
            <v>03.01.04</v>
          </cell>
        </row>
        <row r="117">
          <cell r="B117" t="str">
            <v>03.01.11</v>
          </cell>
        </row>
        <row r="118">
          <cell r="B118" t="str">
            <v>03.01.13</v>
          </cell>
        </row>
        <row r="119">
          <cell r="B119" t="str">
            <v>03.01.14</v>
          </cell>
        </row>
        <row r="120">
          <cell r="B120" t="str">
            <v>03.01.15</v>
          </cell>
        </row>
        <row r="121">
          <cell r="B121" t="str">
            <v>03.01.16</v>
          </cell>
        </row>
        <row r="122">
          <cell r="B122" t="str">
            <v>03.01.17</v>
          </cell>
        </row>
        <row r="123">
          <cell r="B123" t="str">
            <v>03.01.30</v>
          </cell>
        </row>
        <row r="124">
          <cell r="B124" t="str">
            <v>03.02.04</v>
          </cell>
        </row>
        <row r="125">
          <cell r="B125" t="str">
            <v>03.02.07</v>
          </cell>
        </row>
        <row r="126">
          <cell r="B126" t="str">
            <v>03.02.09</v>
          </cell>
        </row>
        <row r="127">
          <cell r="B127" t="str">
            <v>03.03.05</v>
          </cell>
        </row>
        <row r="128">
          <cell r="B128" t="str">
            <v>03.03.06</v>
          </cell>
        </row>
        <row r="129">
          <cell r="B129" t="str">
            <v>03.03.07</v>
          </cell>
        </row>
        <row r="130">
          <cell r="B130" t="str">
            <v>03.03.08</v>
          </cell>
        </row>
        <row r="131">
          <cell r="B131" t="str">
            <v>03.03.09</v>
          </cell>
        </row>
        <row r="132">
          <cell r="B132" t="str">
            <v>03.03.13</v>
          </cell>
        </row>
        <row r="133">
          <cell r="B133" t="str">
            <v>03.03.14</v>
          </cell>
        </row>
        <row r="134">
          <cell r="B134" t="str">
            <v>03.03.30</v>
          </cell>
        </row>
        <row r="135">
          <cell r="B135" t="str">
            <v>03.04.01</v>
          </cell>
        </row>
        <row r="136">
          <cell r="B136" t="str">
            <v>03.04.02</v>
          </cell>
        </row>
        <row r="137">
          <cell r="B137" t="str">
            <v>03.04.03</v>
          </cell>
        </row>
        <row r="138">
          <cell r="B138" t="str">
            <v>03.04.04</v>
          </cell>
        </row>
        <row r="139">
          <cell r="B139" t="str">
            <v>03.04.05</v>
          </cell>
        </row>
        <row r="140">
          <cell r="B140" t="str">
            <v>03.04.19</v>
          </cell>
        </row>
        <row r="141">
          <cell r="B141" t="str">
            <v>03.04.20</v>
          </cell>
        </row>
        <row r="142">
          <cell r="B142" t="str">
            <v>03.04.21</v>
          </cell>
        </row>
        <row r="143">
          <cell r="B143" t="str">
            <v>03.04.22</v>
          </cell>
        </row>
        <row r="144">
          <cell r="B144" t="str">
            <v>03.04.23</v>
          </cell>
        </row>
        <row r="145">
          <cell r="B145" t="str">
            <v>03.04.24</v>
          </cell>
        </row>
        <row r="146">
          <cell r="B146" t="str">
            <v>03.40.02</v>
          </cell>
        </row>
        <row r="147">
          <cell r="B147" t="str">
            <v>03.40.10</v>
          </cell>
        </row>
        <row r="148">
          <cell r="B148" t="str">
            <v>03.40.50</v>
          </cell>
        </row>
        <row r="149">
          <cell r="B149" t="str">
            <v>03.40.51</v>
          </cell>
        </row>
        <row r="150">
          <cell r="B150" t="str">
            <v>03.50.01</v>
          </cell>
        </row>
        <row r="151">
          <cell r="B151" t="str">
            <v>03.50.02</v>
          </cell>
        </row>
        <row r="152">
          <cell r="B152" t="str">
            <v>03.50.05</v>
          </cell>
        </row>
        <row r="153">
          <cell r="B153" t="str">
            <v>03.50.06</v>
          </cell>
        </row>
        <row r="154">
          <cell r="B154" t="str">
            <v>04.01.01</v>
          </cell>
        </row>
        <row r="155">
          <cell r="B155" t="str">
            <v>04.01.02</v>
          </cell>
        </row>
        <row r="156">
          <cell r="B156" t="str">
            <v>04.01.03</v>
          </cell>
        </row>
        <row r="157">
          <cell r="B157" t="str">
            <v>04.01.04</v>
          </cell>
        </row>
        <row r="158">
          <cell r="B158" t="str">
            <v>04.01.11</v>
          </cell>
        </row>
        <row r="159">
          <cell r="B159" t="str">
            <v>04.01.12</v>
          </cell>
        </row>
        <row r="160">
          <cell r="B160" t="str">
            <v>04.01.15</v>
          </cell>
        </row>
        <row r="161">
          <cell r="B161" t="str">
            <v>04.01.16</v>
          </cell>
        </row>
        <row r="162">
          <cell r="B162" t="str">
            <v>04.01.20</v>
          </cell>
        </row>
        <row r="163">
          <cell r="B163" t="str">
            <v>04.01.21</v>
          </cell>
        </row>
        <row r="164">
          <cell r="B164" t="str">
            <v>04.01.22</v>
          </cell>
        </row>
        <row r="165">
          <cell r="B165" t="str">
            <v>04.01.25</v>
          </cell>
        </row>
        <row r="166">
          <cell r="B166" t="str">
            <v>04.01.26</v>
          </cell>
        </row>
        <row r="167">
          <cell r="B167" t="str">
            <v>04.01.27</v>
          </cell>
        </row>
        <row r="168">
          <cell r="B168" t="str">
            <v>04.01.40</v>
          </cell>
        </row>
        <row r="169">
          <cell r="B169" t="str">
            <v>04.01.41</v>
          </cell>
        </row>
        <row r="170">
          <cell r="B170" t="str">
            <v>04.01.42</v>
          </cell>
        </row>
        <row r="171">
          <cell r="B171" t="str">
            <v>04.01.43</v>
          </cell>
        </row>
        <row r="172">
          <cell r="B172" t="str">
            <v>04.01.44</v>
          </cell>
        </row>
        <row r="173">
          <cell r="B173" t="str">
            <v>04.01.45</v>
          </cell>
        </row>
        <row r="174">
          <cell r="B174" t="str">
            <v>04.01.50</v>
          </cell>
        </row>
        <row r="175">
          <cell r="B175" t="str">
            <v>04.01.51</v>
          </cell>
        </row>
        <row r="176">
          <cell r="B176" t="str">
            <v>04.01.52</v>
          </cell>
        </row>
        <row r="177">
          <cell r="B177" t="str">
            <v>04.01.53</v>
          </cell>
        </row>
        <row r="178">
          <cell r="B178" t="str">
            <v>04.01.54</v>
          </cell>
        </row>
        <row r="179">
          <cell r="B179" t="str">
            <v>04.01.55</v>
          </cell>
        </row>
        <row r="180">
          <cell r="B180" t="str">
            <v>04.01.60</v>
          </cell>
        </row>
        <row r="181">
          <cell r="B181" t="str">
            <v>04.01.61</v>
          </cell>
        </row>
        <row r="182">
          <cell r="B182" t="str">
            <v>04.01.62</v>
          </cell>
        </row>
        <row r="183">
          <cell r="B183" t="str">
            <v>04.01.63</v>
          </cell>
        </row>
        <row r="184">
          <cell r="B184" t="str">
            <v>04.01.66</v>
          </cell>
        </row>
        <row r="185">
          <cell r="B185" t="str">
            <v>04.01.67</v>
          </cell>
        </row>
        <row r="186">
          <cell r="B186" t="str">
            <v>04.01.76</v>
          </cell>
        </row>
        <row r="187">
          <cell r="B187" t="str">
            <v>04.01.80</v>
          </cell>
        </row>
        <row r="188">
          <cell r="B188" t="str">
            <v>04.01.95</v>
          </cell>
        </row>
        <row r="189">
          <cell r="B189" t="str">
            <v>04.01.96</v>
          </cell>
        </row>
        <row r="190">
          <cell r="B190" t="str">
            <v>04.01.97</v>
          </cell>
        </row>
        <row r="191">
          <cell r="B191" t="str">
            <v>04.01.98</v>
          </cell>
        </row>
        <row r="192">
          <cell r="B192" t="str">
            <v>04.02.01</v>
          </cell>
        </row>
        <row r="193">
          <cell r="B193" t="str">
            <v>04.02.04</v>
          </cell>
        </row>
        <row r="194">
          <cell r="B194" t="str">
            <v>04.02.07</v>
          </cell>
        </row>
        <row r="195">
          <cell r="B195" t="str">
            <v>04.02.08</v>
          </cell>
        </row>
        <row r="196">
          <cell r="B196" t="str">
            <v>04.02.09</v>
          </cell>
        </row>
        <row r="197">
          <cell r="B197" t="str">
            <v>04.02.10</v>
          </cell>
        </row>
        <row r="198">
          <cell r="B198" t="str">
            <v>04.02.11</v>
          </cell>
        </row>
        <row r="199">
          <cell r="B199" t="str">
            <v>04.02.12</v>
          </cell>
        </row>
        <row r="200">
          <cell r="B200" t="str">
            <v>04.02.13</v>
          </cell>
        </row>
        <row r="201">
          <cell r="B201" t="str">
            <v>04.02.14</v>
          </cell>
        </row>
        <row r="202">
          <cell r="B202" t="str">
            <v>04.02.15</v>
          </cell>
        </row>
        <row r="203">
          <cell r="B203" t="str">
            <v>04.02.16</v>
          </cell>
        </row>
        <row r="204">
          <cell r="B204" t="str">
            <v>04.02.17</v>
          </cell>
        </row>
        <row r="205">
          <cell r="B205" t="str">
            <v>04.02.18</v>
          </cell>
        </row>
        <row r="206">
          <cell r="B206" t="str">
            <v>04.02.24</v>
          </cell>
        </row>
        <row r="207">
          <cell r="B207" t="str">
            <v>04.02.26</v>
          </cell>
        </row>
        <row r="208">
          <cell r="B208" t="str">
            <v>04.02.27</v>
          </cell>
        </row>
        <row r="209">
          <cell r="B209" t="str">
            <v>04.02.30</v>
          </cell>
        </row>
        <row r="210">
          <cell r="B210" t="str">
            <v>04.02.35</v>
          </cell>
        </row>
        <row r="211">
          <cell r="B211" t="str">
            <v>04.03.01</v>
          </cell>
        </row>
        <row r="212">
          <cell r="B212" t="str">
            <v>04.03.10</v>
          </cell>
        </row>
        <row r="213">
          <cell r="B213" t="str">
            <v>04.03.30</v>
          </cell>
        </row>
        <row r="214">
          <cell r="B214" t="str">
            <v>04.03.31</v>
          </cell>
        </row>
        <row r="215">
          <cell r="B215" t="str">
            <v>04.03.32</v>
          </cell>
        </row>
        <row r="216">
          <cell r="B216" t="str">
            <v>04.03.51</v>
          </cell>
        </row>
        <row r="217">
          <cell r="B217" t="str">
            <v>04.03.52</v>
          </cell>
        </row>
        <row r="218">
          <cell r="B218" t="str">
            <v>04.03.53</v>
          </cell>
        </row>
        <row r="219">
          <cell r="B219" t="str">
            <v>04.03.54</v>
          </cell>
        </row>
        <row r="220">
          <cell r="B220" t="str">
            <v>04.03.55</v>
          </cell>
        </row>
        <row r="221">
          <cell r="B221" t="str">
            <v>04.03.56</v>
          </cell>
        </row>
        <row r="222">
          <cell r="B222" t="str">
            <v>04.03.57</v>
          </cell>
        </row>
        <row r="223">
          <cell r="B223" t="str">
            <v>04.03.58</v>
          </cell>
        </row>
        <row r="224">
          <cell r="B224" t="str">
            <v>04.03.59</v>
          </cell>
        </row>
        <row r="225">
          <cell r="B225" t="str">
            <v>04.03.61</v>
          </cell>
        </row>
        <row r="226">
          <cell r="B226" t="str">
            <v>04.03.62</v>
          </cell>
        </row>
        <row r="227">
          <cell r="B227" t="str">
            <v>04.03.63</v>
          </cell>
        </row>
        <row r="228">
          <cell r="B228" t="str">
            <v>04.03.64</v>
          </cell>
        </row>
        <row r="229">
          <cell r="B229" t="str">
            <v>04.03.65</v>
          </cell>
        </row>
        <row r="230">
          <cell r="B230" t="str">
            <v>04.03.66</v>
          </cell>
        </row>
        <row r="231">
          <cell r="B231" t="str">
            <v>04.03.67</v>
          </cell>
        </row>
        <row r="232">
          <cell r="B232" t="str">
            <v>04.03.68</v>
          </cell>
        </row>
        <row r="233">
          <cell r="B233" t="str">
            <v>04.03.69</v>
          </cell>
        </row>
        <row r="234">
          <cell r="B234" t="str">
            <v>04.50.01</v>
          </cell>
        </row>
        <row r="235">
          <cell r="B235" t="str">
            <v>04.50.04</v>
          </cell>
        </row>
        <row r="236">
          <cell r="B236" t="str">
            <v>04.50.07</v>
          </cell>
        </row>
        <row r="237">
          <cell r="B237" t="str">
            <v>04.50.09</v>
          </cell>
        </row>
        <row r="238">
          <cell r="B238" t="str">
            <v>04.50.10</v>
          </cell>
        </row>
        <row r="239">
          <cell r="B239" t="str">
            <v>04.50.15</v>
          </cell>
        </row>
        <row r="240">
          <cell r="B240" t="str">
            <v>04.60.05</v>
          </cell>
        </row>
        <row r="241">
          <cell r="B241" t="str">
            <v>04.60.07</v>
          </cell>
        </row>
        <row r="242">
          <cell r="B242" t="str">
            <v>04.60.10</v>
          </cell>
        </row>
        <row r="243">
          <cell r="B243" t="str">
            <v>04.60.15</v>
          </cell>
        </row>
        <row r="244">
          <cell r="B244" t="str">
            <v>04.60.16</v>
          </cell>
        </row>
        <row r="245">
          <cell r="B245" t="str">
            <v>04.60.19</v>
          </cell>
        </row>
        <row r="246">
          <cell r="B246" t="str">
            <v>04.70.10</v>
          </cell>
        </row>
        <row r="247">
          <cell r="B247" t="str">
            <v>04.70.15</v>
          </cell>
        </row>
        <row r="248">
          <cell r="B248" t="str">
            <v>04.70.16</v>
          </cell>
        </row>
        <row r="249">
          <cell r="B249" t="str">
            <v>04.70.19</v>
          </cell>
        </row>
        <row r="250">
          <cell r="B250" t="str">
            <v>05.01.01</v>
          </cell>
        </row>
        <row r="251">
          <cell r="B251" t="str">
            <v>05.01.03</v>
          </cell>
        </row>
        <row r="252">
          <cell r="B252" t="str">
            <v>05.01.05</v>
          </cell>
        </row>
        <row r="253">
          <cell r="B253" t="str">
            <v>05.01.06</v>
          </cell>
        </row>
        <row r="254">
          <cell r="B254" t="str">
            <v>05.01.12</v>
          </cell>
        </row>
        <row r="255">
          <cell r="B255" t="str">
            <v>05.01.30</v>
          </cell>
        </row>
        <row r="256">
          <cell r="B256" t="str">
            <v>05.01.40</v>
          </cell>
        </row>
        <row r="257">
          <cell r="B257" t="str">
            <v>05.01.43</v>
          </cell>
        </row>
        <row r="258">
          <cell r="B258" t="str">
            <v>05.01.47</v>
          </cell>
        </row>
        <row r="259">
          <cell r="B259" t="str">
            <v>05.02.02</v>
          </cell>
        </row>
        <row r="260">
          <cell r="B260" t="str">
            <v>05.02.05</v>
          </cell>
        </row>
        <row r="261">
          <cell r="B261" t="str">
            <v>05.02.06</v>
          </cell>
        </row>
        <row r="262">
          <cell r="B262" t="str">
            <v>05.02.30</v>
          </cell>
        </row>
        <row r="263">
          <cell r="B263" t="str">
            <v>05.02.43</v>
          </cell>
        </row>
        <row r="264">
          <cell r="B264" t="str">
            <v>05.02.44</v>
          </cell>
        </row>
        <row r="265">
          <cell r="B265" t="str">
            <v>05.03.02</v>
          </cell>
        </row>
        <row r="266">
          <cell r="B266" t="str">
            <v>05.03.05</v>
          </cell>
        </row>
        <row r="267">
          <cell r="B267" t="str">
            <v>05.03.06</v>
          </cell>
        </row>
        <row r="268">
          <cell r="B268" t="str">
            <v>05.03.07</v>
          </cell>
        </row>
        <row r="269">
          <cell r="B269" t="str">
            <v>05.03.08</v>
          </cell>
        </row>
        <row r="270">
          <cell r="B270" t="str">
            <v>05.03.09</v>
          </cell>
        </row>
        <row r="271">
          <cell r="B271" t="str">
            <v>05.03.11</v>
          </cell>
        </row>
        <row r="272">
          <cell r="B272" t="str">
            <v>05.03.12</v>
          </cell>
        </row>
        <row r="273">
          <cell r="B273" t="str">
            <v>05.03.13</v>
          </cell>
        </row>
        <row r="274">
          <cell r="B274" t="str">
            <v>05.03.16</v>
          </cell>
        </row>
        <row r="275">
          <cell r="B275" t="str">
            <v>05.03.17</v>
          </cell>
        </row>
        <row r="276">
          <cell r="B276" t="str">
            <v>05.03.20</v>
          </cell>
        </row>
        <row r="277">
          <cell r="B277" t="str">
            <v>05.03.22</v>
          </cell>
        </row>
        <row r="278">
          <cell r="B278" t="str">
            <v>05.03.40</v>
          </cell>
        </row>
        <row r="279">
          <cell r="B279" t="str">
            <v>05.03.43</v>
          </cell>
        </row>
        <row r="280">
          <cell r="B280" t="str">
            <v>05.03.47</v>
          </cell>
        </row>
        <row r="281">
          <cell r="B281" t="str">
            <v>05.03.51</v>
          </cell>
        </row>
        <row r="282">
          <cell r="B282" t="str">
            <v>05.03.54</v>
          </cell>
        </row>
        <row r="283">
          <cell r="B283" t="str">
            <v>05.03.55</v>
          </cell>
        </row>
        <row r="284">
          <cell r="B284" t="str">
            <v>05.03.64</v>
          </cell>
        </row>
        <row r="285">
          <cell r="B285" t="str">
            <v>05.03.67</v>
          </cell>
        </row>
        <row r="286">
          <cell r="B286" t="str">
            <v>05.03.70</v>
          </cell>
        </row>
        <row r="287">
          <cell r="B287" t="str">
            <v>05.03.73</v>
          </cell>
        </row>
        <row r="288">
          <cell r="B288" t="str">
            <v>05.03.76</v>
          </cell>
        </row>
        <row r="289">
          <cell r="B289" t="str">
            <v>05.03.82</v>
          </cell>
        </row>
        <row r="290">
          <cell r="B290" t="str">
            <v>05.04.01</v>
          </cell>
        </row>
        <row r="291">
          <cell r="B291" t="str">
            <v>05.04.03</v>
          </cell>
        </row>
        <row r="292">
          <cell r="B292" t="str">
            <v>05.04.05</v>
          </cell>
        </row>
        <row r="293">
          <cell r="B293" t="str">
            <v>05.04.10</v>
          </cell>
        </row>
        <row r="294">
          <cell r="B294" t="str">
            <v>05.04.25</v>
          </cell>
        </row>
        <row r="295">
          <cell r="B295" t="str">
            <v>05.04.30</v>
          </cell>
        </row>
        <row r="296">
          <cell r="B296" t="str">
            <v>05.04.40</v>
          </cell>
        </row>
        <row r="297">
          <cell r="B297" t="str">
            <v>05.04.41</v>
          </cell>
        </row>
        <row r="298">
          <cell r="B298" t="str">
            <v>05.04.45</v>
          </cell>
        </row>
        <row r="299">
          <cell r="B299" t="str">
            <v>05.04.46</v>
          </cell>
        </row>
        <row r="300">
          <cell r="B300" t="str">
            <v>05.04.70</v>
          </cell>
        </row>
        <row r="301">
          <cell r="B301" t="str">
            <v>05.50.01</v>
          </cell>
        </row>
        <row r="302">
          <cell r="B302" t="str">
            <v>05.50.02</v>
          </cell>
        </row>
        <row r="303">
          <cell r="B303" t="str">
            <v>05.50.05</v>
          </cell>
        </row>
        <row r="304">
          <cell r="B304" t="str">
            <v>05.50.10</v>
          </cell>
        </row>
        <row r="305">
          <cell r="B305" t="str">
            <v>05.50.12</v>
          </cell>
        </row>
        <row r="306">
          <cell r="B306" t="str">
            <v>05.50.15</v>
          </cell>
        </row>
        <row r="307">
          <cell r="B307" t="str">
            <v>05.50.20</v>
          </cell>
        </row>
        <row r="308">
          <cell r="B308" t="str">
            <v>05.60.05</v>
          </cell>
        </row>
        <row r="309">
          <cell r="B309" t="str">
            <v>05.60.06</v>
          </cell>
        </row>
        <row r="310">
          <cell r="B310" t="str">
            <v>05.70.05</v>
          </cell>
        </row>
        <row r="311">
          <cell r="B311" t="str">
            <v>05.70.06</v>
          </cell>
        </row>
        <row r="312">
          <cell r="B312" t="str">
            <v>05.80.01</v>
          </cell>
        </row>
        <row r="313">
          <cell r="B313" t="str">
            <v>06.01.01</v>
          </cell>
        </row>
        <row r="314">
          <cell r="B314" t="str">
            <v>06.01.03</v>
          </cell>
        </row>
        <row r="315">
          <cell r="B315" t="str">
            <v>06.01.05</v>
          </cell>
        </row>
        <row r="316">
          <cell r="B316" t="str">
            <v>06.01.06</v>
          </cell>
        </row>
        <row r="317">
          <cell r="B317" t="str">
            <v>06.01.07</v>
          </cell>
        </row>
        <row r="318">
          <cell r="B318" t="str">
            <v>06.01.08</v>
          </cell>
        </row>
        <row r="319">
          <cell r="B319" t="str">
            <v>06.01.10</v>
          </cell>
        </row>
        <row r="320">
          <cell r="B320" t="str">
            <v>06.01.13</v>
          </cell>
        </row>
        <row r="321">
          <cell r="B321" t="str">
            <v>06.01.15</v>
          </cell>
        </row>
        <row r="322">
          <cell r="B322" t="str">
            <v>06.01.16</v>
          </cell>
        </row>
        <row r="323">
          <cell r="B323" t="str">
            <v>06.01.17</v>
          </cell>
        </row>
        <row r="324">
          <cell r="B324" t="str">
            <v>06.01.18</v>
          </cell>
        </row>
        <row r="325">
          <cell r="B325" t="str">
            <v>06.01.20</v>
          </cell>
        </row>
        <row r="326">
          <cell r="B326" t="str">
            <v>06.01.30</v>
          </cell>
        </row>
        <row r="327">
          <cell r="B327" t="str">
            <v>06.01.31</v>
          </cell>
        </row>
        <row r="328">
          <cell r="B328" t="str">
            <v>06.02.03</v>
          </cell>
        </row>
        <row r="329">
          <cell r="B329" t="str">
            <v>06.02.04</v>
          </cell>
        </row>
        <row r="330">
          <cell r="B330" t="str">
            <v>06.02.05</v>
          </cell>
        </row>
        <row r="331">
          <cell r="B331" t="str">
            <v>06.02.13</v>
          </cell>
        </row>
        <row r="332">
          <cell r="B332" t="str">
            <v>06.02.14</v>
          </cell>
        </row>
        <row r="333">
          <cell r="B333" t="str">
            <v>06.02.16</v>
          </cell>
        </row>
        <row r="334">
          <cell r="B334" t="str">
            <v>06.02.17</v>
          </cell>
        </row>
        <row r="335">
          <cell r="B335" t="str">
            <v>06.02.18</v>
          </cell>
        </row>
        <row r="336">
          <cell r="B336" t="str">
            <v>06.02.19</v>
          </cell>
        </row>
        <row r="337">
          <cell r="B337" t="str">
            <v>06.02.20</v>
          </cell>
        </row>
        <row r="338">
          <cell r="B338" t="str">
            <v>06.02.24</v>
          </cell>
        </row>
        <row r="339">
          <cell r="B339" t="str">
            <v>06.02.25</v>
          </cell>
        </row>
        <row r="340">
          <cell r="B340" t="str">
            <v>06.02.30</v>
          </cell>
        </row>
        <row r="341">
          <cell r="B341" t="str">
            <v>06.02.35</v>
          </cell>
        </row>
        <row r="342">
          <cell r="B342" t="str">
            <v>06.02.42</v>
          </cell>
        </row>
        <row r="343">
          <cell r="B343" t="str">
            <v>06.02.44</v>
          </cell>
        </row>
        <row r="344">
          <cell r="B344" t="str">
            <v>06.02.45</v>
          </cell>
        </row>
        <row r="345">
          <cell r="B345" t="str">
            <v>06.02.46</v>
          </cell>
        </row>
        <row r="346">
          <cell r="B346" t="str">
            <v>06.02.47</v>
          </cell>
        </row>
        <row r="347">
          <cell r="B347" t="str">
            <v>06.02.48</v>
          </cell>
        </row>
        <row r="348">
          <cell r="B348" t="str">
            <v>06.02.49</v>
          </cell>
        </row>
        <row r="349">
          <cell r="B349" t="str">
            <v>06.02.51</v>
          </cell>
        </row>
        <row r="350">
          <cell r="B350" t="str">
            <v>06.02.57</v>
          </cell>
        </row>
        <row r="351">
          <cell r="B351" t="str">
            <v>06.02.58</v>
          </cell>
        </row>
        <row r="352">
          <cell r="B352" t="str">
            <v>06.02.59</v>
          </cell>
        </row>
        <row r="353">
          <cell r="B353" t="str">
            <v>06.02.60</v>
          </cell>
        </row>
        <row r="354">
          <cell r="B354" t="str">
            <v>06.02.61</v>
          </cell>
        </row>
        <row r="355">
          <cell r="B355" t="str">
            <v>06.02.62</v>
          </cell>
        </row>
        <row r="356">
          <cell r="B356" t="str">
            <v>06.02.63</v>
          </cell>
        </row>
        <row r="357">
          <cell r="B357" t="str">
            <v>06.02.64</v>
          </cell>
        </row>
        <row r="358">
          <cell r="B358" t="str">
            <v>06.02.65</v>
          </cell>
        </row>
        <row r="359">
          <cell r="B359" t="str">
            <v>06.02.66</v>
          </cell>
        </row>
        <row r="360">
          <cell r="B360" t="str">
            <v>06.02.67</v>
          </cell>
        </row>
        <row r="361">
          <cell r="B361" t="str">
            <v>06.02.70</v>
          </cell>
        </row>
        <row r="362">
          <cell r="B362" t="str">
            <v>06.02.72</v>
          </cell>
        </row>
        <row r="363">
          <cell r="B363" t="str">
            <v>06.02.73</v>
          </cell>
        </row>
        <row r="364">
          <cell r="B364" t="str">
            <v>06.02.77</v>
          </cell>
        </row>
        <row r="365">
          <cell r="B365" t="str">
            <v>06.02.79</v>
          </cell>
        </row>
        <row r="366">
          <cell r="B366" t="str">
            <v>06.02.80</v>
          </cell>
        </row>
        <row r="367">
          <cell r="B367" t="str">
            <v>06.02.81</v>
          </cell>
        </row>
        <row r="368">
          <cell r="B368" t="str">
            <v>06.02.82</v>
          </cell>
        </row>
        <row r="369">
          <cell r="B369" t="str">
            <v>06.02.84</v>
          </cell>
        </row>
        <row r="370">
          <cell r="B370" t="str">
            <v>06.02.85</v>
          </cell>
        </row>
        <row r="371">
          <cell r="B371" t="str">
            <v>06.02.86</v>
          </cell>
        </row>
        <row r="372">
          <cell r="B372" t="str">
            <v>06.02.87</v>
          </cell>
        </row>
        <row r="373">
          <cell r="B373" t="str">
            <v>06.02.89</v>
          </cell>
        </row>
        <row r="374">
          <cell r="B374" t="str">
            <v>06.02.90</v>
          </cell>
        </row>
        <row r="375">
          <cell r="B375" t="str">
            <v>06.02.92</v>
          </cell>
        </row>
        <row r="376">
          <cell r="B376" t="str">
            <v>06.02.94</v>
          </cell>
        </row>
        <row r="377">
          <cell r="B377" t="str">
            <v>06.02.95</v>
          </cell>
        </row>
        <row r="378">
          <cell r="B378" t="str">
            <v>06.02.96</v>
          </cell>
        </row>
        <row r="379">
          <cell r="B379" t="str">
            <v>06.02.97</v>
          </cell>
        </row>
        <row r="380">
          <cell r="B380" t="str">
            <v>06.02.98</v>
          </cell>
        </row>
        <row r="381">
          <cell r="B381" t="str">
            <v>06.03.98</v>
          </cell>
        </row>
        <row r="382">
          <cell r="B382" t="str">
            <v>06.50.20</v>
          </cell>
        </row>
        <row r="383">
          <cell r="B383" t="str">
            <v>06.50.25</v>
          </cell>
        </row>
        <row r="384">
          <cell r="B384" t="str">
            <v>06.60.03</v>
          </cell>
        </row>
        <row r="385">
          <cell r="B385" t="str">
            <v>06.60.04</v>
          </cell>
        </row>
        <row r="386">
          <cell r="B386" t="str">
            <v>06.60.05</v>
          </cell>
        </row>
        <row r="387">
          <cell r="B387" t="str">
            <v>06.60.06</v>
          </cell>
        </row>
        <row r="388">
          <cell r="B388" t="str">
            <v>06.60.10</v>
          </cell>
        </row>
        <row r="389">
          <cell r="B389" t="str">
            <v>06.60.11</v>
          </cell>
        </row>
        <row r="390">
          <cell r="B390" t="str">
            <v>06.60.12</v>
          </cell>
        </row>
        <row r="391">
          <cell r="B391" t="str">
            <v>06.60.15</v>
          </cell>
        </row>
        <row r="392">
          <cell r="B392" t="str">
            <v>06.60.20</v>
          </cell>
        </row>
        <row r="393">
          <cell r="B393" t="str">
            <v>06.60.21</v>
          </cell>
        </row>
        <row r="394">
          <cell r="B394" t="str">
            <v>06.60.22</v>
          </cell>
        </row>
        <row r="395">
          <cell r="B395" t="str">
            <v>06.60.25</v>
          </cell>
        </row>
        <row r="396">
          <cell r="B396" t="str">
            <v>06.60.26</v>
          </cell>
        </row>
        <row r="397">
          <cell r="B397" t="str">
            <v>06.60.27</v>
          </cell>
        </row>
        <row r="398">
          <cell r="B398" t="str">
            <v>06.60.28</v>
          </cell>
        </row>
        <row r="399">
          <cell r="B399" t="str">
            <v>06.60.29</v>
          </cell>
        </row>
        <row r="400">
          <cell r="B400" t="str">
            <v>06.60.40</v>
          </cell>
        </row>
        <row r="401">
          <cell r="B401" t="str">
            <v>06.60.45</v>
          </cell>
        </row>
        <row r="402">
          <cell r="B402" t="str">
            <v>06.60.79</v>
          </cell>
        </row>
        <row r="403">
          <cell r="B403" t="str">
            <v>06.60.90</v>
          </cell>
        </row>
        <row r="404">
          <cell r="B404" t="str">
            <v>06.60.95</v>
          </cell>
        </row>
        <row r="405">
          <cell r="B405" t="str">
            <v>06.70.10</v>
          </cell>
        </row>
        <row r="406">
          <cell r="B406" t="str">
            <v>06.70.11</v>
          </cell>
        </row>
        <row r="407">
          <cell r="B407" t="str">
            <v>06.70.12</v>
          </cell>
        </row>
        <row r="408">
          <cell r="B408" t="str">
            <v>06.70.15</v>
          </cell>
        </row>
        <row r="409">
          <cell r="B409" t="str">
            <v>06.70.20</v>
          </cell>
        </row>
        <row r="410">
          <cell r="B410" t="str">
            <v>06.70.21</v>
          </cell>
        </row>
        <row r="411">
          <cell r="B411" t="str">
            <v>06.70.22</v>
          </cell>
        </row>
        <row r="412">
          <cell r="B412" t="str">
            <v>06.70.25</v>
          </cell>
        </row>
        <row r="413">
          <cell r="B413" t="str">
            <v>06.70.26</v>
          </cell>
        </row>
        <row r="414">
          <cell r="B414" t="str">
            <v>06.70.27</v>
          </cell>
        </row>
        <row r="415">
          <cell r="B415" t="str">
            <v>06.70.28</v>
          </cell>
        </row>
        <row r="416">
          <cell r="B416" t="str">
            <v>06.70.29</v>
          </cell>
        </row>
        <row r="417">
          <cell r="B417" t="str">
            <v>06.70.40</v>
          </cell>
        </row>
        <row r="418">
          <cell r="B418" t="str">
            <v>06.70.45</v>
          </cell>
        </row>
        <row r="419">
          <cell r="B419" t="str">
            <v>06.70.79</v>
          </cell>
        </row>
        <row r="420">
          <cell r="B420" t="str">
            <v>06.70.90</v>
          </cell>
        </row>
        <row r="421">
          <cell r="B421" t="str">
            <v>06.70.95</v>
          </cell>
        </row>
        <row r="422">
          <cell r="B422" t="str">
            <v>06.80.01</v>
          </cell>
        </row>
        <row r="423">
          <cell r="B423" t="str">
            <v>06.80.02</v>
          </cell>
        </row>
        <row r="424">
          <cell r="B424" t="str">
            <v>06.80.03</v>
          </cell>
        </row>
        <row r="425">
          <cell r="B425" t="str">
            <v>06.80.10</v>
          </cell>
        </row>
        <row r="426">
          <cell r="B426" t="str">
            <v>06.80.12</v>
          </cell>
        </row>
        <row r="427">
          <cell r="B427" t="str">
            <v>06.80.14</v>
          </cell>
        </row>
        <row r="428">
          <cell r="B428" t="str">
            <v>06.80.16</v>
          </cell>
        </row>
        <row r="429">
          <cell r="B429" t="str">
            <v>06.80.17</v>
          </cell>
        </row>
        <row r="430">
          <cell r="B430" t="str">
            <v>06.80.19</v>
          </cell>
        </row>
        <row r="431">
          <cell r="B431" t="str">
            <v>06.80.20</v>
          </cell>
        </row>
        <row r="432">
          <cell r="B432" t="str">
            <v>06.80.23</v>
          </cell>
        </row>
        <row r="433">
          <cell r="B433" t="str">
            <v>06.80.25</v>
          </cell>
        </row>
        <row r="434">
          <cell r="B434" t="str">
            <v>06.80.29</v>
          </cell>
        </row>
        <row r="435">
          <cell r="B435" t="str">
            <v>06.80.40</v>
          </cell>
        </row>
        <row r="436">
          <cell r="B436" t="str">
            <v>06.80.43</v>
          </cell>
        </row>
        <row r="437">
          <cell r="B437" t="str">
            <v>06.80.44</v>
          </cell>
        </row>
        <row r="438">
          <cell r="B438" t="str">
            <v>06.80.47</v>
          </cell>
        </row>
        <row r="439">
          <cell r="B439" t="str">
            <v>06.80.49</v>
          </cell>
        </row>
        <row r="440">
          <cell r="B440" t="str">
            <v>06.80.83</v>
          </cell>
        </row>
        <row r="441">
          <cell r="B441" t="str">
            <v>06.80.84</v>
          </cell>
        </row>
        <row r="442">
          <cell r="B442" t="str">
            <v>07.01.01</v>
          </cell>
        </row>
        <row r="443">
          <cell r="B443" t="str">
            <v>07.01.02</v>
          </cell>
        </row>
        <row r="444">
          <cell r="B444" t="str">
            <v>07.01.05</v>
          </cell>
        </row>
        <row r="445">
          <cell r="B445" t="str">
            <v>07.01.06</v>
          </cell>
        </row>
        <row r="446">
          <cell r="B446" t="str">
            <v>07.01.07</v>
          </cell>
        </row>
        <row r="447">
          <cell r="B447" t="str">
            <v>07.01.08</v>
          </cell>
        </row>
        <row r="448">
          <cell r="B448" t="str">
            <v>07.01.09</v>
          </cell>
        </row>
        <row r="449">
          <cell r="B449" t="str">
            <v>07.01.10</v>
          </cell>
        </row>
        <row r="450">
          <cell r="B450" t="str">
            <v>07.01.11</v>
          </cell>
        </row>
        <row r="451">
          <cell r="B451" t="str">
            <v>07.01.12</v>
          </cell>
        </row>
        <row r="452">
          <cell r="B452" t="str">
            <v>07.01.13</v>
          </cell>
        </row>
        <row r="453">
          <cell r="B453" t="str">
            <v>07.01.14</v>
          </cell>
        </row>
        <row r="454">
          <cell r="B454" t="str">
            <v>07.01.15</v>
          </cell>
        </row>
        <row r="455">
          <cell r="B455" t="str">
            <v>07.01.16</v>
          </cell>
        </row>
        <row r="456">
          <cell r="B456" t="str">
            <v>07.01.17</v>
          </cell>
        </row>
        <row r="457">
          <cell r="B457" t="str">
            <v>07.01.18</v>
          </cell>
        </row>
        <row r="458">
          <cell r="B458" t="str">
            <v>07.01.19</v>
          </cell>
        </row>
        <row r="459">
          <cell r="B459" t="str">
            <v>07.01.20</v>
          </cell>
        </row>
        <row r="460">
          <cell r="B460" t="str">
            <v>07.01.21</v>
          </cell>
        </row>
        <row r="461">
          <cell r="B461" t="str">
            <v>07.01.22</v>
          </cell>
        </row>
        <row r="462">
          <cell r="B462" t="str">
            <v>07.01.26</v>
          </cell>
        </row>
        <row r="463">
          <cell r="B463" t="str">
            <v>07.01.27</v>
          </cell>
        </row>
        <row r="464">
          <cell r="B464" t="str">
            <v>07.01.28</v>
          </cell>
        </row>
        <row r="465">
          <cell r="B465" t="str">
            <v>07.01.29</v>
          </cell>
        </row>
        <row r="466">
          <cell r="B466" t="str">
            <v>07.01.30</v>
          </cell>
        </row>
        <row r="467">
          <cell r="B467" t="str">
            <v>07.01.31</v>
          </cell>
        </row>
        <row r="468">
          <cell r="B468" t="str">
            <v>07.01.32</v>
          </cell>
        </row>
        <row r="469">
          <cell r="B469" t="str">
            <v>07.01.33</v>
          </cell>
        </row>
        <row r="470">
          <cell r="B470" t="str">
            <v>07.01.34</v>
          </cell>
        </row>
        <row r="471">
          <cell r="B471" t="str">
            <v>07.01.35</v>
          </cell>
        </row>
        <row r="472">
          <cell r="B472" t="str">
            <v>07.01.36</v>
          </cell>
        </row>
        <row r="473">
          <cell r="B473" t="str">
            <v>07.01.37</v>
          </cell>
        </row>
        <row r="474">
          <cell r="B474" t="str">
            <v>07.01.38</v>
          </cell>
        </row>
        <row r="475">
          <cell r="B475" t="str">
            <v>07.01.39</v>
          </cell>
        </row>
        <row r="476">
          <cell r="B476" t="str">
            <v>07.01.45</v>
          </cell>
        </row>
        <row r="477">
          <cell r="B477" t="str">
            <v>07.01.46</v>
          </cell>
        </row>
        <row r="478">
          <cell r="B478" t="str">
            <v>07.01.47</v>
          </cell>
        </row>
        <row r="479">
          <cell r="B479" t="str">
            <v>07.01.48</v>
          </cell>
        </row>
        <row r="480">
          <cell r="B480" t="str">
            <v>07.01.49</v>
          </cell>
        </row>
        <row r="481">
          <cell r="B481" t="str">
            <v>07.01.50</v>
          </cell>
        </row>
        <row r="482">
          <cell r="B482" t="str">
            <v>07.01.51</v>
          </cell>
        </row>
        <row r="483">
          <cell r="B483" t="str">
            <v>07.01.52</v>
          </cell>
        </row>
        <row r="484">
          <cell r="B484" t="str">
            <v>07.01.53</v>
          </cell>
        </row>
        <row r="485">
          <cell r="B485" t="str">
            <v>07.01.54</v>
          </cell>
        </row>
        <row r="486">
          <cell r="B486" t="str">
            <v>07.01.55</v>
          </cell>
        </row>
        <row r="487">
          <cell r="B487" t="str">
            <v>07.01.56</v>
          </cell>
        </row>
        <row r="488">
          <cell r="B488" t="str">
            <v>07.01.57</v>
          </cell>
        </row>
        <row r="489">
          <cell r="B489" t="str">
            <v>07.01.70</v>
          </cell>
        </row>
        <row r="490">
          <cell r="B490" t="str">
            <v>07.01.75</v>
          </cell>
        </row>
        <row r="491">
          <cell r="B491" t="str">
            <v>07.01.76</v>
          </cell>
        </row>
        <row r="492">
          <cell r="B492" t="str">
            <v>07.01.77</v>
          </cell>
        </row>
        <row r="493">
          <cell r="B493" t="str">
            <v>07.01.78</v>
          </cell>
        </row>
        <row r="494">
          <cell r="B494" t="str">
            <v>07.01.80</v>
          </cell>
        </row>
        <row r="495">
          <cell r="B495" t="str">
            <v>07.02.02</v>
          </cell>
        </row>
        <row r="496">
          <cell r="B496" t="str">
            <v>07.02.05</v>
          </cell>
        </row>
        <row r="497">
          <cell r="B497" t="str">
            <v>07.02.08</v>
          </cell>
        </row>
        <row r="498">
          <cell r="B498" t="str">
            <v>07.02.10</v>
          </cell>
        </row>
        <row r="499">
          <cell r="B499" t="str">
            <v>07.02.12</v>
          </cell>
        </row>
        <row r="500">
          <cell r="B500" t="str">
            <v>07.02.16</v>
          </cell>
        </row>
        <row r="501">
          <cell r="B501" t="str">
            <v>07.02.19</v>
          </cell>
        </row>
        <row r="502">
          <cell r="B502" t="str">
            <v>07.02.28</v>
          </cell>
        </row>
        <row r="503">
          <cell r="B503" t="str">
            <v>07.02.31</v>
          </cell>
        </row>
        <row r="504">
          <cell r="B504" t="str">
            <v>07.02.33</v>
          </cell>
        </row>
        <row r="505">
          <cell r="B505" t="str">
            <v>07.02.50</v>
          </cell>
        </row>
        <row r="506">
          <cell r="B506" t="str">
            <v>07.02.51</v>
          </cell>
        </row>
        <row r="507">
          <cell r="B507" t="str">
            <v>07.02.52</v>
          </cell>
        </row>
        <row r="508">
          <cell r="B508" t="str">
            <v>07.02.55</v>
          </cell>
        </row>
        <row r="509">
          <cell r="B509" t="str">
            <v>07.02.60</v>
          </cell>
        </row>
        <row r="510">
          <cell r="B510" t="str">
            <v>07.02.61</v>
          </cell>
        </row>
        <row r="511">
          <cell r="B511" t="str">
            <v>07.02.64</v>
          </cell>
        </row>
        <row r="512">
          <cell r="B512" t="str">
            <v>07.02.65</v>
          </cell>
        </row>
        <row r="513">
          <cell r="B513" t="str">
            <v>07.02.66</v>
          </cell>
        </row>
        <row r="514">
          <cell r="B514" t="str">
            <v>07.02.71</v>
          </cell>
        </row>
        <row r="515">
          <cell r="B515" t="str">
            <v>07.02.72</v>
          </cell>
        </row>
        <row r="516">
          <cell r="B516" t="str">
            <v>07.02.73</v>
          </cell>
        </row>
        <row r="517">
          <cell r="B517" t="str">
            <v>07.02.80</v>
          </cell>
        </row>
        <row r="518">
          <cell r="B518" t="str">
            <v>07.02.81</v>
          </cell>
        </row>
        <row r="519">
          <cell r="B519" t="str">
            <v>07.03.01</v>
          </cell>
        </row>
        <row r="520">
          <cell r="B520" t="str">
            <v>07.03.02</v>
          </cell>
        </row>
        <row r="521">
          <cell r="B521" t="str">
            <v>07.03.03</v>
          </cell>
        </row>
        <row r="522">
          <cell r="B522" t="str">
            <v>07.03.04</v>
          </cell>
        </row>
        <row r="523">
          <cell r="B523" t="str">
            <v>07.03.05</v>
          </cell>
        </row>
        <row r="524">
          <cell r="B524" t="str">
            <v>07.03.20</v>
          </cell>
        </row>
        <row r="525">
          <cell r="B525" t="str">
            <v>07.03.21</v>
          </cell>
        </row>
        <row r="526">
          <cell r="B526" t="str">
            <v>07.03.22</v>
          </cell>
        </row>
        <row r="527">
          <cell r="B527" t="str">
            <v>07.03.23</v>
          </cell>
        </row>
        <row r="528">
          <cell r="B528" t="str">
            <v>07.03.24</v>
          </cell>
        </row>
        <row r="529">
          <cell r="B529" t="str">
            <v>07.10.01</v>
          </cell>
        </row>
        <row r="530">
          <cell r="B530" t="str">
            <v>07.10.02</v>
          </cell>
        </row>
        <row r="531">
          <cell r="B531" t="str">
            <v>07.10.03</v>
          </cell>
        </row>
        <row r="532">
          <cell r="B532" t="str">
            <v>07.10.04</v>
          </cell>
        </row>
        <row r="533">
          <cell r="B533" t="str">
            <v>07.10.10</v>
          </cell>
        </row>
        <row r="534">
          <cell r="B534" t="str">
            <v>07.10.11</v>
          </cell>
        </row>
        <row r="535">
          <cell r="B535" t="str">
            <v>07.10.12</v>
          </cell>
        </row>
        <row r="536">
          <cell r="B536" t="str">
            <v>07.10.13</v>
          </cell>
        </row>
        <row r="537">
          <cell r="B537" t="str">
            <v>07.10.14</v>
          </cell>
        </row>
        <row r="538">
          <cell r="B538" t="str">
            <v>07.10.15</v>
          </cell>
        </row>
        <row r="539">
          <cell r="B539" t="str">
            <v>07.10.16</v>
          </cell>
        </row>
        <row r="540">
          <cell r="B540" t="str">
            <v>07.10.17</v>
          </cell>
        </row>
        <row r="541">
          <cell r="B541" t="str">
            <v>07.10.18</v>
          </cell>
        </row>
        <row r="542">
          <cell r="B542" t="str">
            <v>07.10.25</v>
          </cell>
        </row>
        <row r="543">
          <cell r="B543" t="str">
            <v>07.10.26</v>
          </cell>
        </row>
        <row r="544">
          <cell r="B544" t="str">
            <v>07.10.27</v>
          </cell>
        </row>
        <row r="545">
          <cell r="B545" t="str">
            <v>07.10.28</v>
          </cell>
        </row>
        <row r="546">
          <cell r="B546" t="str">
            <v>07.10.29</v>
          </cell>
        </row>
        <row r="547">
          <cell r="B547" t="str">
            <v>07.10.30</v>
          </cell>
        </row>
        <row r="548">
          <cell r="B548" t="str">
            <v>07.10.34</v>
          </cell>
        </row>
        <row r="549">
          <cell r="B549" t="str">
            <v>07.10.35</v>
          </cell>
        </row>
        <row r="550">
          <cell r="B550" t="str">
            <v>07.10.36</v>
          </cell>
        </row>
        <row r="551">
          <cell r="B551" t="str">
            <v>07.10.44</v>
          </cell>
        </row>
        <row r="552">
          <cell r="B552" t="str">
            <v>07.10.45</v>
          </cell>
        </row>
        <row r="553">
          <cell r="B553" t="str">
            <v>07.10.46</v>
          </cell>
        </row>
        <row r="554">
          <cell r="B554" t="str">
            <v>07.10.54</v>
          </cell>
        </row>
        <row r="555">
          <cell r="B555" t="str">
            <v>07.10.55</v>
          </cell>
        </row>
        <row r="556">
          <cell r="B556" t="str">
            <v>07.10.56</v>
          </cell>
        </row>
        <row r="557">
          <cell r="B557" t="str">
            <v>07.10.64</v>
          </cell>
        </row>
        <row r="558">
          <cell r="B558" t="str">
            <v>07.10.65</v>
          </cell>
        </row>
        <row r="559">
          <cell r="B559" t="str">
            <v>07.10.66</v>
          </cell>
        </row>
        <row r="560">
          <cell r="B560" t="str">
            <v>07.60.01</v>
          </cell>
        </row>
        <row r="561">
          <cell r="B561" t="str">
            <v>07.60.02</v>
          </cell>
        </row>
        <row r="562">
          <cell r="B562" t="str">
            <v>07.60.08</v>
          </cell>
        </row>
        <row r="563">
          <cell r="B563" t="str">
            <v>07.60.10</v>
          </cell>
        </row>
        <row r="564">
          <cell r="B564" t="str">
            <v>07.60.50</v>
          </cell>
        </row>
        <row r="565">
          <cell r="B565" t="str">
            <v>07.60.51</v>
          </cell>
        </row>
        <row r="566">
          <cell r="B566" t="str">
            <v>07.60.60</v>
          </cell>
        </row>
        <row r="567">
          <cell r="B567" t="str">
            <v>07.60.65</v>
          </cell>
        </row>
        <row r="568">
          <cell r="B568" t="str">
            <v>07.60.66</v>
          </cell>
        </row>
        <row r="569">
          <cell r="B569" t="str">
            <v>07.60.67</v>
          </cell>
        </row>
        <row r="570">
          <cell r="B570" t="str">
            <v>07.60.68</v>
          </cell>
        </row>
        <row r="571">
          <cell r="B571" t="str">
            <v>07.60.70</v>
          </cell>
        </row>
        <row r="572">
          <cell r="B572" t="str">
            <v>07.70.01</v>
          </cell>
        </row>
        <row r="573">
          <cell r="B573" t="str">
            <v>07.70.02</v>
          </cell>
        </row>
        <row r="574">
          <cell r="B574" t="str">
            <v>07.70.08</v>
          </cell>
        </row>
        <row r="575">
          <cell r="B575" t="str">
            <v>07.70.10</v>
          </cell>
        </row>
        <row r="576">
          <cell r="B576" t="str">
            <v>07.70.50</v>
          </cell>
        </row>
        <row r="577">
          <cell r="B577" t="str">
            <v>07.70.51</v>
          </cell>
        </row>
        <row r="578">
          <cell r="B578" t="str">
            <v>07.70.60</v>
          </cell>
        </row>
        <row r="579">
          <cell r="B579" t="str">
            <v>07.70.65</v>
          </cell>
        </row>
        <row r="580">
          <cell r="B580" t="str">
            <v>07.70.66</v>
          </cell>
        </row>
        <row r="581">
          <cell r="B581" t="str">
            <v>07.70.67</v>
          </cell>
        </row>
        <row r="582">
          <cell r="B582" t="str">
            <v>07.70.68</v>
          </cell>
        </row>
        <row r="583">
          <cell r="B583" t="str">
            <v>07.70.70</v>
          </cell>
        </row>
        <row r="584">
          <cell r="B584" t="str">
            <v>07.80.01</v>
          </cell>
        </row>
        <row r="585">
          <cell r="B585" t="str">
            <v>07.80.02</v>
          </cell>
        </row>
        <row r="586">
          <cell r="B586" t="str">
            <v>07.80.03</v>
          </cell>
        </row>
        <row r="587">
          <cell r="B587" t="str">
            <v>07.80.04</v>
          </cell>
        </row>
        <row r="588">
          <cell r="B588" t="str">
            <v>07.80.10</v>
          </cell>
        </row>
        <row r="589">
          <cell r="B589" t="str">
            <v>07.80.11</v>
          </cell>
        </row>
        <row r="590">
          <cell r="B590" t="str">
            <v>07.80.12</v>
          </cell>
        </row>
        <row r="591">
          <cell r="B591" t="str">
            <v>07.80.13</v>
          </cell>
        </row>
        <row r="592">
          <cell r="B592" t="str">
            <v>07.80.14</v>
          </cell>
        </row>
        <row r="593">
          <cell r="B593" t="str">
            <v>07.80.15</v>
          </cell>
        </row>
        <row r="594">
          <cell r="B594" t="str">
            <v>07.80.16</v>
          </cell>
        </row>
        <row r="595">
          <cell r="B595" t="str">
            <v>07.80.22</v>
          </cell>
        </row>
        <row r="596">
          <cell r="B596" t="str">
            <v>07.80.30</v>
          </cell>
        </row>
        <row r="597">
          <cell r="B597" t="str">
            <v>07.80.31</v>
          </cell>
        </row>
        <row r="598">
          <cell r="B598" t="str">
            <v>07.80.35</v>
          </cell>
        </row>
        <row r="599">
          <cell r="B599" t="str">
            <v>07.80.36</v>
          </cell>
        </row>
        <row r="600">
          <cell r="B600" t="str">
            <v>07.80.37</v>
          </cell>
        </row>
        <row r="601">
          <cell r="B601" t="str">
            <v>07.80.38</v>
          </cell>
        </row>
        <row r="602">
          <cell r="B602" t="str">
            <v>07.80.39</v>
          </cell>
        </row>
        <row r="603">
          <cell r="B603" t="str">
            <v>07.80.50</v>
          </cell>
        </row>
        <row r="604">
          <cell r="B604" t="str">
            <v>07.80.52</v>
          </cell>
        </row>
        <row r="605">
          <cell r="B605" t="str">
            <v>07.80.53</v>
          </cell>
        </row>
        <row r="606">
          <cell r="B606" t="str">
            <v>07.80.54</v>
          </cell>
        </row>
        <row r="607">
          <cell r="B607" t="str">
            <v>08.01.01</v>
          </cell>
        </row>
        <row r="608">
          <cell r="B608" t="str">
            <v>08.01.02</v>
          </cell>
        </row>
        <row r="609">
          <cell r="B609" t="str">
            <v>08.01.03</v>
          </cell>
        </row>
        <row r="610">
          <cell r="B610" t="str">
            <v>08.01.04</v>
          </cell>
        </row>
        <row r="611">
          <cell r="B611" t="str">
            <v>08.01.05</v>
          </cell>
        </row>
        <row r="612">
          <cell r="B612" t="str">
            <v>08.01.06</v>
          </cell>
        </row>
        <row r="613">
          <cell r="B613" t="str">
            <v>08.01.19</v>
          </cell>
        </row>
        <row r="614">
          <cell r="B614" t="str">
            <v>08.01.20</v>
          </cell>
        </row>
        <row r="615">
          <cell r="B615" t="str">
            <v>08.01.21</v>
          </cell>
        </row>
        <row r="616">
          <cell r="B616" t="str">
            <v>08.01.25</v>
          </cell>
        </row>
        <row r="617">
          <cell r="B617" t="str">
            <v>08.01.26</v>
          </cell>
        </row>
        <row r="618">
          <cell r="B618" t="str">
            <v>08.01.39</v>
          </cell>
        </row>
        <row r="619">
          <cell r="B619" t="str">
            <v>08.01.40</v>
          </cell>
        </row>
        <row r="620">
          <cell r="B620" t="str">
            <v>08.01.41</v>
          </cell>
        </row>
        <row r="621">
          <cell r="B621" t="str">
            <v>08.01.45</v>
          </cell>
        </row>
        <row r="622">
          <cell r="B622" t="str">
            <v>08.01.50</v>
          </cell>
        </row>
        <row r="623">
          <cell r="B623" t="str">
            <v>08.01.51</v>
          </cell>
        </row>
        <row r="624">
          <cell r="B624" t="str">
            <v>08.01.55</v>
          </cell>
        </row>
        <row r="625">
          <cell r="B625" t="str">
            <v>08.01.56</v>
          </cell>
        </row>
        <row r="626">
          <cell r="B626" t="str">
            <v>08.01.57</v>
          </cell>
        </row>
        <row r="627">
          <cell r="B627" t="str">
            <v>08.01.58</v>
          </cell>
        </row>
        <row r="628">
          <cell r="B628" t="str">
            <v>08.01.59</v>
          </cell>
        </row>
        <row r="629">
          <cell r="B629" t="str">
            <v>08.01.60</v>
          </cell>
        </row>
        <row r="630">
          <cell r="B630" t="str">
            <v>08.01.70</v>
          </cell>
        </row>
        <row r="631">
          <cell r="B631" t="str">
            <v>08.01.71</v>
          </cell>
        </row>
        <row r="632">
          <cell r="B632" t="str">
            <v>08.01.74</v>
          </cell>
        </row>
        <row r="633">
          <cell r="B633" t="str">
            <v>08.01.75</v>
          </cell>
        </row>
        <row r="634">
          <cell r="B634" t="str">
            <v>08.01.76</v>
          </cell>
        </row>
        <row r="635">
          <cell r="B635" t="str">
            <v>08.01.80</v>
          </cell>
        </row>
        <row r="636">
          <cell r="B636" t="str">
            <v>08.01.86</v>
          </cell>
        </row>
        <row r="637">
          <cell r="B637" t="str">
            <v>08.01.88</v>
          </cell>
        </row>
        <row r="638">
          <cell r="B638" t="str">
            <v>08.01.91</v>
          </cell>
        </row>
        <row r="639">
          <cell r="B639" t="str">
            <v>08.02.01</v>
          </cell>
        </row>
        <row r="640">
          <cell r="B640" t="str">
            <v>08.02.03</v>
          </cell>
        </row>
        <row r="641">
          <cell r="B641" t="str">
            <v>08.02.05</v>
          </cell>
        </row>
        <row r="642">
          <cell r="B642" t="str">
            <v>08.02.09</v>
          </cell>
        </row>
        <row r="643">
          <cell r="B643" t="str">
            <v>08.02.13</v>
          </cell>
        </row>
        <row r="644">
          <cell r="B644" t="str">
            <v>08.02.17</v>
          </cell>
        </row>
        <row r="645">
          <cell r="B645" t="str">
            <v>08.02.26</v>
          </cell>
        </row>
        <row r="646">
          <cell r="B646" t="str">
            <v>08.02.28</v>
          </cell>
        </row>
        <row r="647">
          <cell r="B647" t="str">
            <v>08.02.29</v>
          </cell>
        </row>
        <row r="648">
          <cell r="B648" t="str">
            <v>08.02.33</v>
          </cell>
        </row>
        <row r="649">
          <cell r="B649" t="str">
            <v>08.02.37</v>
          </cell>
        </row>
        <row r="650">
          <cell r="B650" t="str">
            <v>08.02.41</v>
          </cell>
        </row>
        <row r="651">
          <cell r="B651" t="str">
            <v>08.02.43</v>
          </cell>
        </row>
        <row r="652">
          <cell r="B652" t="str">
            <v>08.02.44</v>
          </cell>
        </row>
        <row r="653">
          <cell r="B653" t="str">
            <v>08.02.51</v>
          </cell>
        </row>
        <row r="654">
          <cell r="B654" t="str">
            <v>08.02.53</v>
          </cell>
        </row>
        <row r="655">
          <cell r="B655" t="str">
            <v>08.02.54</v>
          </cell>
        </row>
        <row r="656">
          <cell r="B656" t="str">
            <v>08.02.58</v>
          </cell>
        </row>
        <row r="657">
          <cell r="B657" t="str">
            <v>08.02.62</v>
          </cell>
        </row>
        <row r="658">
          <cell r="B658" t="str">
            <v>08.02.66</v>
          </cell>
        </row>
        <row r="659">
          <cell r="B659" t="str">
            <v>08.02.72</v>
          </cell>
        </row>
        <row r="660">
          <cell r="B660" t="str">
            <v>08.02.74</v>
          </cell>
        </row>
        <row r="661">
          <cell r="B661" t="str">
            <v>08.02.75</v>
          </cell>
        </row>
        <row r="662">
          <cell r="B662" t="str">
            <v>08.02.76</v>
          </cell>
        </row>
        <row r="663">
          <cell r="B663" t="str">
            <v>08.02.80</v>
          </cell>
        </row>
        <row r="664">
          <cell r="B664" t="str">
            <v>08.02.81</v>
          </cell>
        </row>
        <row r="665">
          <cell r="B665" t="str">
            <v>08.02.98</v>
          </cell>
        </row>
        <row r="666">
          <cell r="B666" t="str">
            <v>08.03.01</v>
          </cell>
        </row>
        <row r="667">
          <cell r="B667" t="str">
            <v>08.03.05</v>
          </cell>
        </row>
        <row r="668">
          <cell r="B668" t="str">
            <v>08.03.06</v>
          </cell>
        </row>
        <row r="669">
          <cell r="B669" t="str">
            <v>08.03.11</v>
          </cell>
        </row>
        <row r="670">
          <cell r="B670" t="str">
            <v>08.03.20</v>
          </cell>
        </row>
        <row r="671">
          <cell r="B671" t="str">
            <v>08.60.01</v>
          </cell>
        </row>
        <row r="672">
          <cell r="B672" t="str">
            <v>08.60.05</v>
          </cell>
        </row>
        <row r="673">
          <cell r="B673" t="str">
            <v>08.60.20</v>
          </cell>
        </row>
        <row r="674">
          <cell r="B674" t="str">
            <v>08.60.21</v>
          </cell>
        </row>
        <row r="675">
          <cell r="B675" t="str">
            <v>08.60.22</v>
          </cell>
        </row>
        <row r="676">
          <cell r="B676" t="str">
            <v>08.70.01</v>
          </cell>
        </row>
        <row r="677">
          <cell r="B677" t="str">
            <v>08.70.05</v>
          </cell>
        </row>
        <row r="678">
          <cell r="B678" t="str">
            <v>08.70.20</v>
          </cell>
        </row>
        <row r="679">
          <cell r="B679" t="str">
            <v>08.70.21</v>
          </cell>
        </row>
        <row r="680">
          <cell r="B680" t="str">
            <v>08.70.22</v>
          </cell>
        </row>
        <row r="681">
          <cell r="B681" t="str">
            <v>08.80.20</v>
          </cell>
        </row>
        <row r="682">
          <cell r="B682" t="str">
            <v>08.80.21</v>
          </cell>
        </row>
        <row r="683">
          <cell r="B683" t="str">
            <v>08.80.22</v>
          </cell>
        </row>
        <row r="684">
          <cell r="B684" t="str">
            <v>08.80.49</v>
          </cell>
        </row>
        <row r="685">
          <cell r="B685" t="str">
            <v>08.80.50</v>
          </cell>
        </row>
        <row r="686">
          <cell r="B686" t="str">
            <v>08.80.51</v>
          </cell>
        </row>
        <row r="687">
          <cell r="B687" t="str">
            <v>08.80.60</v>
          </cell>
        </row>
        <row r="688">
          <cell r="B688" t="str">
            <v>08.80.62</v>
          </cell>
        </row>
        <row r="689">
          <cell r="B689" t="str">
            <v>09.01.50</v>
          </cell>
        </row>
        <row r="690">
          <cell r="B690" t="str">
            <v>09.01.52</v>
          </cell>
        </row>
        <row r="691">
          <cell r="B691" t="str">
            <v>09.01.53</v>
          </cell>
        </row>
        <row r="692">
          <cell r="B692" t="str">
            <v>09.01.54</v>
          </cell>
        </row>
        <row r="693">
          <cell r="B693" t="str">
            <v>09.01.55</v>
          </cell>
        </row>
        <row r="694">
          <cell r="B694" t="str">
            <v>09.01.56</v>
          </cell>
        </row>
        <row r="695">
          <cell r="B695" t="str">
            <v>09.01.57</v>
          </cell>
        </row>
        <row r="696">
          <cell r="B696" t="str">
            <v>09.01.58</v>
          </cell>
        </row>
        <row r="697">
          <cell r="B697" t="str">
            <v>09.01.59</v>
          </cell>
        </row>
        <row r="698">
          <cell r="B698" t="str">
            <v>09.01.60</v>
          </cell>
        </row>
        <row r="699">
          <cell r="B699" t="str">
            <v>09.01.61</v>
          </cell>
        </row>
        <row r="700">
          <cell r="B700" t="str">
            <v>09.01.62</v>
          </cell>
        </row>
        <row r="701">
          <cell r="B701" t="str">
            <v>09.01.90</v>
          </cell>
        </row>
        <row r="702">
          <cell r="B702" t="str">
            <v>09.02.01</v>
          </cell>
        </row>
        <row r="703">
          <cell r="B703" t="str">
            <v>09.02.02</v>
          </cell>
        </row>
        <row r="704">
          <cell r="B704" t="str">
            <v>09.02.03</v>
          </cell>
        </row>
        <row r="705">
          <cell r="B705" t="str">
            <v>09.02.04</v>
          </cell>
        </row>
        <row r="706">
          <cell r="B706" t="str">
            <v>09.02.05</v>
          </cell>
        </row>
        <row r="707">
          <cell r="B707" t="str">
            <v>09.02.06</v>
          </cell>
        </row>
        <row r="708">
          <cell r="B708" t="str">
            <v>09.02.07</v>
          </cell>
        </row>
        <row r="709">
          <cell r="B709" t="str">
            <v>09.02.08</v>
          </cell>
        </row>
        <row r="710">
          <cell r="B710" t="str">
            <v>09.02.09</v>
          </cell>
        </row>
        <row r="711">
          <cell r="B711" t="str">
            <v>09.02.10</v>
          </cell>
        </row>
        <row r="712">
          <cell r="B712" t="str">
            <v>09.02.11</v>
          </cell>
        </row>
        <row r="713">
          <cell r="B713" t="str">
            <v>09.02.12</v>
          </cell>
        </row>
        <row r="714">
          <cell r="B714" t="str">
            <v>09.02.13</v>
          </cell>
        </row>
        <row r="715">
          <cell r="B715" t="str">
            <v>09.02.14</v>
          </cell>
        </row>
        <row r="716">
          <cell r="B716" t="str">
            <v>09.02.15</v>
          </cell>
        </row>
        <row r="717">
          <cell r="B717" t="str">
            <v>09.02.16</v>
          </cell>
        </row>
        <row r="718">
          <cell r="B718" t="str">
            <v>09.02.17</v>
          </cell>
        </row>
        <row r="719">
          <cell r="B719" t="str">
            <v>09.02.19</v>
          </cell>
        </row>
        <row r="720">
          <cell r="B720" t="str">
            <v>09.02.20</v>
          </cell>
        </row>
        <row r="721">
          <cell r="B721" t="str">
            <v>09.02.21</v>
          </cell>
        </row>
        <row r="722">
          <cell r="B722" t="str">
            <v>09.02.22</v>
          </cell>
        </row>
        <row r="723">
          <cell r="B723" t="str">
            <v>09.02.23</v>
          </cell>
        </row>
        <row r="724">
          <cell r="B724" t="str">
            <v>09.02.24</v>
          </cell>
        </row>
        <row r="725">
          <cell r="B725" t="str">
            <v>09.02.25</v>
          </cell>
        </row>
        <row r="726">
          <cell r="B726" t="str">
            <v>09.02.26</v>
          </cell>
        </row>
        <row r="727">
          <cell r="B727" t="str">
            <v>09.02.27</v>
          </cell>
        </row>
        <row r="728">
          <cell r="B728" t="str">
            <v>09.02.29</v>
          </cell>
        </row>
        <row r="729">
          <cell r="B729" t="str">
            <v>09.02.40</v>
          </cell>
        </row>
        <row r="730">
          <cell r="B730" t="str">
            <v>09.02.50</v>
          </cell>
        </row>
        <row r="731">
          <cell r="B731" t="str">
            <v>09.02.51</v>
          </cell>
        </row>
        <row r="732">
          <cell r="B732" t="str">
            <v>09.02.52</v>
          </cell>
        </row>
        <row r="733">
          <cell r="B733" t="str">
            <v>09.02.61</v>
          </cell>
        </row>
        <row r="734">
          <cell r="B734" t="str">
            <v>09.02.62</v>
          </cell>
        </row>
        <row r="735">
          <cell r="B735" t="str">
            <v>09.02.63</v>
          </cell>
        </row>
        <row r="736">
          <cell r="B736" t="str">
            <v>09.02.70</v>
          </cell>
        </row>
        <row r="737">
          <cell r="B737" t="str">
            <v>09.02.98</v>
          </cell>
        </row>
        <row r="738">
          <cell r="B738" t="str">
            <v>09.03.02</v>
          </cell>
        </row>
        <row r="739">
          <cell r="B739" t="str">
            <v>09.03.03</v>
          </cell>
        </row>
        <row r="740">
          <cell r="B740" t="str">
            <v>09.03.04</v>
          </cell>
        </row>
        <row r="741">
          <cell r="B741" t="str">
            <v>09.03.05</v>
          </cell>
        </row>
        <row r="742">
          <cell r="B742" t="str">
            <v>09.03.06</v>
          </cell>
        </row>
        <row r="743">
          <cell r="B743" t="str">
            <v>09.03.07</v>
          </cell>
        </row>
        <row r="744">
          <cell r="B744" t="str">
            <v>09.03.08</v>
          </cell>
        </row>
        <row r="745">
          <cell r="B745" t="str">
            <v>09.03.09</v>
          </cell>
        </row>
        <row r="746">
          <cell r="B746" t="str">
            <v>09.03.10</v>
          </cell>
        </row>
        <row r="747">
          <cell r="B747" t="str">
            <v>09.03.11</v>
          </cell>
        </row>
        <row r="748">
          <cell r="B748" t="str">
            <v>09.03.12</v>
          </cell>
        </row>
        <row r="749">
          <cell r="B749" t="str">
            <v>09.03.13</v>
          </cell>
        </row>
        <row r="750">
          <cell r="B750" t="str">
            <v>09.03.14</v>
          </cell>
        </row>
        <row r="751">
          <cell r="B751" t="str">
            <v>09.03.15</v>
          </cell>
        </row>
        <row r="752">
          <cell r="B752" t="str">
            <v>09.03.16</v>
          </cell>
        </row>
        <row r="753">
          <cell r="B753" t="str">
            <v>09.03.17</v>
          </cell>
        </row>
        <row r="754">
          <cell r="B754" t="str">
            <v>09.03.18</v>
          </cell>
        </row>
        <row r="755">
          <cell r="B755" t="str">
            <v>09.03.19</v>
          </cell>
        </row>
        <row r="756">
          <cell r="B756" t="str">
            <v>09.03.28</v>
          </cell>
        </row>
        <row r="757">
          <cell r="B757" t="str">
            <v>09.03.29</v>
          </cell>
        </row>
        <row r="758">
          <cell r="B758" t="str">
            <v>09.03.30</v>
          </cell>
        </row>
        <row r="759">
          <cell r="B759" t="str">
            <v>09.03.31</v>
          </cell>
        </row>
        <row r="760">
          <cell r="B760" t="str">
            <v>09.03.32</v>
          </cell>
        </row>
        <row r="761">
          <cell r="B761" t="str">
            <v>09.03.33</v>
          </cell>
        </row>
        <row r="762">
          <cell r="B762" t="str">
            <v>09.03.34</v>
          </cell>
        </row>
        <row r="763">
          <cell r="B763" t="str">
            <v>09.03.35</v>
          </cell>
        </row>
        <row r="764">
          <cell r="B764" t="str">
            <v>09.03.36</v>
          </cell>
        </row>
        <row r="765">
          <cell r="B765" t="str">
            <v>09.03.37</v>
          </cell>
        </row>
        <row r="766">
          <cell r="B766" t="str">
            <v>09.03.38</v>
          </cell>
        </row>
        <row r="767">
          <cell r="B767" t="str">
            <v>09.03.39</v>
          </cell>
        </row>
        <row r="768">
          <cell r="B768" t="str">
            <v>09.03.40</v>
          </cell>
        </row>
        <row r="769">
          <cell r="B769" t="str">
            <v>09.03.41</v>
          </cell>
        </row>
        <row r="770">
          <cell r="B770" t="str">
            <v>09.03.42</v>
          </cell>
        </row>
        <row r="771">
          <cell r="B771" t="str">
            <v>09.03.43</v>
          </cell>
        </row>
        <row r="772">
          <cell r="B772" t="str">
            <v>09.03.50</v>
          </cell>
        </row>
        <row r="773">
          <cell r="B773" t="str">
            <v>09.03.51</v>
          </cell>
        </row>
        <row r="774">
          <cell r="B774" t="str">
            <v>09.03.52</v>
          </cell>
        </row>
        <row r="775">
          <cell r="B775" t="str">
            <v>09.03.53</v>
          </cell>
        </row>
        <row r="776">
          <cell r="B776" t="str">
            <v>09.03.54</v>
          </cell>
        </row>
        <row r="777">
          <cell r="B777" t="str">
            <v>09.03.55</v>
          </cell>
        </row>
        <row r="778">
          <cell r="B778" t="str">
            <v>09.03.56</v>
          </cell>
        </row>
        <row r="779">
          <cell r="B779" t="str">
            <v>09.03.60</v>
          </cell>
        </row>
        <row r="780">
          <cell r="B780" t="str">
            <v>09.03.61</v>
          </cell>
        </row>
        <row r="781">
          <cell r="B781" t="str">
            <v>09.03.70</v>
          </cell>
        </row>
        <row r="782">
          <cell r="B782" t="str">
            <v>09.03.71</v>
          </cell>
        </row>
        <row r="783">
          <cell r="B783" t="str">
            <v>09.03.72</v>
          </cell>
        </row>
        <row r="784">
          <cell r="B784" t="str">
            <v>09.03.73</v>
          </cell>
        </row>
        <row r="785">
          <cell r="B785" t="str">
            <v>09.03.74</v>
          </cell>
        </row>
        <row r="786">
          <cell r="B786" t="str">
            <v>09.03.75</v>
          </cell>
        </row>
        <row r="787">
          <cell r="B787" t="str">
            <v>09.03.76</v>
          </cell>
        </row>
        <row r="788">
          <cell r="B788" t="str">
            <v>09.03.77</v>
          </cell>
        </row>
        <row r="789">
          <cell r="B789" t="str">
            <v>09.03.78</v>
          </cell>
        </row>
        <row r="790">
          <cell r="B790" t="str">
            <v>09.03.79</v>
          </cell>
        </row>
        <row r="791">
          <cell r="B791" t="str">
            <v>09.03.80</v>
          </cell>
        </row>
        <row r="792">
          <cell r="B792" t="str">
            <v>09.03.81</v>
          </cell>
        </row>
        <row r="793">
          <cell r="B793" t="str">
            <v>09.03.82</v>
          </cell>
        </row>
        <row r="794">
          <cell r="B794" t="str">
            <v>09.03.83</v>
          </cell>
        </row>
        <row r="795">
          <cell r="B795" t="str">
            <v>09.03.84</v>
          </cell>
        </row>
        <row r="796">
          <cell r="B796" t="str">
            <v>09.03.85</v>
          </cell>
        </row>
        <row r="797">
          <cell r="B797" t="str">
            <v>09.03.86</v>
          </cell>
        </row>
        <row r="798">
          <cell r="B798" t="str">
            <v>09.03.87</v>
          </cell>
        </row>
        <row r="799">
          <cell r="B799" t="str">
            <v>09.03.88</v>
          </cell>
        </row>
        <row r="800">
          <cell r="B800" t="str">
            <v>09.03.89</v>
          </cell>
        </row>
        <row r="801">
          <cell r="B801" t="str">
            <v>09.03.90</v>
          </cell>
        </row>
        <row r="802">
          <cell r="B802" t="str">
            <v>09.03.91</v>
          </cell>
        </row>
        <row r="803">
          <cell r="B803" t="str">
            <v>09.03.92</v>
          </cell>
        </row>
        <row r="804">
          <cell r="B804" t="str">
            <v>09.03.93</v>
          </cell>
        </row>
        <row r="805">
          <cell r="B805" t="str">
            <v>09.03.94</v>
          </cell>
        </row>
        <row r="806">
          <cell r="B806" t="str">
            <v>09.03.95</v>
          </cell>
        </row>
        <row r="807">
          <cell r="B807" t="str">
            <v>09.03.96</v>
          </cell>
        </row>
        <row r="808">
          <cell r="B808" t="str">
            <v>09.03.97</v>
          </cell>
        </row>
        <row r="809">
          <cell r="B809" t="str">
            <v>09.03.98</v>
          </cell>
        </row>
        <row r="810">
          <cell r="B810" t="str">
            <v>09.03.99</v>
          </cell>
        </row>
        <row r="811">
          <cell r="B811" t="str">
            <v>09.04.02</v>
          </cell>
        </row>
        <row r="812">
          <cell r="B812" t="str">
            <v>09.04.03</v>
          </cell>
        </row>
        <row r="813">
          <cell r="B813" t="str">
            <v>09.04.05</v>
          </cell>
        </row>
        <row r="814">
          <cell r="B814" t="str">
            <v>09.04.06</v>
          </cell>
        </row>
        <row r="815">
          <cell r="B815" t="str">
            <v>09.04.10</v>
          </cell>
        </row>
        <row r="816">
          <cell r="B816" t="str">
            <v>09.04.11</v>
          </cell>
        </row>
        <row r="817">
          <cell r="B817" t="str">
            <v>09.04.12</v>
          </cell>
        </row>
        <row r="818">
          <cell r="B818" t="str">
            <v>09.04.13</v>
          </cell>
        </row>
        <row r="819">
          <cell r="B819" t="str">
            <v>09.04.14</v>
          </cell>
        </row>
        <row r="820">
          <cell r="B820" t="str">
            <v>09.04.15</v>
          </cell>
        </row>
        <row r="821">
          <cell r="B821" t="str">
            <v>09.04.16</v>
          </cell>
        </row>
        <row r="822">
          <cell r="B822" t="str">
            <v>09.04.17</v>
          </cell>
        </row>
        <row r="823">
          <cell r="B823" t="str">
            <v>09.04.18</v>
          </cell>
        </row>
        <row r="824">
          <cell r="B824" t="str">
            <v>09.04.20</v>
          </cell>
        </row>
        <row r="825">
          <cell r="B825" t="str">
            <v>09.04.21</v>
          </cell>
        </row>
        <row r="826">
          <cell r="B826" t="str">
            <v>09.04.23</v>
          </cell>
        </row>
        <row r="827">
          <cell r="B827" t="str">
            <v>09.04.24</v>
          </cell>
        </row>
        <row r="828">
          <cell r="B828" t="str">
            <v>09.04.27</v>
          </cell>
        </row>
        <row r="829">
          <cell r="B829" t="str">
            <v>09.04.30</v>
          </cell>
        </row>
        <row r="830">
          <cell r="B830" t="str">
            <v>09.04.31</v>
          </cell>
        </row>
        <row r="831">
          <cell r="B831" t="str">
            <v>09.04.32</v>
          </cell>
        </row>
        <row r="832">
          <cell r="B832" t="str">
            <v>09.04.33</v>
          </cell>
        </row>
        <row r="833">
          <cell r="B833" t="str">
            <v>09.04.34</v>
          </cell>
        </row>
        <row r="834">
          <cell r="B834" t="str">
            <v>09.04.35</v>
          </cell>
        </row>
        <row r="835">
          <cell r="B835" t="str">
            <v>09.04.36</v>
          </cell>
        </row>
        <row r="836">
          <cell r="B836" t="str">
            <v>09.04.40</v>
          </cell>
        </row>
        <row r="837">
          <cell r="B837" t="str">
            <v>09.04.41</v>
          </cell>
        </row>
        <row r="838">
          <cell r="B838" t="str">
            <v>09.04.42</v>
          </cell>
        </row>
        <row r="839">
          <cell r="B839" t="str">
            <v>09.04.43</v>
          </cell>
        </row>
        <row r="840">
          <cell r="B840" t="str">
            <v>09.04.44</v>
          </cell>
        </row>
        <row r="841">
          <cell r="B841" t="str">
            <v>09.04.45</v>
          </cell>
        </row>
        <row r="842">
          <cell r="B842" t="str">
            <v>09.04.48</v>
          </cell>
        </row>
        <row r="843">
          <cell r="B843" t="str">
            <v>09.04.50</v>
          </cell>
        </row>
        <row r="844">
          <cell r="B844" t="str">
            <v>09.04.51</v>
          </cell>
        </row>
        <row r="845">
          <cell r="B845" t="str">
            <v>09.04.52</v>
          </cell>
        </row>
        <row r="846">
          <cell r="B846" t="str">
            <v>09.04.53</v>
          </cell>
        </row>
        <row r="847">
          <cell r="B847" t="str">
            <v>09.04.54</v>
          </cell>
        </row>
        <row r="848">
          <cell r="B848" t="str">
            <v>09.04.55</v>
          </cell>
        </row>
        <row r="849">
          <cell r="B849" t="str">
            <v>09.04.75</v>
          </cell>
        </row>
        <row r="850">
          <cell r="B850" t="str">
            <v>09.04.76</v>
          </cell>
        </row>
        <row r="851">
          <cell r="B851" t="str">
            <v>09.04.77</v>
          </cell>
        </row>
        <row r="852">
          <cell r="B852" t="str">
            <v>09.04.78</v>
          </cell>
        </row>
        <row r="853">
          <cell r="B853" t="str">
            <v>09.04.79</v>
          </cell>
        </row>
        <row r="854">
          <cell r="B854" t="str">
            <v>09.04.81</v>
          </cell>
        </row>
        <row r="855">
          <cell r="B855" t="str">
            <v>09.04.82</v>
          </cell>
        </row>
        <row r="856">
          <cell r="B856" t="str">
            <v>09.04.83</v>
          </cell>
        </row>
        <row r="857">
          <cell r="B857" t="str">
            <v>09.04.84</v>
          </cell>
        </row>
        <row r="858">
          <cell r="B858" t="str">
            <v>09.04.87</v>
          </cell>
        </row>
        <row r="859">
          <cell r="B859" t="str">
            <v>09.04.88</v>
          </cell>
        </row>
        <row r="860">
          <cell r="B860" t="str">
            <v>09.04.89</v>
          </cell>
        </row>
        <row r="861">
          <cell r="B861" t="str">
            <v>09.04.90</v>
          </cell>
        </row>
        <row r="862">
          <cell r="B862" t="str">
            <v>09.04.91</v>
          </cell>
        </row>
        <row r="863">
          <cell r="B863" t="str">
            <v>09.04.93</v>
          </cell>
        </row>
        <row r="864">
          <cell r="B864" t="str">
            <v>09.04.94</v>
          </cell>
        </row>
        <row r="865">
          <cell r="B865" t="str">
            <v>09.04.95</v>
          </cell>
        </row>
        <row r="866">
          <cell r="B866" t="str">
            <v>09.04.96</v>
          </cell>
        </row>
        <row r="867">
          <cell r="B867" t="str">
            <v>09.04.97</v>
          </cell>
        </row>
        <row r="868">
          <cell r="B868" t="str">
            <v>09.05.01</v>
          </cell>
        </row>
        <row r="869">
          <cell r="B869" t="str">
            <v>09.05.02</v>
          </cell>
        </row>
        <row r="870">
          <cell r="B870" t="str">
            <v>09.05.03</v>
          </cell>
        </row>
        <row r="871">
          <cell r="B871" t="str">
            <v>09.05.04</v>
          </cell>
        </row>
        <row r="872">
          <cell r="B872" t="str">
            <v>09.05.06</v>
          </cell>
        </row>
        <row r="873">
          <cell r="B873" t="str">
            <v>09.05.08</v>
          </cell>
        </row>
        <row r="874">
          <cell r="B874" t="str">
            <v>09.05.10</v>
          </cell>
        </row>
        <row r="875">
          <cell r="B875" t="str">
            <v>09.05.11</v>
          </cell>
        </row>
        <row r="876">
          <cell r="B876" t="str">
            <v>09.05.12</v>
          </cell>
        </row>
        <row r="877">
          <cell r="B877" t="str">
            <v>09.05.14</v>
          </cell>
        </row>
        <row r="878">
          <cell r="B878" t="str">
            <v>09.05.16</v>
          </cell>
        </row>
        <row r="879">
          <cell r="B879" t="str">
            <v>09.05.18</v>
          </cell>
        </row>
        <row r="880">
          <cell r="B880" t="str">
            <v>09.05.19</v>
          </cell>
        </row>
        <row r="881">
          <cell r="B881" t="str">
            <v>09.05.20</v>
          </cell>
        </row>
        <row r="882">
          <cell r="B882" t="str">
            <v>09.05.21</v>
          </cell>
        </row>
        <row r="883">
          <cell r="B883" t="str">
            <v>09.05.22</v>
          </cell>
        </row>
        <row r="884">
          <cell r="B884" t="str">
            <v>09.05.23</v>
          </cell>
        </row>
        <row r="885">
          <cell r="B885" t="str">
            <v>09.05.24</v>
          </cell>
        </row>
        <row r="886">
          <cell r="B886" t="str">
            <v>09.05.25</v>
          </cell>
        </row>
        <row r="887">
          <cell r="B887" t="str">
            <v>09.05.26</v>
          </cell>
        </row>
        <row r="888">
          <cell r="B888" t="str">
            <v>09.05.27</v>
          </cell>
        </row>
        <row r="889">
          <cell r="B889" t="str">
            <v>09.05.28</v>
          </cell>
        </row>
        <row r="890">
          <cell r="B890" t="str">
            <v>09.05.29</v>
          </cell>
        </row>
        <row r="891">
          <cell r="B891" t="str">
            <v>09.05.30</v>
          </cell>
        </row>
        <row r="892">
          <cell r="B892" t="str">
            <v>09.05.31</v>
          </cell>
        </row>
        <row r="893">
          <cell r="B893" t="str">
            <v>09.05.32</v>
          </cell>
        </row>
        <row r="894">
          <cell r="B894" t="str">
            <v>09.05.33</v>
          </cell>
        </row>
        <row r="895">
          <cell r="B895" t="str">
            <v>09.05.34</v>
          </cell>
        </row>
        <row r="896">
          <cell r="B896" t="str">
            <v>09.05.35</v>
          </cell>
        </row>
        <row r="897">
          <cell r="B897" t="str">
            <v>09.05.36</v>
          </cell>
        </row>
        <row r="898">
          <cell r="B898" t="str">
            <v>09.05.37</v>
          </cell>
        </row>
        <row r="899">
          <cell r="B899" t="str">
            <v>09.05.38</v>
          </cell>
        </row>
        <row r="900">
          <cell r="B900" t="str">
            <v>09.05.40</v>
          </cell>
        </row>
        <row r="901">
          <cell r="B901" t="str">
            <v>09.05.41</v>
          </cell>
        </row>
        <row r="902">
          <cell r="B902" t="str">
            <v>09.05.42</v>
          </cell>
        </row>
        <row r="903">
          <cell r="B903" t="str">
            <v>09.05.50</v>
          </cell>
        </row>
        <row r="904">
          <cell r="B904" t="str">
            <v>09.05.51</v>
          </cell>
        </row>
        <row r="905">
          <cell r="B905" t="str">
            <v>09.05.55</v>
          </cell>
        </row>
        <row r="906">
          <cell r="B906" t="str">
            <v>09.05.56</v>
          </cell>
        </row>
        <row r="907">
          <cell r="B907" t="str">
            <v>09.05.57</v>
          </cell>
        </row>
        <row r="908">
          <cell r="B908" t="str">
            <v>09.05.58</v>
          </cell>
        </row>
        <row r="909">
          <cell r="B909" t="str">
            <v>09.05.59</v>
          </cell>
        </row>
        <row r="910">
          <cell r="B910" t="str">
            <v>09.05.60</v>
          </cell>
        </row>
        <row r="911">
          <cell r="B911" t="str">
            <v>09.05.61</v>
          </cell>
        </row>
        <row r="912">
          <cell r="B912" t="str">
            <v>09.05.62</v>
          </cell>
        </row>
        <row r="913">
          <cell r="B913" t="str">
            <v>09.05.63</v>
          </cell>
        </row>
        <row r="914">
          <cell r="B914" t="str">
            <v>09.05.64</v>
          </cell>
        </row>
        <row r="915">
          <cell r="B915" t="str">
            <v>09.05.65</v>
          </cell>
        </row>
        <row r="916">
          <cell r="B916" t="str">
            <v>09.05.66</v>
          </cell>
        </row>
        <row r="917">
          <cell r="B917" t="str">
            <v>09.05.67</v>
          </cell>
        </row>
        <row r="918">
          <cell r="B918" t="str">
            <v>09.05.70</v>
          </cell>
        </row>
        <row r="919">
          <cell r="B919" t="str">
            <v>09.05.71</v>
          </cell>
        </row>
        <row r="920">
          <cell r="B920" t="str">
            <v>09.05.72</v>
          </cell>
        </row>
        <row r="921">
          <cell r="B921" t="str">
            <v>09.05.73</v>
          </cell>
        </row>
        <row r="922">
          <cell r="B922" t="str">
            <v>09.05.75</v>
          </cell>
        </row>
        <row r="923">
          <cell r="B923" t="str">
            <v>09.05.78</v>
          </cell>
        </row>
        <row r="924">
          <cell r="B924" t="str">
            <v>09.05.80</v>
          </cell>
        </row>
        <row r="925">
          <cell r="B925" t="str">
            <v>09.05.81</v>
          </cell>
        </row>
        <row r="926">
          <cell r="B926" t="str">
            <v>09.05.83</v>
          </cell>
        </row>
        <row r="927">
          <cell r="B927" t="str">
            <v>09.05.84</v>
          </cell>
        </row>
        <row r="928">
          <cell r="B928" t="str">
            <v>09.05.85</v>
          </cell>
        </row>
        <row r="929">
          <cell r="B929" t="str">
            <v>09.05.86</v>
          </cell>
        </row>
        <row r="930">
          <cell r="B930" t="str">
            <v>09.05.90</v>
          </cell>
        </row>
        <row r="931">
          <cell r="B931" t="str">
            <v>09.05.98</v>
          </cell>
        </row>
        <row r="932">
          <cell r="B932" t="str">
            <v>09.06.01</v>
          </cell>
        </row>
        <row r="933">
          <cell r="B933" t="str">
            <v>09.06.02</v>
          </cell>
        </row>
        <row r="934">
          <cell r="B934" t="str">
            <v>09.06.03</v>
          </cell>
        </row>
        <row r="935">
          <cell r="B935" t="str">
            <v>09.06.04</v>
          </cell>
        </row>
        <row r="936">
          <cell r="B936" t="str">
            <v>09.06.05</v>
          </cell>
        </row>
        <row r="937">
          <cell r="B937" t="str">
            <v>09.06.06</v>
          </cell>
        </row>
        <row r="938">
          <cell r="B938" t="str">
            <v>09.06.13</v>
          </cell>
        </row>
        <row r="939">
          <cell r="B939" t="str">
            <v>09.06.14</v>
          </cell>
        </row>
        <row r="940">
          <cell r="B940" t="str">
            <v>09.06.15</v>
          </cell>
        </row>
        <row r="941">
          <cell r="B941" t="str">
            <v>09.06.16</v>
          </cell>
        </row>
        <row r="942">
          <cell r="B942" t="str">
            <v>09.06.17</v>
          </cell>
        </row>
        <row r="943">
          <cell r="B943" t="str">
            <v>09.06.18</v>
          </cell>
        </row>
        <row r="944">
          <cell r="B944" t="str">
            <v>09.06.19</v>
          </cell>
        </row>
        <row r="945">
          <cell r="B945" t="str">
            <v>09.06.20</v>
          </cell>
        </row>
        <row r="946">
          <cell r="B946" t="str">
            <v>09.06.21</v>
          </cell>
        </row>
        <row r="947">
          <cell r="B947" t="str">
            <v>09.06.22</v>
          </cell>
        </row>
        <row r="948">
          <cell r="B948" t="str">
            <v>09.06.23</v>
          </cell>
        </row>
        <row r="949">
          <cell r="B949" t="str">
            <v>09.06.24</v>
          </cell>
        </row>
        <row r="950">
          <cell r="B950" t="str">
            <v>09.06.25</v>
          </cell>
        </row>
        <row r="951">
          <cell r="B951" t="str">
            <v>09.06.26</v>
          </cell>
        </row>
        <row r="952">
          <cell r="B952" t="str">
            <v>09.06.27</v>
          </cell>
        </row>
        <row r="953">
          <cell r="B953" t="str">
            <v>09.06.28</v>
          </cell>
        </row>
        <row r="954">
          <cell r="B954" t="str">
            <v>09.06.29</v>
          </cell>
        </row>
        <row r="955">
          <cell r="B955" t="str">
            <v>09.06.30</v>
          </cell>
        </row>
        <row r="956">
          <cell r="B956" t="str">
            <v>09.06.31</v>
          </cell>
        </row>
        <row r="957">
          <cell r="B957" t="str">
            <v>09.06.32</v>
          </cell>
        </row>
        <row r="958">
          <cell r="B958" t="str">
            <v>09.06.33</v>
          </cell>
        </row>
        <row r="959">
          <cell r="B959" t="str">
            <v>09.06.34</v>
          </cell>
        </row>
        <row r="960">
          <cell r="B960" t="str">
            <v>09.06.35</v>
          </cell>
        </row>
        <row r="961">
          <cell r="B961" t="str">
            <v>09.06.36</v>
          </cell>
        </row>
        <row r="962">
          <cell r="B962" t="str">
            <v>09.06.37</v>
          </cell>
        </row>
        <row r="963">
          <cell r="B963" t="str">
            <v>09.06.45</v>
          </cell>
        </row>
        <row r="964">
          <cell r="B964" t="str">
            <v>09.06.47</v>
          </cell>
        </row>
        <row r="965">
          <cell r="B965" t="str">
            <v>09.06.48</v>
          </cell>
        </row>
        <row r="966">
          <cell r="B966" t="str">
            <v>09.06.49</v>
          </cell>
        </row>
        <row r="967">
          <cell r="B967" t="str">
            <v>09.06.50</v>
          </cell>
        </row>
        <row r="968">
          <cell r="B968" t="str">
            <v>09.06.58</v>
          </cell>
        </row>
        <row r="969">
          <cell r="B969" t="str">
            <v>09.06.59</v>
          </cell>
        </row>
        <row r="970">
          <cell r="B970" t="str">
            <v>09.06.60</v>
          </cell>
        </row>
        <row r="971">
          <cell r="B971" t="str">
            <v>09.06.61</v>
          </cell>
        </row>
        <row r="972">
          <cell r="B972" t="str">
            <v>09.06.62</v>
          </cell>
        </row>
        <row r="973">
          <cell r="B973" t="str">
            <v>09.06.63</v>
          </cell>
        </row>
        <row r="974">
          <cell r="B974" t="str">
            <v>09.06.64</v>
          </cell>
        </row>
        <row r="975">
          <cell r="B975" t="str">
            <v>09.06.65</v>
          </cell>
        </row>
        <row r="976">
          <cell r="B976" t="str">
            <v>09.06.66</v>
          </cell>
        </row>
        <row r="977">
          <cell r="B977" t="str">
            <v>09.06.67</v>
          </cell>
        </row>
        <row r="978">
          <cell r="B978" t="str">
            <v>09.06.68</v>
          </cell>
        </row>
        <row r="979">
          <cell r="B979" t="str">
            <v>09.06.69</v>
          </cell>
        </row>
        <row r="980">
          <cell r="B980" t="str">
            <v>09.06.70</v>
          </cell>
        </row>
        <row r="981">
          <cell r="B981" t="str">
            <v>09.06.71</v>
          </cell>
        </row>
        <row r="982">
          <cell r="B982" t="str">
            <v>09.06.72</v>
          </cell>
        </row>
        <row r="983">
          <cell r="B983" t="str">
            <v>09.06.73</v>
          </cell>
        </row>
        <row r="984">
          <cell r="B984" t="str">
            <v>09.06.74</v>
          </cell>
        </row>
        <row r="985">
          <cell r="B985" t="str">
            <v>09.06.75</v>
          </cell>
        </row>
        <row r="986">
          <cell r="B986" t="str">
            <v>09.06.76</v>
          </cell>
        </row>
        <row r="987">
          <cell r="B987" t="str">
            <v>09.06.77</v>
          </cell>
        </row>
        <row r="988">
          <cell r="B988" t="str">
            <v>09.06.78</v>
          </cell>
        </row>
        <row r="989">
          <cell r="B989" t="str">
            <v>09.06.79</v>
          </cell>
        </row>
        <row r="990">
          <cell r="B990" t="str">
            <v>09.06.80</v>
          </cell>
        </row>
        <row r="991">
          <cell r="B991" t="str">
            <v>09.06.81</v>
          </cell>
        </row>
        <row r="992">
          <cell r="B992" t="str">
            <v>09.06.82</v>
          </cell>
        </row>
        <row r="993">
          <cell r="B993" t="str">
            <v>09.06.83</v>
          </cell>
        </row>
        <row r="994">
          <cell r="B994" t="str">
            <v>09.06.90</v>
          </cell>
        </row>
        <row r="995">
          <cell r="B995" t="str">
            <v>09.06.91</v>
          </cell>
        </row>
        <row r="996">
          <cell r="B996" t="str">
            <v>09.06.92</v>
          </cell>
        </row>
        <row r="997">
          <cell r="B997" t="str">
            <v>09.06.93</v>
          </cell>
        </row>
        <row r="998">
          <cell r="B998" t="str">
            <v>09.06.94</v>
          </cell>
        </row>
        <row r="999">
          <cell r="B999" t="str">
            <v>09.06.95</v>
          </cell>
        </row>
        <row r="1000">
          <cell r="B1000" t="str">
            <v>09.06.96</v>
          </cell>
        </row>
        <row r="1001">
          <cell r="B1001" t="str">
            <v>09.06.97</v>
          </cell>
        </row>
        <row r="1002">
          <cell r="B1002" t="str">
            <v>09.06.98</v>
          </cell>
        </row>
        <row r="1003">
          <cell r="B1003" t="str">
            <v>09.06.99</v>
          </cell>
        </row>
        <row r="1004">
          <cell r="B1004" t="str">
            <v>09.07.01</v>
          </cell>
        </row>
        <row r="1005">
          <cell r="B1005" t="str">
            <v>09.07.02</v>
          </cell>
        </row>
        <row r="1006">
          <cell r="B1006" t="str">
            <v>09.07.03</v>
          </cell>
        </row>
        <row r="1007">
          <cell r="B1007" t="str">
            <v>09.07.05</v>
          </cell>
        </row>
        <row r="1008">
          <cell r="B1008" t="str">
            <v>09.07.06</v>
          </cell>
        </row>
        <row r="1009">
          <cell r="B1009" t="str">
            <v>09.07.07</v>
          </cell>
        </row>
        <row r="1010">
          <cell r="B1010" t="str">
            <v>09.07.08</v>
          </cell>
        </row>
        <row r="1011">
          <cell r="B1011" t="str">
            <v>09.07.10</v>
          </cell>
        </row>
        <row r="1012">
          <cell r="B1012" t="str">
            <v>09.07.15</v>
          </cell>
        </row>
        <row r="1013">
          <cell r="B1013" t="str">
            <v>09.07.18</v>
          </cell>
        </row>
        <row r="1014">
          <cell r="B1014" t="str">
            <v>09.07.30</v>
          </cell>
        </row>
        <row r="1015">
          <cell r="B1015" t="str">
            <v>09.07.35</v>
          </cell>
        </row>
        <row r="1016">
          <cell r="B1016" t="str">
            <v>09.07.36</v>
          </cell>
        </row>
        <row r="1017">
          <cell r="B1017" t="str">
            <v>09.07.37</v>
          </cell>
        </row>
        <row r="1018">
          <cell r="B1018" t="str">
            <v>09.07.38</v>
          </cell>
        </row>
        <row r="1019">
          <cell r="B1019" t="str">
            <v>09.07.40</v>
          </cell>
        </row>
        <row r="1020">
          <cell r="B1020" t="str">
            <v>09.07.41</v>
          </cell>
        </row>
        <row r="1021">
          <cell r="B1021" t="str">
            <v>09.07.45</v>
          </cell>
        </row>
        <row r="1022">
          <cell r="B1022" t="str">
            <v>09.07.50</v>
          </cell>
        </row>
        <row r="1023">
          <cell r="B1023" t="str">
            <v>09.07.55</v>
          </cell>
        </row>
        <row r="1024">
          <cell r="B1024" t="str">
            <v>09.07.56</v>
          </cell>
        </row>
        <row r="1025">
          <cell r="B1025" t="str">
            <v>09.07.60</v>
          </cell>
        </row>
        <row r="1026">
          <cell r="B1026" t="str">
            <v>09.07.61</v>
          </cell>
        </row>
        <row r="1027">
          <cell r="B1027" t="str">
            <v>09.07.65</v>
          </cell>
        </row>
        <row r="1028">
          <cell r="B1028" t="str">
            <v>09.07.66</v>
          </cell>
        </row>
        <row r="1029">
          <cell r="B1029" t="str">
            <v>09.07.70</v>
          </cell>
        </row>
        <row r="1030">
          <cell r="B1030" t="str">
            <v>09.07.75</v>
          </cell>
        </row>
        <row r="1031">
          <cell r="B1031" t="str">
            <v>09.07.80</v>
          </cell>
        </row>
        <row r="1032">
          <cell r="B1032" t="str">
            <v>09.07.85</v>
          </cell>
        </row>
        <row r="1033">
          <cell r="B1033" t="str">
            <v>09.07.90</v>
          </cell>
        </row>
        <row r="1034">
          <cell r="B1034" t="str">
            <v>09.07.95</v>
          </cell>
        </row>
        <row r="1035">
          <cell r="B1035" t="str">
            <v>09.08.01</v>
          </cell>
        </row>
        <row r="1036">
          <cell r="B1036" t="str">
            <v>09.08.02</v>
          </cell>
        </row>
        <row r="1037">
          <cell r="B1037" t="str">
            <v>09.08.03</v>
          </cell>
        </row>
        <row r="1038">
          <cell r="B1038" t="str">
            <v>09.08.04</v>
          </cell>
        </row>
        <row r="1039">
          <cell r="B1039" t="str">
            <v>09.08.05</v>
          </cell>
        </row>
        <row r="1040">
          <cell r="B1040" t="str">
            <v>09.08.06</v>
          </cell>
        </row>
        <row r="1041">
          <cell r="B1041" t="str">
            <v>09.08.07</v>
          </cell>
        </row>
        <row r="1042">
          <cell r="B1042" t="str">
            <v>09.08.08</v>
          </cell>
        </row>
        <row r="1043">
          <cell r="B1043" t="str">
            <v>09.08.09</v>
          </cell>
        </row>
        <row r="1044">
          <cell r="B1044" t="str">
            <v>09.08.10</v>
          </cell>
        </row>
        <row r="1045">
          <cell r="B1045" t="str">
            <v>09.08.11</v>
          </cell>
        </row>
        <row r="1046">
          <cell r="B1046" t="str">
            <v>09.08.12</v>
          </cell>
        </row>
        <row r="1047">
          <cell r="B1047" t="str">
            <v>09.08.13</v>
          </cell>
        </row>
        <row r="1048">
          <cell r="B1048" t="str">
            <v>09.08.14</v>
          </cell>
        </row>
        <row r="1049">
          <cell r="B1049" t="str">
            <v>09.08.15</v>
          </cell>
        </row>
        <row r="1050">
          <cell r="B1050" t="str">
            <v>09.08.21</v>
          </cell>
        </row>
        <row r="1051">
          <cell r="B1051" t="str">
            <v>09.08.22</v>
          </cell>
        </row>
        <row r="1052">
          <cell r="B1052" t="str">
            <v>09.08.23</v>
          </cell>
        </row>
        <row r="1053">
          <cell r="B1053" t="str">
            <v>09.08.24</v>
          </cell>
        </row>
        <row r="1054">
          <cell r="B1054" t="str">
            <v>09.08.25</v>
          </cell>
        </row>
        <row r="1055">
          <cell r="B1055" t="str">
            <v>09.08.26</v>
          </cell>
        </row>
        <row r="1056">
          <cell r="B1056" t="str">
            <v>09.08.27</v>
          </cell>
        </row>
        <row r="1057">
          <cell r="B1057" t="str">
            <v>09.08.31</v>
          </cell>
        </row>
        <row r="1058">
          <cell r="B1058" t="str">
            <v>09.08.32</v>
          </cell>
        </row>
        <row r="1059">
          <cell r="B1059" t="str">
            <v>09.08.33</v>
          </cell>
        </row>
        <row r="1060">
          <cell r="B1060" t="str">
            <v>09.08.34</v>
          </cell>
        </row>
        <row r="1061">
          <cell r="B1061" t="str">
            <v>09.08.35</v>
          </cell>
        </row>
        <row r="1062">
          <cell r="B1062" t="str">
            <v>09.08.36</v>
          </cell>
        </row>
        <row r="1063">
          <cell r="B1063" t="str">
            <v>09.08.37</v>
          </cell>
        </row>
        <row r="1064">
          <cell r="B1064" t="str">
            <v>09.08.38</v>
          </cell>
        </row>
        <row r="1065">
          <cell r="B1065" t="str">
            <v>09.08.39</v>
          </cell>
        </row>
        <row r="1066">
          <cell r="B1066" t="str">
            <v>09.08.40</v>
          </cell>
        </row>
        <row r="1067">
          <cell r="B1067" t="str">
            <v>09.08.41</v>
          </cell>
        </row>
        <row r="1068">
          <cell r="B1068" t="str">
            <v>09.08.42</v>
          </cell>
        </row>
        <row r="1069">
          <cell r="B1069" t="str">
            <v>09.08.43</v>
          </cell>
        </row>
        <row r="1070">
          <cell r="B1070" t="str">
            <v>09.08.46</v>
          </cell>
        </row>
        <row r="1071">
          <cell r="B1071" t="str">
            <v>09.08.47</v>
          </cell>
        </row>
        <row r="1072">
          <cell r="B1072" t="str">
            <v>09.08.48</v>
          </cell>
        </row>
        <row r="1073">
          <cell r="B1073" t="str">
            <v>09.08.49</v>
          </cell>
        </row>
        <row r="1074">
          <cell r="B1074" t="str">
            <v>09.08.50</v>
          </cell>
        </row>
        <row r="1075">
          <cell r="B1075" t="str">
            <v>09.08.51</v>
          </cell>
        </row>
        <row r="1076">
          <cell r="B1076" t="str">
            <v>09.08.52</v>
          </cell>
        </row>
        <row r="1077">
          <cell r="B1077" t="str">
            <v>09.08.53</v>
          </cell>
        </row>
        <row r="1078">
          <cell r="B1078" t="str">
            <v>09.08.54</v>
          </cell>
        </row>
        <row r="1079">
          <cell r="B1079" t="str">
            <v>09.08.55</v>
          </cell>
        </row>
        <row r="1080">
          <cell r="B1080" t="str">
            <v>09.08.56</v>
          </cell>
        </row>
        <row r="1081">
          <cell r="B1081" t="str">
            <v>09.08.57</v>
          </cell>
        </row>
        <row r="1082">
          <cell r="B1082" t="str">
            <v>09.08.58</v>
          </cell>
        </row>
        <row r="1083">
          <cell r="B1083" t="str">
            <v>09.08.80</v>
          </cell>
        </row>
        <row r="1084">
          <cell r="B1084" t="str">
            <v>09.08.81</v>
          </cell>
        </row>
        <row r="1085">
          <cell r="B1085" t="str">
            <v>09.08.82</v>
          </cell>
        </row>
        <row r="1086">
          <cell r="B1086" t="str">
            <v>09.08.83</v>
          </cell>
        </row>
        <row r="1087">
          <cell r="B1087" t="str">
            <v>09.08.84</v>
          </cell>
        </row>
        <row r="1088">
          <cell r="B1088" t="str">
            <v>09.08.85</v>
          </cell>
        </row>
        <row r="1089">
          <cell r="B1089" t="str">
            <v>09.08.86</v>
          </cell>
        </row>
        <row r="1090">
          <cell r="B1090" t="str">
            <v>09.08.90</v>
          </cell>
        </row>
        <row r="1091">
          <cell r="B1091" t="str">
            <v>09.09.01</v>
          </cell>
        </row>
        <row r="1092">
          <cell r="B1092" t="str">
            <v>09.09.02</v>
          </cell>
        </row>
        <row r="1093">
          <cell r="B1093" t="str">
            <v>09.09.03</v>
          </cell>
        </row>
        <row r="1094">
          <cell r="B1094" t="str">
            <v>09.09.04</v>
          </cell>
        </row>
        <row r="1095">
          <cell r="B1095" t="str">
            <v>09.09.05</v>
          </cell>
        </row>
        <row r="1096">
          <cell r="B1096" t="str">
            <v>09.09.06</v>
          </cell>
        </row>
        <row r="1097">
          <cell r="B1097" t="str">
            <v>09.09.07</v>
          </cell>
        </row>
        <row r="1098">
          <cell r="B1098" t="str">
            <v>09.09.08</v>
          </cell>
        </row>
        <row r="1099">
          <cell r="B1099" t="str">
            <v>09.09.09</v>
          </cell>
        </row>
        <row r="1100">
          <cell r="B1100" t="str">
            <v>09.09.10</v>
          </cell>
        </row>
        <row r="1101">
          <cell r="B1101" t="str">
            <v>09.09.12</v>
          </cell>
        </row>
        <row r="1102">
          <cell r="B1102" t="str">
            <v>09.09.14</v>
          </cell>
        </row>
        <row r="1103">
          <cell r="B1103" t="str">
            <v>09.09.15</v>
          </cell>
        </row>
        <row r="1104">
          <cell r="B1104" t="str">
            <v>09.09.16</v>
          </cell>
        </row>
        <row r="1105">
          <cell r="B1105" t="str">
            <v>09.09.18</v>
          </cell>
        </row>
        <row r="1106">
          <cell r="B1106" t="str">
            <v>09.09.19</v>
          </cell>
        </row>
        <row r="1107">
          <cell r="B1107" t="str">
            <v>09.09.20</v>
          </cell>
        </row>
        <row r="1108">
          <cell r="B1108" t="str">
            <v>09.09.21</v>
          </cell>
        </row>
        <row r="1109">
          <cell r="B1109" t="str">
            <v>09.09.22</v>
          </cell>
        </row>
        <row r="1110">
          <cell r="B1110" t="str">
            <v>09.09.24</v>
          </cell>
        </row>
        <row r="1111">
          <cell r="B1111" t="str">
            <v>09.09.25</v>
          </cell>
        </row>
        <row r="1112">
          <cell r="B1112" t="str">
            <v>09.09.30</v>
          </cell>
        </row>
        <row r="1113">
          <cell r="B1113" t="str">
            <v>09.09.32</v>
          </cell>
        </row>
        <row r="1114">
          <cell r="B1114" t="str">
            <v>09.09.35</v>
          </cell>
        </row>
        <row r="1115">
          <cell r="B1115" t="str">
            <v>09.09.36</v>
          </cell>
        </row>
        <row r="1116">
          <cell r="B1116" t="str">
            <v>09.09.37</v>
          </cell>
        </row>
        <row r="1117">
          <cell r="B1117" t="str">
            <v>09.09.38</v>
          </cell>
        </row>
        <row r="1118">
          <cell r="B1118" t="str">
            <v>09.09.39</v>
          </cell>
        </row>
        <row r="1119">
          <cell r="B1119" t="str">
            <v>09.09.40</v>
          </cell>
        </row>
        <row r="1120">
          <cell r="B1120" t="str">
            <v>09.09.41</v>
          </cell>
        </row>
        <row r="1121">
          <cell r="B1121" t="str">
            <v>09.09.42</v>
          </cell>
        </row>
        <row r="1122">
          <cell r="B1122" t="str">
            <v>09.09.43</v>
          </cell>
        </row>
        <row r="1123">
          <cell r="B1123" t="str">
            <v>09.09.51</v>
          </cell>
        </row>
        <row r="1124">
          <cell r="B1124" t="str">
            <v>09.09.52</v>
          </cell>
        </row>
        <row r="1125">
          <cell r="B1125" t="str">
            <v>09.09.54</v>
          </cell>
        </row>
        <row r="1126">
          <cell r="B1126" t="str">
            <v>09.09.55</v>
          </cell>
        </row>
        <row r="1127">
          <cell r="B1127" t="str">
            <v>09.09.56</v>
          </cell>
        </row>
        <row r="1128">
          <cell r="B1128" t="str">
            <v>09.09.57</v>
          </cell>
        </row>
        <row r="1129">
          <cell r="B1129" t="str">
            <v>09.09.58</v>
          </cell>
        </row>
        <row r="1130">
          <cell r="B1130" t="str">
            <v>09.09.62</v>
          </cell>
        </row>
        <row r="1131">
          <cell r="B1131" t="str">
            <v>09.09.64</v>
          </cell>
        </row>
        <row r="1132">
          <cell r="B1132" t="str">
            <v>09.09.68</v>
          </cell>
        </row>
        <row r="1133">
          <cell r="B1133" t="str">
            <v>09.09.70</v>
          </cell>
        </row>
        <row r="1134">
          <cell r="B1134" t="str">
            <v>09.10.05</v>
          </cell>
        </row>
        <row r="1135">
          <cell r="B1135" t="str">
            <v>09.10.06</v>
          </cell>
        </row>
        <row r="1136">
          <cell r="B1136" t="str">
            <v>09.10.07</v>
          </cell>
        </row>
        <row r="1137">
          <cell r="B1137" t="str">
            <v>09.10.10</v>
          </cell>
        </row>
        <row r="1138">
          <cell r="B1138" t="str">
            <v>09.10.11</v>
          </cell>
        </row>
        <row r="1139">
          <cell r="B1139" t="str">
            <v>09.10.12</v>
          </cell>
        </row>
        <row r="1140">
          <cell r="B1140" t="str">
            <v>09.10.13</v>
          </cell>
        </row>
        <row r="1141">
          <cell r="B1141" t="str">
            <v>09.10.14</v>
          </cell>
        </row>
        <row r="1142">
          <cell r="B1142" t="str">
            <v>09.10.15</v>
          </cell>
        </row>
        <row r="1143">
          <cell r="B1143" t="str">
            <v>09.10.16</v>
          </cell>
        </row>
        <row r="1144">
          <cell r="B1144" t="str">
            <v>09.10.17</v>
          </cell>
        </row>
        <row r="1145">
          <cell r="B1145" t="str">
            <v>09.10.20</v>
          </cell>
        </row>
        <row r="1146">
          <cell r="B1146" t="str">
            <v>09.10.21</v>
          </cell>
        </row>
        <row r="1147">
          <cell r="B1147" t="str">
            <v>09.10.22</v>
          </cell>
        </row>
        <row r="1148">
          <cell r="B1148" t="str">
            <v>09.10.23</v>
          </cell>
        </row>
        <row r="1149">
          <cell r="B1149" t="str">
            <v>09.10.24</v>
          </cell>
        </row>
        <row r="1150">
          <cell r="B1150" t="str">
            <v>09.10.25</v>
          </cell>
        </row>
        <row r="1151">
          <cell r="B1151" t="str">
            <v>09.10.26</v>
          </cell>
        </row>
        <row r="1152">
          <cell r="B1152" t="str">
            <v>09.10.27</v>
          </cell>
        </row>
        <row r="1153">
          <cell r="B1153" t="str">
            <v>09.10.30</v>
          </cell>
        </row>
        <row r="1154">
          <cell r="B1154" t="str">
            <v>09.10.31</v>
          </cell>
        </row>
        <row r="1155">
          <cell r="B1155" t="str">
            <v>09.10.32</v>
          </cell>
        </row>
        <row r="1156">
          <cell r="B1156" t="str">
            <v>09.10.33</v>
          </cell>
        </row>
        <row r="1157">
          <cell r="B1157" t="str">
            <v>09.10.36</v>
          </cell>
        </row>
        <row r="1158">
          <cell r="B1158" t="str">
            <v>09.10.45</v>
          </cell>
        </row>
        <row r="1159">
          <cell r="B1159" t="str">
            <v>09.10.46</v>
          </cell>
        </row>
        <row r="1160">
          <cell r="B1160" t="str">
            <v>09.10.50</v>
          </cell>
        </row>
        <row r="1161">
          <cell r="B1161" t="str">
            <v>09.10.51</v>
          </cell>
        </row>
        <row r="1162">
          <cell r="B1162" t="str">
            <v>09.10.52</v>
          </cell>
        </row>
        <row r="1163">
          <cell r="B1163" t="str">
            <v>09.10.54</v>
          </cell>
        </row>
        <row r="1164">
          <cell r="B1164" t="str">
            <v>09.10.55</v>
          </cell>
        </row>
        <row r="1165">
          <cell r="B1165" t="str">
            <v>09.10.58</v>
          </cell>
        </row>
        <row r="1166">
          <cell r="B1166" t="str">
            <v>09.10.59</v>
          </cell>
        </row>
        <row r="1167">
          <cell r="B1167" t="str">
            <v>09.10.62</v>
          </cell>
        </row>
        <row r="1168">
          <cell r="B1168" t="str">
            <v>09.10.63</v>
          </cell>
        </row>
        <row r="1169">
          <cell r="B1169" t="str">
            <v>09.10.65</v>
          </cell>
        </row>
        <row r="1170">
          <cell r="B1170" t="str">
            <v>09.10.66</v>
          </cell>
        </row>
        <row r="1171">
          <cell r="B1171" t="str">
            <v>09.10.67</v>
          </cell>
        </row>
        <row r="1172">
          <cell r="B1172" t="str">
            <v>09.10.68</v>
          </cell>
        </row>
        <row r="1173">
          <cell r="B1173" t="str">
            <v>09.10.70</v>
          </cell>
        </row>
        <row r="1174">
          <cell r="B1174" t="str">
            <v>09.10.71</v>
          </cell>
        </row>
        <row r="1175">
          <cell r="B1175" t="str">
            <v>09.10.81</v>
          </cell>
        </row>
        <row r="1176">
          <cell r="B1176" t="str">
            <v>09.10.82</v>
          </cell>
        </row>
        <row r="1177">
          <cell r="B1177" t="str">
            <v>09.10.83</v>
          </cell>
        </row>
        <row r="1178">
          <cell r="B1178" t="str">
            <v>09.10.84</v>
          </cell>
        </row>
        <row r="1179">
          <cell r="B1179" t="str">
            <v>09.10.85</v>
          </cell>
        </row>
        <row r="1180">
          <cell r="B1180" t="str">
            <v>09.10.86</v>
          </cell>
        </row>
        <row r="1181">
          <cell r="B1181" t="str">
            <v>09.10.87</v>
          </cell>
        </row>
        <row r="1182">
          <cell r="B1182" t="str">
            <v>09.10.89</v>
          </cell>
        </row>
        <row r="1183">
          <cell r="B1183" t="str">
            <v>09.10.92</v>
          </cell>
        </row>
        <row r="1184">
          <cell r="B1184" t="str">
            <v>09.10.93</v>
          </cell>
        </row>
        <row r="1185">
          <cell r="B1185" t="str">
            <v>09.10.94</v>
          </cell>
        </row>
        <row r="1186">
          <cell r="B1186" t="str">
            <v>09.10.95</v>
          </cell>
        </row>
        <row r="1187">
          <cell r="B1187" t="str">
            <v>09.10.96</v>
          </cell>
        </row>
        <row r="1188">
          <cell r="B1188" t="str">
            <v>09.10.97</v>
          </cell>
        </row>
        <row r="1189">
          <cell r="B1189" t="str">
            <v>09.10.98</v>
          </cell>
        </row>
        <row r="1190">
          <cell r="B1190" t="str">
            <v>09.11.05</v>
          </cell>
        </row>
        <row r="1191">
          <cell r="B1191" t="str">
            <v>09.11.14</v>
          </cell>
        </row>
        <row r="1192">
          <cell r="B1192" t="str">
            <v>09.11.15</v>
          </cell>
        </row>
        <row r="1193">
          <cell r="B1193" t="str">
            <v>09.11.17</v>
          </cell>
        </row>
        <row r="1194">
          <cell r="B1194" t="str">
            <v>09.11.18</v>
          </cell>
        </row>
        <row r="1195">
          <cell r="B1195" t="str">
            <v>09.11.23</v>
          </cell>
        </row>
        <row r="1196">
          <cell r="B1196" t="str">
            <v>09.11.24</v>
          </cell>
        </row>
        <row r="1197">
          <cell r="B1197" t="str">
            <v>09.11.25</v>
          </cell>
        </row>
        <row r="1198">
          <cell r="B1198" t="str">
            <v>09.11.31</v>
          </cell>
        </row>
        <row r="1199">
          <cell r="B1199" t="str">
            <v>09.11.32</v>
          </cell>
        </row>
        <row r="1200">
          <cell r="B1200" t="str">
            <v>09.11.33</v>
          </cell>
        </row>
        <row r="1201">
          <cell r="B1201" t="str">
            <v>09.11.35</v>
          </cell>
        </row>
        <row r="1202">
          <cell r="B1202" t="str">
            <v>09.11.36</v>
          </cell>
        </row>
        <row r="1203">
          <cell r="B1203" t="str">
            <v>09.11.50</v>
          </cell>
        </row>
        <row r="1204">
          <cell r="B1204" t="str">
            <v>09.11.51</v>
          </cell>
        </row>
        <row r="1205">
          <cell r="B1205" t="str">
            <v>09.11.52</v>
          </cell>
        </row>
        <row r="1206">
          <cell r="B1206" t="str">
            <v>09.11.53</v>
          </cell>
        </row>
        <row r="1207">
          <cell r="B1207" t="str">
            <v>09.11.54</v>
          </cell>
        </row>
        <row r="1208">
          <cell r="B1208" t="str">
            <v>09.11.55</v>
          </cell>
        </row>
        <row r="1209">
          <cell r="B1209" t="str">
            <v>09.11.56</v>
          </cell>
        </row>
        <row r="1210">
          <cell r="B1210" t="str">
            <v>09.11.61</v>
          </cell>
        </row>
        <row r="1211">
          <cell r="B1211" t="str">
            <v>09.11.70</v>
          </cell>
        </row>
        <row r="1212">
          <cell r="B1212" t="str">
            <v>09.11.71</v>
          </cell>
        </row>
        <row r="1213">
          <cell r="B1213" t="str">
            <v>09.11.72</v>
          </cell>
        </row>
        <row r="1214">
          <cell r="B1214" t="str">
            <v>09.11.73</v>
          </cell>
        </row>
        <row r="1215">
          <cell r="B1215" t="str">
            <v>09.11.74</v>
          </cell>
        </row>
        <row r="1216">
          <cell r="B1216" t="str">
            <v>09.11.75</v>
          </cell>
        </row>
        <row r="1217">
          <cell r="B1217" t="str">
            <v>09.11.77</v>
          </cell>
        </row>
        <row r="1218">
          <cell r="B1218" t="str">
            <v>09.11.78</v>
          </cell>
        </row>
        <row r="1219">
          <cell r="B1219" t="str">
            <v>09.11.79</v>
          </cell>
        </row>
        <row r="1220">
          <cell r="B1220" t="str">
            <v>09.11.80</v>
          </cell>
        </row>
        <row r="1221">
          <cell r="B1221" t="str">
            <v>09.11.81</v>
          </cell>
        </row>
        <row r="1222">
          <cell r="B1222" t="str">
            <v>09.11.82</v>
          </cell>
        </row>
        <row r="1223">
          <cell r="B1223" t="str">
            <v>09.11.90</v>
          </cell>
        </row>
        <row r="1224">
          <cell r="B1224" t="str">
            <v>09.11.91</v>
          </cell>
        </row>
        <row r="1225">
          <cell r="B1225" t="str">
            <v>09.12.01</v>
          </cell>
        </row>
        <row r="1226">
          <cell r="B1226" t="str">
            <v>09.12.50</v>
          </cell>
        </row>
        <row r="1227">
          <cell r="B1227" t="str">
            <v>09.12.51</v>
          </cell>
        </row>
        <row r="1228">
          <cell r="B1228" t="str">
            <v>09.12.60</v>
          </cell>
        </row>
        <row r="1229">
          <cell r="B1229" t="str">
            <v>09.13.05</v>
          </cell>
        </row>
        <row r="1230">
          <cell r="B1230" t="str">
            <v>09.13.06</v>
          </cell>
        </row>
        <row r="1231">
          <cell r="B1231" t="str">
            <v>09.13.07</v>
          </cell>
        </row>
        <row r="1232">
          <cell r="B1232" t="str">
            <v>09.13.08</v>
          </cell>
        </row>
        <row r="1233">
          <cell r="B1233" t="str">
            <v>09.13.11</v>
          </cell>
        </row>
        <row r="1234">
          <cell r="B1234" t="str">
            <v>09.13.12</v>
          </cell>
        </row>
        <row r="1235">
          <cell r="B1235" t="str">
            <v>09.13.13</v>
          </cell>
        </row>
        <row r="1236">
          <cell r="B1236" t="str">
            <v>09.13.14</v>
          </cell>
        </row>
        <row r="1237">
          <cell r="B1237" t="str">
            <v>09.13.21</v>
          </cell>
        </row>
        <row r="1238">
          <cell r="B1238" t="str">
            <v>09.13.22</v>
          </cell>
        </row>
        <row r="1239">
          <cell r="B1239" t="str">
            <v>09.13.23</v>
          </cell>
        </row>
        <row r="1240">
          <cell r="B1240" t="str">
            <v>09.13.24</v>
          </cell>
        </row>
        <row r="1241">
          <cell r="B1241" t="str">
            <v>09.13.25</v>
          </cell>
        </row>
        <row r="1242">
          <cell r="B1242" t="str">
            <v>09.13.26</v>
          </cell>
        </row>
        <row r="1243">
          <cell r="B1243" t="str">
            <v>09.13.27</v>
          </cell>
        </row>
        <row r="1244">
          <cell r="B1244" t="str">
            <v>09.13.31</v>
          </cell>
        </row>
        <row r="1245">
          <cell r="B1245" t="str">
            <v>09.13.32</v>
          </cell>
        </row>
        <row r="1246">
          <cell r="B1246" t="str">
            <v>09.13.33</v>
          </cell>
        </row>
        <row r="1247">
          <cell r="B1247" t="str">
            <v>09.13.34</v>
          </cell>
        </row>
        <row r="1248">
          <cell r="B1248" t="str">
            <v>09.13.35</v>
          </cell>
        </row>
        <row r="1249">
          <cell r="B1249" t="str">
            <v>09.13.38</v>
          </cell>
        </row>
        <row r="1250">
          <cell r="B1250" t="str">
            <v>09.13.39</v>
          </cell>
        </row>
        <row r="1251">
          <cell r="B1251" t="str">
            <v>09.13.40</v>
          </cell>
        </row>
        <row r="1252">
          <cell r="B1252" t="str">
            <v>09.13.41</v>
          </cell>
        </row>
        <row r="1253">
          <cell r="B1253" t="str">
            <v>09.13.42</v>
          </cell>
        </row>
        <row r="1254">
          <cell r="B1254" t="str">
            <v>09.13.43</v>
          </cell>
        </row>
        <row r="1255">
          <cell r="B1255" t="str">
            <v>09.13.44</v>
          </cell>
        </row>
        <row r="1256">
          <cell r="B1256" t="str">
            <v>09.13.46</v>
          </cell>
        </row>
        <row r="1257">
          <cell r="B1257" t="str">
            <v>09.13.47</v>
          </cell>
        </row>
        <row r="1258">
          <cell r="B1258" t="str">
            <v>09.13.48</v>
          </cell>
        </row>
        <row r="1259">
          <cell r="B1259" t="str">
            <v>09.13.49</v>
          </cell>
        </row>
        <row r="1260">
          <cell r="B1260" t="str">
            <v>09.13.50</v>
          </cell>
        </row>
        <row r="1261">
          <cell r="B1261" t="str">
            <v>09.14.01</v>
          </cell>
        </row>
        <row r="1262">
          <cell r="B1262" t="str">
            <v>09.14.02</v>
          </cell>
        </row>
        <row r="1263">
          <cell r="B1263" t="str">
            <v>09.14.03</v>
          </cell>
        </row>
        <row r="1264">
          <cell r="B1264" t="str">
            <v>09.14.04</v>
          </cell>
        </row>
        <row r="1265">
          <cell r="B1265" t="str">
            <v>09.14.05</v>
          </cell>
        </row>
        <row r="1266">
          <cell r="B1266" t="str">
            <v>09.14.06</v>
          </cell>
        </row>
        <row r="1267">
          <cell r="B1267" t="str">
            <v>09.14.07</v>
          </cell>
        </row>
        <row r="1268">
          <cell r="B1268" t="str">
            <v>09.14.08</v>
          </cell>
        </row>
        <row r="1269">
          <cell r="B1269" t="str">
            <v>09.14.09</v>
          </cell>
        </row>
        <row r="1270">
          <cell r="B1270" t="str">
            <v>09.14.10</v>
          </cell>
        </row>
        <row r="1271">
          <cell r="B1271" t="str">
            <v>09.14.11</v>
          </cell>
        </row>
        <row r="1272">
          <cell r="B1272" t="str">
            <v>09.14.12</v>
          </cell>
        </row>
        <row r="1273">
          <cell r="B1273" t="str">
            <v>09.14.13</v>
          </cell>
        </row>
        <row r="1274">
          <cell r="B1274" t="str">
            <v>09.14.14</v>
          </cell>
        </row>
        <row r="1275">
          <cell r="B1275" t="str">
            <v>09.14.16</v>
          </cell>
        </row>
        <row r="1276">
          <cell r="B1276" t="str">
            <v>09.14.17</v>
          </cell>
        </row>
        <row r="1277">
          <cell r="B1277" t="str">
            <v>09.14.20</v>
          </cell>
        </row>
        <row r="1278">
          <cell r="B1278" t="str">
            <v>09.14.21</v>
          </cell>
        </row>
        <row r="1279">
          <cell r="B1279" t="str">
            <v>09.14.22</v>
          </cell>
        </row>
        <row r="1280">
          <cell r="B1280" t="str">
            <v>09.14.23</v>
          </cell>
        </row>
        <row r="1281">
          <cell r="B1281" t="str">
            <v>09.14.24</v>
          </cell>
        </row>
        <row r="1282">
          <cell r="B1282" t="str">
            <v>09.14.25</v>
          </cell>
        </row>
        <row r="1283">
          <cell r="B1283" t="str">
            <v>09.14.26</v>
          </cell>
        </row>
        <row r="1284">
          <cell r="B1284" t="str">
            <v>09.14.27</v>
          </cell>
        </row>
        <row r="1285">
          <cell r="B1285" t="str">
            <v>09.14.29</v>
          </cell>
        </row>
        <row r="1286">
          <cell r="B1286" t="str">
            <v>09.14.30</v>
          </cell>
        </row>
        <row r="1287">
          <cell r="B1287" t="str">
            <v>09.14.31</v>
          </cell>
        </row>
        <row r="1288">
          <cell r="B1288" t="str">
            <v>09.14.32</v>
          </cell>
        </row>
        <row r="1289">
          <cell r="B1289" t="str">
            <v>09.14.33</v>
          </cell>
        </row>
        <row r="1290">
          <cell r="B1290" t="str">
            <v>09.14.34</v>
          </cell>
        </row>
        <row r="1291">
          <cell r="B1291" t="str">
            <v>09.14.35</v>
          </cell>
        </row>
        <row r="1292">
          <cell r="B1292" t="str">
            <v>09.14.36</v>
          </cell>
        </row>
        <row r="1293">
          <cell r="B1293" t="str">
            <v>09.14.37</v>
          </cell>
        </row>
        <row r="1294">
          <cell r="B1294" t="str">
            <v>09.14.38</v>
          </cell>
        </row>
        <row r="1295">
          <cell r="B1295" t="str">
            <v>09.14.39</v>
          </cell>
        </row>
        <row r="1296">
          <cell r="B1296" t="str">
            <v>09.14.40</v>
          </cell>
        </row>
        <row r="1297">
          <cell r="B1297" t="str">
            <v>09.14.41</v>
          </cell>
        </row>
        <row r="1298">
          <cell r="B1298" t="str">
            <v>09.14.42</v>
          </cell>
        </row>
        <row r="1299">
          <cell r="B1299" t="str">
            <v>09.14.43</v>
          </cell>
        </row>
        <row r="1300">
          <cell r="B1300" t="str">
            <v>09.14.44</v>
          </cell>
        </row>
        <row r="1301">
          <cell r="B1301" t="str">
            <v>09.14.45</v>
          </cell>
        </row>
        <row r="1302">
          <cell r="B1302" t="str">
            <v>09.14.46</v>
          </cell>
        </row>
        <row r="1303">
          <cell r="B1303" t="str">
            <v>09.14.47</v>
          </cell>
        </row>
        <row r="1304">
          <cell r="B1304" t="str">
            <v>09.14.48</v>
          </cell>
        </row>
        <row r="1305">
          <cell r="B1305" t="str">
            <v>09.14.49</v>
          </cell>
        </row>
        <row r="1306">
          <cell r="B1306" t="str">
            <v>09.14.50</v>
          </cell>
        </row>
        <row r="1307">
          <cell r="B1307" t="str">
            <v>09.14.51</v>
          </cell>
        </row>
        <row r="1308">
          <cell r="B1308" t="str">
            <v>09.14.52</v>
          </cell>
        </row>
        <row r="1309">
          <cell r="B1309" t="str">
            <v>09.14.53</v>
          </cell>
        </row>
        <row r="1310">
          <cell r="B1310" t="str">
            <v>09.14.54</v>
          </cell>
        </row>
        <row r="1311">
          <cell r="B1311" t="str">
            <v>09.14.55</v>
          </cell>
        </row>
        <row r="1312">
          <cell r="B1312" t="str">
            <v>09.14.56</v>
          </cell>
        </row>
        <row r="1313">
          <cell r="B1313" t="str">
            <v>09.14.57</v>
          </cell>
        </row>
        <row r="1314">
          <cell r="B1314" t="str">
            <v>09.14.58</v>
          </cell>
        </row>
        <row r="1315">
          <cell r="B1315" t="str">
            <v>09.14.59</v>
          </cell>
        </row>
        <row r="1316">
          <cell r="B1316" t="str">
            <v>09.14.60</v>
          </cell>
        </row>
        <row r="1317">
          <cell r="B1317" t="str">
            <v>09.14.61</v>
          </cell>
        </row>
        <row r="1318">
          <cell r="B1318" t="str">
            <v>09.14.62</v>
          </cell>
        </row>
        <row r="1319">
          <cell r="B1319" t="str">
            <v>09.14.80</v>
          </cell>
        </row>
        <row r="1320">
          <cell r="B1320" t="str">
            <v>09.14.82</v>
          </cell>
        </row>
        <row r="1321">
          <cell r="B1321" t="str">
            <v>09.15.01</v>
          </cell>
        </row>
        <row r="1322">
          <cell r="B1322" t="str">
            <v>09.15.02</v>
          </cell>
        </row>
        <row r="1323">
          <cell r="B1323" t="str">
            <v>09.15.03</v>
          </cell>
        </row>
        <row r="1324">
          <cell r="B1324" t="str">
            <v>09.15.04</v>
          </cell>
        </row>
        <row r="1325">
          <cell r="B1325" t="str">
            <v>09.15.05</v>
          </cell>
        </row>
        <row r="1326">
          <cell r="B1326" t="str">
            <v>09.15.06</v>
          </cell>
        </row>
        <row r="1327">
          <cell r="B1327" t="str">
            <v>09.15.07</v>
          </cell>
        </row>
        <row r="1328">
          <cell r="B1328" t="str">
            <v>09.15.08</v>
          </cell>
        </row>
        <row r="1329">
          <cell r="B1329" t="str">
            <v>09.15.09</v>
          </cell>
        </row>
        <row r="1330">
          <cell r="B1330" t="str">
            <v>09.15.10</v>
          </cell>
        </row>
        <row r="1331">
          <cell r="B1331" t="str">
            <v>09.15.11</v>
          </cell>
        </row>
        <row r="1332">
          <cell r="B1332" t="str">
            <v>09.15.12</v>
          </cell>
        </row>
        <row r="1333">
          <cell r="B1333" t="str">
            <v>09.15.13</v>
          </cell>
        </row>
        <row r="1334">
          <cell r="B1334" t="str">
            <v>09.15.14</v>
          </cell>
        </row>
        <row r="1335">
          <cell r="B1335" t="str">
            <v>09.15.15</v>
          </cell>
        </row>
        <row r="1336">
          <cell r="B1336" t="str">
            <v>09.15.16</v>
          </cell>
        </row>
        <row r="1337">
          <cell r="B1337" t="str">
            <v>09.15.17</v>
          </cell>
        </row>
        <row r="1338">
          <cell r="B1338" t="str">
            <v>09.15.18</v>
          </cell>
        </row>
        <row r="1339">
          <cell r="B1339" t="str">
            <v>09.15.19</v>
          </cell>
        </row>
        <row r="1340">
          <cell r="B1340" t="str">
            <v>09.15.20</v>
          </cell>
        </row>
        <row r="1341">
          <cell r="B1341" t="str">
            <v>09.15.21</v>
          </cell>
        </row>
        <row r="1342">
          <cell r="B1342" t="str">
            <v>09.15.22</v>
          </cell>
        </row>
        <row r="1343">
          <cell r="B1343" t="str">
            <v>09.15.23</v>
          </cell>
        </row>
        <row r="1344">
          <cell r="B1344" t="str">
            <v>09.15.24</v>
          </cell>
        </row>
        <row r="1345">
          <cell r="B1345" t="str">
            <v>09.16.01</v>
          </cell>
        </row>
        <row r="1346">
          <cell r="B1346" t="str">
            <v>09.16.02</v>
          </cell>
        </row>
        <row r="1347">
          <cell r="B1347" t="str">
            <v>09.16.03</v>
          </cell>
        </row>
        <row r="1348">
          <cell r="B1348" t="str">
            <v>09.16.04</v>
          </cell>
        </row>
        <row r="1349">
          <cell r="B1349" t="str">
            <v>09.16.05</v>
          </cell>
        </row>
        <row r="1350">
          <cell r="B1350" t="str">
            <v>09.16.06</v>
          </cell>
        </row>
        <row r="1351">
          <cell r="B1351" t="str">
            <v>09.16.07</v>
          </cell>
        </row>
        <row r="1352">
          <cell r="B1352" t="str">
            <v>09.16.08</v>
          </cell>
        </row>
        <row r="1353">
          <cell r="B1353" t="str">
            <v>09.16.09</v>
          </cell>
        </row>
        <row r="1354">
          <cell r="B1354" t="str">
            <v>09.16.10</v>
          </cell>
        </row>
        <row r="1355">
          <cell r="B1355" t="str">
            <v>09.16.11</v>
          </cell>
        </row>
        <row r="1356">
          <cell r="B1356" t="str">
            <v>09.16.12</v>
          </cell>
        </row>
        <row r="1357">
          <cell r="B1357" t="str">
            <v>09.16.13</v>
          </cell>
        </row>
        <row r="1358">
          <cell r="B1358" t="str">
            <v>09.16.14</v>
          </cell>
        </row>
        <row r="1359">
          <cell r="B1359" t="str">
            <v>09.16.15</v>
          </cell>
        </row>
        <row r="1360">
          <cell r="B1360" t="str">
            <v>09.16.16</v>
          </cell>
        </row>
        <row r="1361">
          <cell r="B1361" t="str">
            <v>09.16.17</v>
          </cell>
        </row>
        <row r="1362">
          <cell r="B1362" t="str">
            <v>09.20.10</v>
          </cell>
        </row>
        <row r="1363">
          <cell r="B1363" t="str">
            <v>09.20.15</v>
          </cell>
        </row>
        <row r="1364">
          <cell r="B1364" t="str">
            <v>09.20.18</v>
          </cell>
        </row>
        <row r="1365">
          <cell r="B1365" t="str">
            <v>09.20.21</v>
          </cell>
        </row>
        <row r="1366">
          <cell r="B1366" t="str">
            <v>09.20.22</v>
          </cell>
        </row>
        <row r="1367">
          <cell r="B1367" t="str">
            <v>09.20.25</v>
          </cell>
        </row>
        <row r="1368">
          <cell r="B1368" t="str">
            <v>09.20.28</v>
          </cell>
        </row>
        <row r="1369">
          <cell r="B1369" t="str">
            <v>09.20.31</v>
          </cell>
        </row>
        <row r="1370">
          <cell r="B1370" t="str">
            <v>09.20.32</v>
          </cell>
        </row>
        <row r="1371">
          <cell r="B1371" t="str">
            <v>09.50.01</v>
          </cell>
        </row>
        <row r="1372">
          <cell r="B1372" t="str">
            <v>09.50.02</v>
          </cell>
        </row>
        <row r="1373">
          <cell r="B1373" t="str">
            <v>09.50.03</v>
          </cell>
        </row>
        <row r="1374">
          <cell r="B1374" t="str">
            <v>09.50.04</v>
          </cell>
        </row>
        <row r="1375">
          <cell r="B1375" t="str">
            <v>09.50.05</v>
          </cell>
        </row>
        <row r="1376">
          <cell r="B1376" t="str">
            <v>09.50.06</v>
          </cell>
        </row>
        <row r="1377">
          <cell r="B1377" t="str">
            <v>09.50.09</v>
          </cell>
        </row>
        <row r="1378">
          <cell r="B1378" t="str">
            <v>09.50.10</v>
          </cell>
        </row>
        <row r="1379">
          <cell r="B1379" t="str">
            <v>09.50.11</v>
          </cell>
        </row>
        <row r="1380">
          <cell r="B1380" t="str">
            <v>09.50.12</v>
          </cell>
        </row>
        <row r="1381">
          <cell r="B1381" t="str">
            <v>09.50.13</v>
          </cell>
        </row>
        <row r="1382">
          <cell r="B1382" t="str">
            <v>09.50.14</v>
          </cell>
        </row>
        <row r="1383">
          <cell r="B1383" t="str">
            <v>09.50.15</v>
          </cell>
        </row>
        <row r="1384">
          <cell r="B1384" t="str">
            <v>09.50.16</v>
          </cell>
        </row>
        <row r="1385">
          <cell r="B1385" t="str">
            <v>09.50.17</v>
          </cell>
        </row>
        <row r="1386">
          <cell r="B1386" t="str">
            <v>09.50.18</v>
          </cell>
        </row>
        <row r="1387">
          <cell r="B1387" t="str">
            <v>09.50.20</v>
          </cell>
        </row>
        <row r="1388">
          <cell r="B1388" t="str">
            <v>09.51.11</v>
          </cell>
        </row>
        <row r="1389">
          <cell r="B1389" t="str">
            <v>09.51.15</v>
          </cell>
        </row>
        <row r="1390">
          <cell r="B1390" t="str">
            <v>09.51.16</v>
          </cell>
        </row>
        <row r="1391">
          <cell r="B1391" t="str">
            <v>09.51.17</v>
          </cell>
        </row>
        <row r="1392">
          <cell r="B1392" t="str">
            <v>09.51.25</v>
          </cell>
        </row>
        <row r="1393">
          <cell r="B1393" t="str">
            <v>09.51.26</v>
          </cell>
        </row>
        <row r="1394">
          <cell r="B1394" t="str">
            <v>09.51.27</v>
          </cell>
        </row>
        <row r="1395">
          <cell r="B1395" t="str">
            <v>09.51.29</v>
          </cell>
        </row>
        <row r="1396">
          <cell r="B1396" t="str">
            <v>09.51.30</v>
          </cell>
        </row>
        <row r="1397">
          <cell r="B1397" t="str">
            <v>09.51.32</v>
          </cell>
        </row>
        <row r="1398">
          <cell r="B1398" t="str">
            <v>09.51.34</v>
          </cell>
        </row>
        <row r="1399">
          <cell r="B1399" t="str">
            <v>09.51.35</v>
          </cell>
        </row>
        <row r="1400">
          <cell r="B1400" t="str">
            <v>09.51.36</v>
          </cell>
        </row>
        <row r="1401">
          <cell r="B1401" t="str">
            <v>09.51.37</v>
          </cell>
        </row>
        <row r="1402">
          <cell r="B1402" t="str">
            <v>09.51.38</v>
          </cell>
        </row>
        <row r="1403">
          <cell r="B1403" t="str">
            <v>09.51.39</v>
          </cell>
        </row>
        <row r="1404">
          <cell r="B1404" t="str">
            <v>09.52.01</v>
          </cell>
        </row>
        <row r="1405">
          <cell r="B1405" t="str">
            <v>09.52.02</v>
          </cell>
        </row>
        <row r="1406">
          <cell r="B1406" t="str">
            <v>09.52.03</v>
          </cell>
        </row>
        <row r="1407">
          <cell r="B1407" t="str">
            <v>09.52.04</v>
          </cell>
        </row>
        <row r="1408">
          <cell r="B1408" t="str">
            <v>09.52.05</v>
          </cell>
        </row>
        <row r="1409">
          <cell r="B1409" t="str">
            <v>09.52.06</v>
          </cell>
        </row>
        <row r="1410">
          <cell r="B1410" t="str">
            <v>09.52.08</v>
          </cell>
        </row>
        <row r="1411">
          <cell r="B1411" t="str">
            <v>09.52.09</v>
          </cell>
        </row>
        <row r="1412">
          <cell r="B1412" t="str">
            <v>09.52.10</v>
          </cell>
        </row>
        <row r="1413">
          <cell r="B1413" t="str">
            <v>09.52.11</v>
          </cell>
        </row>
        <row r="1414">
          <cell r="B1414" t="str">
            <v>09.52.12</v>
          </cell>
        </row>
        <row r="1415">
          <cell r="B1415" t="str">
            <v>09.52.13</v>
          </cell>
        </row>
        <row r="1416">
          <cell r="B1416" t="str">
            <v>09.52.14</v>
          </cell>
        </row>
        <row r="1417">
          <cell r="B1417" t="str">
            <v>09.52.18</v>
          </cell>
        </row>
        <row r="1418">
          <cell r="B1418" t="str">
            <v>09.52.19</v>
          </cell>
        </row>
        <row r="1419">
          <cell r="B1419" t="str">
            <v>09.52.20</v>
          </cell>
        </row>
        <row r="1420">
          <cell r="B1420" t="str">
            <v>09.52.25</v>
          </cell>
        </row>
        <row r="1421">
          <cell r="B1421" t="str">
            <v>09.53.10</v>
          </cell>
        </row>
        <row r="1422">
          <cell r="B1422" t="str">
            <v>09.53.11</v>
          </cell>
        </row>
        <row r="1423">
          <cell r="B1423" t="str">
            <v>09.53.14</v>
          </cell>
        </row>
        <row r="1424">
          <cell r="B1424" t="str">
            <v>09.53.15</v>
          </cell>
        </row>
        <row r="1425">
          <cell r="B1425" t="str">
            <v>09.53.16</v>
          </cell>
        </row>
        <row r="1426">
          <cell r="B1426" t="str">
            <v>09.53.20</v>
          </cell>
        </row>
        <row r="1427">
          <cell r="B1427" t="str">
            <v>09.53.21</v>
          </cell>
        </row>
        <row r="1428">
          <cell r="B1428" t="str">
            <v>09.53.22</v>
          </cell>
        </row>
        <row r="1429">
          <cell r="B1429" t="str">
            <v>09.53.25</v>
          </cell>
        </row>
        <row r="1430">
          <cell r="B1430" t="str">
            <v>09.53.55</v>
          </cell>
        </row>
        <row r="1431">
          <cell r="B1431" t="str">
            <v>09.53.56</v>
          </cell>
        </row>
        <row r="1432">
          <cell r="B1432" t="str">
            <v>09.53.60</v>
          </cell>
        </row>
        <row r="1433">
          <cell r="B1433" t="str">
            <v>09.53.61</v>
          </cell>
        </row>
        <row r="1434">
          <cell r="B1434" t="str">
            <v>09.53.62</v>
          </cell>
        </row>
        <row r="1435">
          <cell r="B1435" t="str">
            <v>09.54.01</v>
          </cell>
        </row>
        <row r="1436">
          <cell r="B1436" t="str">
            <v>09.54.02</v>
          </cell>
        </row>
        <row r="1437">
          <cell r="B1437" t="str">
            <v>09.54.03</v>
          </cell>
        </row>
        <row r="1438">
          <cell r="B1438" t="str">
            <v>09.54.04</v>
          </cell>
        </row>
        <row r="1439">
          <cell r="B1439" t="str">
            <v>09.54.05</v>
          </cell>
        </row>
        <row r="1440">
          <cell r="B1440" t="str">
            <v>09.54.06</v>
          </cell>
        </row>
        <row r="1441">
          <cell r="B1441" t="str">
            <v>09.54.07</v>
          </cell>
        </row>
        <row r="1442">
          <cell r="B1442" t="str">
            <v>09.54.08</v>
          </cell>
        </row>
        <row r="1443">
          <cell r="B1443" t="str">
            <v>09.54.09</v>
          </cell>
        </row>
        <row r="1444">
          <cell r="B1444" t="str">
            <v>09.54.10</v>
          </cell>
        </row>
        <row r="1445">
          <cell r="B1445" t="str">
            <v>09.54.11</v>
          </cell>
        </row>
        <row r="1446">
          <cell r="B1446" t="str">
            <v>09.54.12</v>
          </cell>
        </row>
        <row r="1447">
          <cell r="B1447" t="str">
            <v>09.54.13</v>
          </cell>
        </row>
        <row r="1448">
          <cell r="B1448" t="str">
            <v>09.54.14</v>
          </cell>
        </row>
        <row r="1449">
          <cell r="B1449" t="str">
            <v>09.54.15</v>
          </cell>
        </row>
        <row r="1450">
          <cell r="B1450" t="str">
            <v>09.54.16</v>
          </cell>
        </row>
        <row r="1451">
          <cell r="B1451" t="str">
            <v>09.54.17</v>
          </cell>
        </row>
        <row r="1452">
          <cell r="B1452" t="str">
            <v>09.54.18</v>
          </cell>
        </row>
        <row r="1453">
          <cell r="B1453" t="str">
            <v>09.54.19</v>
          </cell>
        </row>
        <row r="1454">
          <cell r="B1454" t="str">
            <v>09.54.20</v>
          </cell>
        </row>
        <row r="1455">
          <cell r="B1455" t="str">
            <v>09.54.21</v>
          </cell>
        </row>
        <row r="1456">
          <cell r="B1456" t="str">
            <v>09.54.22</v>
          </cell>
        </row>
        <row r="1457">
          <cell r="B1457" t="str">
            <v>09.54.23</v>
          </cell>
        </row>
        <row r="1458">
          <cell r="B1458" t="str">
            <v>09.54.24</v>
          </cell>
        </row>
        <row r="1459">
          <cell r="B1459" t="str">
            <v>09.54.25</v>
          </cell>
        </row>
        <row r="1460">
          <cell r="B1460" t="str">
            <v>09.54.26</v>
          </cell>
        </row>
        <row r="1461">
          <cell r="B1461" t="str">
            <v>09.54.27</v>
          </cell>
        </row>
        <row r="1462">
          <cell r="B1462" t="str">
            <v>09.60.01</v>
          </cell>
        </row>
        <row r="1463">
          <cell r="B1463" t="str">
            <v>09.60.02</v>
          </cell>
        </row>
        <row r="1464">
          <cell r="B1464" t="str">
            <v>09.60.03</v>
          </cell>
        </row>
        <row r="1465">
          <cell r="B1465" t="str">
            <v>09.60.04</v>
          </cell>
        </row>
        <row r="1466">
          <cell r="B1466" t="str">
            <v>09.60.05</v>
          </cell>
        </row>
        <row r="1467">
          <cell r="B1467" t="str">
            <v>09.60.08</v>
          </cell>
        </row>
        <row r="1468">
          <cell r="B1468" t="str">
            <v>09.60.09</v>
          </cell>
        </row>
        <row r="1469">
          <cell r="B1469" t="str">
            <v>09.60.12</v>
          </cell>
        </row>
        <row r="1470">
          <cell r="B1470" t="str">
            <v>09.60.13</v>
          </cell>
        </row>
        <row r="1471">
          <cell r="B1471" t="str">
            <v>09.60.14</v>
          </cell>
        </row>
        <row r="1472">
          <cell r="B1472" t="str">
            <v>09.60.15</v>
          </cell>
        </row>
        <row r="1473">
          <cell r="B1473" t="str">
            <v>09.60.16</v>
          </cell>
        </row>
        <row r="1474">
          <cell r="B1474" t="str">
            <v>09.60.17</v>
          </cell>
        </row>
        <row r="1475">
          <cell r="B1475" t="str">
            <v>09.60.18</v>
          </cell>
        </row>
        <row r="1476">
          <cell r="B1476" t="str">
            <v>09.60.20</v>
          </cell>
        </row>
        <row r="1477">
          <cell r="B1477" t="str">
            <v>09.61.10</v>
          </cell>
        </row>
        <row r="1478">
          <cell r="B1478" t="str">
            <v>09.61.11</v>
          </cell>
        </row>
        <row r="1479">
          <cell r="B1479" t="str">
            <v>09.61.15</v>
          </cell>
        </row>
        <row r="1480">
          <cell r="B1480" t="str">
            <v>09.61.16</v>
          </cell>
        </row>
        <row r="1481">
          <cell r="B1481" t="str">
            <v>09.61.17</v>
          </cell>
        </row>
        <row r="1482">
          <cell r="B1482" t="str">
            <v>09.61.25</v>
          </cell>
        </row>
        <row r="1483">
          <cell r="B1483" t="str">
            <v>09.61.26</v>
          </cell>
        </row>
        <row r="1484">
          <cell r="B1484" t="str">
            <v>09.61.30</v>
          </cell>
        </row>
        <row r="1485">
          <cell r="B1485" t="str">
            <v>09.61.32</v>
          </cell>
        </row>
        <row r="1486">
          <cell r="B1486" t="str">
            <v>09.61.34</v>
          </cell>
        </row>
        <row r="1487">
          <cell r="B1487" t="str">
            <v>09.61.35</v>
          </cell>
        </row>
        <row r="1488">
          <cell r="B1488" t="str">
            <v>09.61.37</v>
          </cell>
        </row>
        <row r="1489">
          <cell r="B1489" t="str">
            <v>09.61.38</v>
          </cell>
        </row>
        <row r="1490">
          <cell r="B1490" t="str">
            <v>09.61.39</v>
          </cell>
        </row>
        <row r="1491">
          <cell r="B1491" t="str">
            <v>09.61.40</v>
          </cell>
        </row>
        <row r="1492">
          <cell r="B1492" t="str">
            <v>09.62.01</v>
          </cell>
        </row>
        <row r="1493">
          <cell r="B1493" t="str">
            <v>09.62.02</v>
          </cell>
        </row>
        <row r="1494">
          <cell r="B1494" t="str">
            <v>09.62.03</v>
          </cell>
        </row>
        <row r="1495">
          <cell r="B1495" t="str">
            <v>09.62.04</v>
          </cell>
        </row>
        <row r="1496">
          <cell r="B1496" t="str">
            <v>09.62.05</v>
          </cell>
        </row>
        <row r="1497">
          <cell r="B1497" t="str">
            <v>09.62.10</v>
          </cell>
        </row>
        <row r="1498">
          <cell r="B1498" t="str">
            <v>09.62.11</v>
          </cell>
        </row>
        <row r="1499">
          <cell r="B1499" t="str">
            <v>09.62.12</v>
          </cell>
        </row>
        <row r="1500">
          <cell r="B1500" t="str">
            <v>09.62.13</v>
          </cell>
        </row>
        <row r="1501">
          <cell r="B1501" t="str">
            <v>09.62.14</v>
          </cell>
        </row>
        <row r="1502">
          <cell r="B1502" t="str">
            <v>09.62.18</v>
          </cell>
        </row>
        <row r="1503">
          <cell r="B1503" t="str">
            <v>09.62.19</v>
          </cell>
        </row>
        <row r="1504">
          <cell r="B1504" t="str">
            <v>09.62.25</v>
          </cell>
        </row>
        <row r="1505">
          <cell r="B1505" t="str">
            <v>09.63.14</v>
          </cell>
        </row>
        <row r="1506">
          <cell r="B1506" t="str">
            <v>09.63.15</v>
          </cell>
        </row>
        <row r="1507">
          <cell r="B1507" t="str">
            <v>09.63.16</v>
          </cell>
        </row>
        <row r="1508">
          <cell r="B1508" t="str">
            <v>09.63.60</v>
          </cell>
        </row>
        <row r="1509">
          <cell r="B1509" t="str">
            <v>09.63.61</v>
          </cell>
        </row>
        <row r="1510">
          <cell r="B1510" t="str">
            <v>09.63.62</v>
          </cell>
        </row>
        <row r="1511">
          <cell r="B1511" t="str">
            <v>09.64.01</v>
          </cell>
        </row>
        <row r="1512">
          <cell r="B1512" t="str">
            <v>09.64.02</v>
          </cell>
        </row>
        <row r="1513">
          <cell r="B1513" t="str">
            <v>09.64.03</v>
          </cell>
        </row>
        <row r="1514">
          <cell r="B1514" t="str">
            <v>09.64.04</v>
          </cell>
        </row>
        <row r="1515">
          <cell r="B1515" t="str">
            <v>09.64.05</v>
          </cell>
        </row>
        <row r="1516">
          <cell r="B1516" t="str">
            <v>09.64.06</v>
          </cell>
        </row>
        <row r="1517">
          <cell r="B1517" t="str">
            <v>09.64.07</v>
          </cell>
        </row>
        <row r="1518">
          <cell r="B1518" t="str">
            <v>09.64.08</v>
          </cell>
        </row>
        <row r="1519">
          <cell r="B1519" t="str">
            <v>09.64.09</v>
          </cell>
        </row>
        <row r="1520">
          <cell r="B1520" t="str">
            <v>09.64.10</v>
          </cell>
        </row>
        <row r="1521">
          <cell r="B1521" t="str">
            <v>09.64.11</v>
          </cell>
        </row>
        <row r="1522">
          <cell r="B1522" t="str">
            <v>09.64.12</v>
          </cell>
        </row>
        <row r="1523">
          <cell r="B1523" t="str">
            <v>09.64.13</v>
          </cell>
        </row>
        <row r="1524">
          <cell r="B1524" t="str">
            <v>09.64.14</v>
          </cell>
        </row>
        <row r="1525">
          <cell r="B1525" t="str">
            <v>09.64.15</v>
          </cell>
        </row>
        <row r="1526">
          <cell r="B1526" t="str">
            <v>09.64.16</v>
          </cell>
        </row>
        <row r="1527">
          <cell r="B1527" t="str">
            <v>09.64.17</v>
          </cell>
        </row>
        <row r="1528">
          <cell r="B1528" t="str">
            <v>09.64.18</v>
          </cell>
        </row>
        <row r="1529">
          <cell r="B1529" t="str">
            <v>09.64.23</v>
          </cell>
        </row>
        <row r="1530">
          <cell r="B1530" t="str">
            <v>09.64.24</v>
          </cell>
        </row>
        <row r="1531">
          <cell r="B1531" t="str">
            <v>09.70.01</v>
          </cell>
        </row>
        <row r="1532">
          <cell r="B1532" t="str">
            <v>09.70.02</v>
          </cell>
        </row>
        <row r="1533">
          <cell r="B1533" t="str">
            <v>09.70.03</v>
          </cell>
        </row>
        <row r="1534">
          <cell r="B1534" t="str">
            <v>09.70.04</v>
          </cell>
        </row>
        <row r="1535">
          <cell r="B1535" t="str">
            <v>09.70.05</v>
          </cell>
        </row>
        <row r="1536">
          <cell r="B1536" t="str">
            <v>09.70.08</v>
          </cell>
        </row>
        <row r="1537">
          <cell r="B1537" t="str">
            <v>09.70.09</v>
          </cell>
        </row>
        <row r="1538">
          <cell r="B1538" t="str">
            <v>09.70.12</v>
          </cell>
        </row>
        <row r="1539">
          <cell r="B1539" t="str">
            <v>09.70.13</v>
          </cell>
        </row>
        <row r="1540">
          <cell r="B1540" t="str">
            <v>09.70.14</v>
          </cell>
        </row>
        <row r="1541">
          <cell r="B1541" t="str">
            <v>09.70.15</v>
          </cell>
        </row>
        <row r="1542">
          <cell r="B1542" t="str">
            <v>09.70.16</v>
          </cell>
        </row>
        <row r="1543">
          <cell r="B1543" t="str">
            <v>09.70.17</v>
          </cell>
        </row>
        <row r="1544">
          <cell r="B1544" t="str">
            <v>09.70.18</v>
          </cell>
        </row>
        <row r="1545">
          <cell r="B1545" t="str">
            <v>09.70.20</v>
          </cell>
        </row>
        <row r="1546">
          <cell r="B1546" t="str">
            <v>09.71.10</v>
          </cell>
        </row>
        <row r="1547">
          <cell r="B1547" t="str">
            <v>09.71.11</v>
          </cell>
        </row>
        <row r="1548">
          <cell r="B1548" t="str">
            <v>09.71.15</v>
          </cell>
        </row>
        <row r="1549">
          <cell r="B1549" t="str">
            <v>09.71.16</v>
          </cell>
        </row>
        <row r="1550">
          <cell r="B1550" t="str">
            <v>09.71.17</v>
          </cell>
        </row>
        <row r="1551">
          <cell r="B1551" t="str">
            <v>09.71.25</v>
          </cell>
        </row>
        <row r="1552">
          <cell r="B1552" t="str">
            <v>09.71.26</v>
          </cell>
        </row>
        <row r="1553">
          <cell r="B1553" t="str">
            <v>09.71.30</v>
          </cell>
        </row>
        <row r="1554">
          <cell r="B1554" t="str">
            <v>09.71.32</v>
          </cell>
        </row>
        <row r="1555">
          <cell r="B1555" t="str">
            <v>09.71.34</v>
          </cell>
        </row>
        <row r="1556">
          <cell r="B1556" t="str">
            <v>09.71.35</v>
          </cell>
        </row>
        <row r="1557">
          <cell r="B1557" t="str">
            <v>09.71.37</v>
          </cell>
        </row>
        <row r="1558">
          <cell r="B1558" t="str">
            <v>09.71.38</v>
          </cell>
        </row>
        <row r="1559">
          <cell r="B1559" t="str">
            <v>09.71.39</v>
          </cell>
        </row>
        <row r="1560">
          <cell r="B1560" t="str">
            <v>09.71.40</v>
          </cell>
        </row>
        <row r="1561">
          <cell r="B1561" t="str">
            <v>09.72.01</v>
          </cell>
        </row>
        <row r="1562">
          <cell r="B1562" t="str">
            <v>09.72.02</v>
          </cell>
        </row>
        <row r="1563">
          <cell r="B1563" t="str">
            <v>09.72.03</v>
          </cell>
        </row>
        <row r="1564">
          <cell r="B1564" t="str">
            <v>09.72.04</v>
          </cell>
        </row>
        <row r="1565">
          <cell r="B1565" t="str">
            <v>09.72.05</v>
          </cell>
        </row>
        <row r="1566">
          <cell r="B1566" t="str">
            <v>09.72.10</v>
          </cell>
        </row>
        <row r="1567">
          <cell r="B1567" t="str">
            <v>09.72.11</v>
          </cell>
        </row>
        <row r="1568">
          <cell r="B1568" t="str">
            <v>09.72.12</v>
          </cell>
        </row>
        <row r="1569">
          <cell r="B1569" t="str">
            <v>09.72.13</v>
          </cell>
        </row>
        <row r="1570">
          <cell r="B1570" t="str">
            <v>09.72.14</v>
          </cell>
        </row>
        <row r="1571">
          <cell r="B1571" t="str">
            <v>09.72.18</v>
          </cell>
        </row>
        <row r="1572">
          <cell r="B1572" t="str">
            <v>09.72.19</v>
          </cell>
        </row>
        <row r="1573">
          <cell r="B1573" t="str">
            <v>09.72.25</v>
          </cell>
        </row>
        <row r="1574">
          <cell r="B1574" t="str">
            <v>09.73.14</v>
          </cell>
        </row>
        <row r="1575">
          <cell r="B1575" t="str">
            <v>09.73.15</v>
          </cell>
        </row>
        <row r="1576">
          <cell r="B1576" t="str">
            <v>09.73.16</v>
          </cell>
        </row>
        <row r="1577">
          <cell r="B1577" t="str">
            <v>09.73.60</v>
          </cell>
        </row>
        <row r="1578">
          <cell r="B1578" t="str">
            <v>09.73.61</v>
          </cell>
        </row>
        <row r="1579">
          <cell r="B1579" t="str">
            <v>09.73.62</v>
          </cell>
        </row>
        <row r="1580">
          <cell r="B1580" t="str">
            <v>09.74.01</v>
          </cell>
        </row>
        <row r="1581">
          <cell r="B1581" t="str">
            <v>09.74.02</v>
          </cell>
        </row>
        <row r="1582">
          <cell r="B1582" t="str">
            <v>09.74.03</v>
          </cell>
        </row>
        <row r="1583">
          <cell r="B1583" t="str">
            <v>09.74.04</v>
          </cell>
        </row>
        <row r="1584">
          <cell r="B1584" t="str">
            <v>09.74.05</v>
          </cell>
        </row>
        <row r="1585">
          <cell r="B1585" t="str">
            <v>09.74.06</v>
          </cell>
        </row>
        <row r="1586">
          <cell r="B1586" t="str">
            <v>09.74.07</v>
          </cell>
        </row>
        <row r="1587">
          <cell r="B1587" t="str">
            <v>09.74.08</v>
          </cell>
        </row>
        <row r="1588">
          <cell r="B1588" t="str">
            <v>09.74.09</v>
          </cell>
        </row>
        <row r="1589">
          <cell r="B1589" t="str">
            <v>09.74.10</v>
          </cell>
        </row>
        <row r="1590">
          <cell r="B1590" t="str">
            <v>09.74.11</v>
          </cell>
        </row>
        <row r="1591">
          <cell r="B1591" t="str">
            <v>09.74.12</v>
          </cell>
        </row>
        <row r="1592">
          <cell r="B1592" t="str">
            <v>09.74.13</v>
          </cell>
        </row>
        <row r="1593">
          <cell r="B1593" t="str">
            <v>09.74.14</v>
          </cell>
        </row>
        <row r="1594">
          <cell r="B1594" t="str">
            <v>09.74.15</v>
          </cell>
        </row>
        <row r="1595">
          <cell r="B1595" t="str">
            <v>09.74.16</v>
          </cell>
        </row>
        <row r="1596">
          <cell r="B1596" t="str">
            <v>09.74.17</v>
          </cell>
        </row>
        <row r="1597">
          <cell r="B1597" t="str">
            <v>09.74.18</v>
          </cell>
        </row>
        <row r="1598">
          <cell r="B1598" t="str">
            <v>09.74.23</v>
          </cell>
        </row>
        <row r="1599">
          <cell r="B1599" t="str">
            <v>09.74.24</v>
          </cell>
        </row>
        <row r="1600">
          <cell r="B1600" t="str">
            <v>09.80.01</v>
          </cell>
        </row>
        <row r="1601">
          <cell r="B1601" t="str">
            <v>09.80.02</v>
          </cell>
        </row>
        <row r="1602">
          <cell r="B1602" t="str">
            <v>09.80.03</v>
          </cell>
        </row>
        <row r="1603">
          <cell r="B1603" t="str">
            <v>09.80.04</v>
          </cell>
        </row>
        <row r="1604">
          <cell r="B1604" t="str">
            <v>09.80.05</v>
          </cell>
        </row>
        <row r="1605">
          <cell r="B1605" t="str">
            <v>09.80.06</v>
          </cell>
        </row>
        <row r="1606">
          <cell r="B1606" t="str">
            <v>09.80.07</v>
          </cell>
        </row>
        <row r="1607">
          <cell r="B1607" t="str">
            <v>09.80.08</v>
          </cell>
        </row>
        <row r="1608">
          <cell r="B1608" t="str">
            <v>09.80.09</v>
          </cell>
        </row>
        <row r="1609">
          <cell r="B1609" t="str">
            <v>09.80.10</v>
          </cell>
        </row>
        <row r="1610">
          <cell r="B1610" t="str">
            <v>09.80.18</v>
          </cell>
        </row>
        <row r="1611">
          <cell r="B1611" t="str">
            <v>09.80.19</v>
          </cell>
        </row>
        <row r="1612">
          <cell r="B1612" t="str">
            <v>09.80.20</v>
          </cell>
        </row>
        <row r="1613">
          <cell r="B1613" t="str">
            <v>09.80.21</v>
          </cell>
        </row>
        <row r="1614">
          <cell r="B1614" t="str">
            <v>09.80.22</v>
          </cell>
        </row>
        <row r="1615">
          <cell r="B1615" t="str">
            <v>09.80.23</v>
          </cell>
        </row>
        <row r="1616">
          <cell r="B1616" t="str">
            <v>09.80.24</v>
          </cell>
        </row>
        <row r="1617">
          <cell r="B1617" t="str">
            <v>09.80.25</v>
          </cell>
        </row>
        <row r="1618">
          <cell r="B1618" t="str">
            <v>09.80.26</v>
          </cell>
        </row>
        <row r="1619">
          <cell r="B1619" t="str">
            <v>09.80.27</v>
          </cell>
        </row>
        <row r="1620">
          <cell r="B1620" t="str">
            <v>09.80.28</v>
          </cell>
        </row>
        <row r="1621">
          <cell r="B1621" t="str">
            <v>09.80.29</v>
          </cell>
        </row>
        <row r="1622">
          <cell r="B1622" t="str">
            <v>09.80.30</v>
          </cell>
        </row>
        <row r="1623">
          <cell r="B1623" t="str">
            <v>09.80.40</v>
          </cell>
        </row>
        <row r="1624">
          <cell r="B1624" t="str">
            <v>09.80.41</v>
          </cell>
        </row>
        <row r="1625">
          <cell r="B1625" t="str">
            <v>09.80.42</v>
          </cell>
        </row>
        <row r="1626">
          <cell r="B1626" t="str">
            <v>09.80.43</v>
          </cell>
        </row>
        <row r="1627">
          <cell r="B1627" t="str">
            <v>09.80.44</v>
          </cell>
        </row>
        <row r="1628">
          <cell r="B1628" t="str">
            <v>09.80.45</v>
          </cell>
        </row>
        <row r="1629">
          <cell r="B1629" t="str">
            <v>09.80.50</v>
          </cell>
        </row>
        <row r="1630">
          <cell r="B1630" t="str">
            <v>09.80.51</v>
          </cell>
        </row>
        <row r="1631">
          <cell r="B1631" t="str">
            <v>09.80.52</v>
          </cell>
        </row>
        <row r="1632">
          <cell r="B1632" t="str">
            <v>09.80.53</v>
          </cell>
        </row>
        <row r="1633">
          <cell r="B1633" t="str">
            <v>09.80.54</v>
          </cell>
        </row>
        <row r="1634">
          <cell r="B1634" t="str">
            <v>09.80.55</v>
          </cell>
        </row>
        <row r="1635">
          <cell r="B1635" t="str">
            <v>09.80.60</v>
          </cell>
        </row>
        <row r="1636">
          <cell r="B1636" t="str">
            <v>09.81.40</v>
          </cell>
        </row>
        <row r="1637">
          <cell r="B1637" t="str">
            <v>09.81.43</v>
          </cell>
        </row>
        <row r="1638">
          <cell r="B1638" t="str">
            <v>09.82.01</v>
          </cell>
        </row>
        <row r="1639">
          <cell r="B1639" t="str">
            <v>09.82.02</v>
          </cell>
        </row>
        <row r="1640">
          <cell r="B1640" t="str">
            <v>09.82.03</v>
          </cell>
        </row>
        <row r="1641">
          <cell r="B1641" t="str">
            <v>09.82.04</v>
          </cell>
        </row>
        <row r="1642">
          <cell r="B1642" t="str">
            <v>09.82.05</v>
          </cell>
        </row>
        <row r="1643">
          <cell r="B1643" t="str">
            <v>09.82.06</v>
          </cell>
        </row>
        <row r="1644">
          <cell r="B1644" t="str">
            <v>09.82.07</v>
          </cell>
        </row>
        <row r="1645">
          <cell r="B1645" t="str">
            <v>09.82.08</v>
          </cell>
        </row>
        <row r="1646">
          <cell r="B1646" t="str">
            <v>09.82.09</v>
          </cell>
        </row>
        <row r="1647">
          <cell r="B1647" t="str">
            <v>09.82.10</v>
          </cell>
        </row>
        <row r="1648">
          <cell r="B1648" t="str">
            <v>09.82.11</v>
          </cell>
        </row>
        <row r="1649">
          <cell r="B1649" t="str">
            <v>09.82.12</v>
          </cell>
        </row>
        <row r="1650">
          <cell r="B1650" t="str">
            <v>09.82.13</v>
          </cell>
        </row>
        <row r="1651">
          <cell r="B1651" t="str">
            <v>09.82.14</v>
          </cell>
        </row>
        <row r="1652">
          <cell r="B1652" t="str">
            <v>09.82.15</v>
          </cell>
        </row>
        <row r="1653">
          <cell r="B1653" t="str">
            <v>09.82.16</v>
          </cell>
        </row>
        <row r="1654">
          <cell r="B1654" t="str">
            <v>09.82.17</v>
          </cell>
        </row>
        <row r="1655">
          <cell r="B1655" t="str">
            <v>09.82.18</v>
          </cell>
        </row>
        <row r="1656">
          <cell r="B1656" t="str">
            <v>09.82.19</v>
          </cell>
        </row>
        <row r="1657">
          <cell r="B1657" t="str">
            <v>09.82.20</v>
          </cell>
        </row>
        <row r="1658">
          <cell r="B1658" t="str">
            <v>09.82.21</v>
          </cell>
        </row>
        <row r="1659">
          <cell r="B1659" t="str">
            <v>09.82.22</v>
          </cell>
        </row>
        <row r="1660">
          <cell r="B1660" t="str">
            <v>09.82.23</v>
          </cell>
        </row>
        <row r="1661">
          <cell r="B1661" t="str">
            <v>09.82.24</v>
          </cell>
        </row>
        <row r="1662">
          <cell r="B1662" t="str">
            <v>09.82.25</v>
          </cell>
        </row>
        <row r="1663">
          <cell r="B1663" t="str">
            <v>09.82.26</v>
          </cell>
        </row>
        <row r="1664">
          <cell r="B1664" t="str">
            <v>09.82.27</v>
          </cell>
        </row>
        <row r="1665">
          <cell r="B1665" t="str">
            <v>09.82.28</v>
          </cell>
        </row>
        <row r="1666">
          <cell r="B1666" t="str">
            <v>09.82.29</v>
          </cell>
        </row>
        <row r="1667">
          <cell r="B1667" t="str">
            <v>09.82.30</v>
          </cell>
        </row>
        <row r="1668">
          <cell r="B1668" t="str">
            <v>09.82.31</v>
          </cell>
        </row>
        <row r="1669">
          <cell r="B1669" t="str">
            <v>09.82.32</v>
          </cell>
        </row>
        <row r="1670">
          <cell r="B1670" t="str">
            <v>09.82.33</v>
          </cell>
        </row>
        <row r="1671">
          <cell r="B1671" t="str">
            <v>09.82.34</v>
          </cell>
        </row>
        <row r="1672">
          <cell r="B1672" t="str">
            <v>09.82.35</v>
          </cell>
        </row>
        <row r="1673">
          <cell r="B1673" t="str">
            <v>09.82.36</v>
          </cell>
        </row>
        <row r="1674">
          <cell r="B1674" t="str">
            <v>09.82.37</v>
          </cell>
        </row>
        <row r="1675">
          <cell r="B1675" t="str">
            <v>09.82.38</v>
          </cell>
        </row>
        <row r="1676">
          <cell r="B1676" t="str">
            <v>09.82.39</v>
          </cell>
        </row>
        <row r="1677">
          <cell r="B1677" t="str">
            <v>09.82.40</v>
          </cell>
        </row>
        <row r="1678">
          <cell r="B1678" t="str">
            <v>09.82.41</v>
          </cell>
        </row>
        <row r="1679">
          <cell r="B1679" t="str">
            <v>09.82.42</v>
          </cell>
        </row>
        <row r="1680">
          <cell r="B1680" t="str">
            <v>09.82.43</v>
          </cell>
        </row>
        <row r="1681">
          <cell r="B1681" t="str">
            <v>09.82.44</v>
          </cell>
        </row>
        <row r="1682">
          <cell r="B1682" t="str">
            <v>09.82.45</v>
          </cell>
        </row>
        <row r="1683">
          <cell r="B1683" t="str">
            <v>09.82.46</v>
          </cell>
        </row>
        <row r="1684">
          <cell r="B1684" t="str">
            <v>09.82.47</v>
          </cell>
        </row>
        <row r="1685">
          <cell r="B1685" t="str">
            <v>09.82.48</v>
          </cell>
        </row>
        <row r="1686">
          <cell r="B1686" t="str">
            <v>09.82.49</v>
          </cell>
        </row>
        <row r="1687">
          <cell r="B1687" t="str">
            <v>09.82.50</v>
          </cell>
        </row>
        <row r="1688">
          <cell r="B1688" t="str">
            <v>09.82.51</v>
          </cell>
        </row>
        <row r="1689">
          <cell r="B1689" t="str">
            <v>09.82.52</v>
          </cell>
        </row>
        <row r="1690">
          <cell r="B1690" t="str">
            <v>09.82.53</v>
          </cell>
        </row>
        <row r="1691">
          <cell r="B1691" t="str">
            <v>09.82.54</v>
          </cell>
        </row>
        <row r="1692">
          <cell r="B1692" t="str">
            <v>09.82.55</v>
          </cell>
        </row>
        <row r="1693">
          <cell r="B1693" t="str">
            <v>09.82.56</v>
          </cell>
        </row>
        <row r="1694">
          <cell r="B1694" t="str">
            <v>09.82.57</v>
          </cell>
        </row>
        <row r="1695">
          <cell r="B1695" t="str">
            <v>09.82.58</v>
          </cell>
        </row>
        <row r="1696">
          <cell r="B1696" t="str">
            <v>09.82.59</v>
          </cell>
        </row>
        <row r="1697">
          <cell r="B1697" t="str">
            <v>09.82.60</v>
          </cell>
        </row>
        <row r="1698">
          <cell r="B1698" t="str">
            <v>09.82.61</v>
          </cell>
        </row>
        <row r="1699">
          <cell r="B1699" t="str">
            <v>09.82.62</v>
          </cell>
        </row>
        <row r="1700">
          <cell r="B1700" t="str">
            <v>09.82.63</v>
          </cell>
        </row>
        <row r="1701">
          <cell r="B1701" t="str">
            <v>09.82.64</v>
          </cell>
        </row>
        <row r="1702">
          <cell r="B1702" t="str">
            <v>09.82.65</v>
          </cell>
        </row>
        <row r="1703">
          <cell r="B1703" t="str">
            <v>09.82.66</v>
          </cell>
        </row>
        <row r="1704">
          <cell r="B1704" t="str">
            <v>09.82.67</v>
          </cell>
        </row>
        <row r="1705">
          <cell r="B1705" t="str">
            <v>09.82.68</v>
          </cell>
        </row>
        <row r="1706">
          <cell r="B1706" t="str">
            <v>09.82.69</v>
          </cell>
        </row>
        <row r="1707">
          <cell r="B1707" t="str">
            <v>09.82.71</v>
          </cell>
        </row>
        <row r="1708">
          <cell r="B1708" t="str">
            <v>09.82.72</v>
          </cell>
        </row>
        <row r="1709">
          <cell r="B1709" t="str">
            <v>09.82.73</v>
          </cell>
        </row>
        <row r="1710">
          <cell r="B1710" t="str">
            <v>09.82.75</v>
          </cell>
        </row>
        <row r="1711">
          <cell r="B1711" t="str">
            <v>09.82.77</v>
          </cell>
        </row>
        <row r="1712">
          <cell r="B1712" t="str">
            <v>09.82.79</v>
          </cell>
        </row>
        <row r="1713">
          <cell r="B1713" t="str">
            <v>09.82.81</v>
          </cell>
        </row>
        <row r="1714">
          <cell r="B1714" t="str">
            <v>09.82.82</v>
          </cell>
        </row>
        <row r="1715">
          <cell r="B1715" t="str">
            <v>09.82.83</v>
          </cell>
        </row>
        <row r="1716">
          <cell r="B1716" t="str">
            <v>09.82.84</v>
          </cell>
        </row>
        <row r="1717">
          <cell r="B1717" t="str">
            <v>09.82.90</v>
          </cell>
        </row>
        <row r="1718">
          <cell r="B1718" t="str">
            <v>09.82.91</v>
          </cell>
        </row>
        <row r="1719">
          <cell r="B1719" t="str">
            <v>09.82.92</v>
          </cell>
        </row>
        <row r="1720">
          <cell r="B1720" t="str">
            <v>09.82.93</v>
          </cell>
        </row>
        <row r="1721">
          <cell r="B1721" t="str">
            <v>09.82.97</v>
          </cell>
        </row>
        <row r="1722">
          <cell r="B1722" t="str">
            <v>09.82.98</v>
          </cell>
        </row>
        <row r="1723">
          <cell r="B1723" t="str">
            <v>09.82.99</v>
          </cell>
        </row>
        <row r="1724">
          <cell r="B1724" t="str">
            <v>09.83.02</v>
          </cell>
        </row>
        <row r="1725">
          <cell r="B1725" t="str">
            <v>09.83.03</v>
          </cell>
        </row>
        <row r="1726">
          <cell r="B1726" t="str">
            <v>09.83.05</v>
          </cell>
        </row>
        <row r="1727">
          <cell r="B1727" t="str">
            <v>09.83.12</v>
          </cell>
        </row>
        <row r="1728">
          <cell r="B1728" t="str">
            <v>09.83.13</v>
          </cell>
        </row>
        <row r="1729">
          <cell r="B1729" t="str">
            <v>09.83.15</v>
          </cell>
        </row>
        <row r="1730">
          <cell r="B1730" t="str">
            <v>09.83.20</v>
          </cell>
        </row>
        <row r="1731">
          <cell r="B1731" t="str">
            <v>09.83.31</v>
          </cell>
        </row>
        <row r="1732">
          <cell r="B1732" t="str">
            <v>09.83.32</v>
          </cell>
        </row>
        <row r="1733">
          <cell r="B1733" t="str">
            <v>09.83.35</v>
          </cell>
        </row>
        <row r="1734">
          <cell r="B1734" t="str">
            <v>09.83.36</v>
          </cell>
        </row>
        <row r="1735">
          <cell r="B1735" t="str">
            <v>09.83.42</v>
          </cell>
        </row>
        <row r="1736">
          <cell r="B1736" t="str">
            <v>09.83.45</v>
          </cell>
        </row>
        <row r="1737">
          <cell r="B1737" t="str">
            <v>09.83.46</v>
          </cell>
        </row>
        <row r="1738">
          <cell r="B1738" t="str">
            <v>09.83.47</v>
          </cell>
        </row>
        <row r="1739">
          <cell r="B1739" t="str">
            <v>09.83.50</v>
          </cell>
        </row>
        <row r="1740">
          <cell r="B1740" t="str">
            <v>09.83.51</v>
          </cell>
        </row>
        <row r="1741">
          <cell r="B1741" t="str">
            <v>09.83.53</v>
          </cell>
        </row>
        <row r="1742">
          <cell r="B1742" t="str">
            <v>09.83.54</v>
          </cell>
        </row>
        <row r="1743">
          <cell r="B1743" t="str">
            <v>09.83.55</v>
          </cell>
        </row>
        <row r="1744">
          <cell r="B1744" t="str">
            <v>09.83.56</v>
          </cell>
        </row>
        <row r="1745">
          <cell r="B1745" t="str">
            <v>09.83.57</v>
          </cell>
        </row>
        <row r="1746">
          <cell r="B1746" t="str">
            <v>09.83.58</v>
          </cell>
        </row>
        <row r="1747">
          <cell r="B1747" t="str">
            <v>09.83.62</v>
          </cell>
        </row>
        <row r="1748">
          <cell r="B1748" t="str">
            <v>09.83.63</v>
          </cell>
        </row>
        <row r="1749">
          <cell r="B1749" t="str">
            <v>09.83.65</v>
          </cell>
        </row>
        <row r="1750">
          <cell r="B1750" t="str">
            <v>09.83.66</v>
          </cell>
        </row>
        <row r="1751">
          <cell r="B1751" t="str">
            <v>09.83.70</v>
          </cell>
        </row>
        <row r="1752">
          <cell r="B1752" t="str">
            <v>09.83.71</v>
          </cell>
        </row>
        <row r="1753">
          <cell r="B1753" t="str">
            <v>09.83.72</v>
          </cell>
        </row>
        <row r="1754">
          <cell r="B1754" t="str">
            <v>09.83.73</v>
          </cell>
        </row>
        <row r="1755">
          <cell r="B1755" t="str">
            <v>09.83.74</v>
          </cell>
        </row>
        <row r="1756">
          <cell r="B1756" t="str">
            <v>09.83.76</v>
          </cell>
        </row>
        <row r="1757">
          <cell r="B1757" t="str">
            <v>09.83.77</v>
          </cell>
        </row>
        <row r="1758">
          <cell r="B1758" t="str">
            <v>09.83.78</v>
          </cell>
        </row>
        <row r="1759">
          <cell r="B1759" t="str">
            <v>09.83.79</v>
          </cell>
        </row>
        <row r="1760">
          <cell r="B1760" t="str">
            <v>09.83.80</v>
          </cell>
        </row>
        <row r="1761">
          <cell r="B1761" t="str">
            <v>09.83.81</v>
          </cell>
        </row>
        <row r="1762">
          <cell r="B1762" t="str">
            <v>09.83.82</v>
          </cell>
        </row>
        <row r="1763">
          <cell r="B1763" t="str">
            <v>09.83.83</v>
          </cell>
        </row>
        <row r="1764">
          <cell r="B1764" t="str">
            <v>09.83.84</v>
          </cell>
        </row>
        <row r="1765">
          <cell r="B1765" t="str">
            <v>09.83.85</v>
          </cell>
        </row>
        <row r="1766">
          <cell r="B1766" t="str">
            <v>09.83.86</v>
          </cell>
        </row>
        <row r="1767">
          <cell r="B1767" t="str">
            <v>09.83.87</v>
          </cell>
        </row>
        <row r="1768">
          <cell r="B1768" t="str">
            <v>09.83.88</v>
          </cell>
        </row>
        <row r="1769">
          <cell r="B1769" t="str">
            <v>09.83.89</v>
          </cell>
        </row>
        <row r="1770">
          <cell r="B1770" t="str">
            <v>09.83.90</v>
          </cell>
        </row>
        <row r="1771">
          <cell r="B1771" t="str">
            <v>09.83.91</v>
          </cell>
        </row>
        <row r="1772">
          <cell r="B1772" t="str">
            <v>09.83.92</v>
          </cell>
        </row>
        <row r="1773">
          <cell r="B1773" t="str">
            <v>09.83.93</v>
          </cell>
        </row>
        <row r="1774">
          <cell r="B1774" t="str">
            <v>09.83.94</v>
          </cell>
        </row>
        <row r="1775">
          <cell r="B1775" t="str">
            <v>09.83.95</v>
          </cell>
        </row>
        <row r="1776">
          <cell r="B1776" t="str">
            <v>09.83.97</v>
          </cell>
        </row>
        <row r="1777">
          <cell r="B1777" t="str">
            <v>09.84.01</v>
          </cell>
        </row>
        <row r="1778">
          <cell r="B1778" t="str">
            <v>09.84.02</v>
          </cell>
        </row>
        <row r="1779">
          <cell r="B1779" t="str">
            <v>09.84.03</v>
          </cell>
        </row>
        <row r="1780">
          <cell r="B1780" t="str">
            <v>09.84.05</v>
          </cell>
        </row>
        <row r="1781">
          <cell r="B1781" t="str">
            <v>09.84.06</v>
          </cell>
        </row>
        <row r="1782">
          <cell r="B1782" t="str">
            <v>09.84.07</v>
          </cell>
        </row>
        <row r="1783">
          <cell r="B1783" t="str">
            <v>09.84.08</v>
          </cell>
        </row>
        <row r="1784">
          <cell r="B1784" t="str">
            <v>09.84.09</v>
          </cell>
        </row>
        <row r="1785">
          <cell r="B1785" t="str">
            <v>09.84.10</v>
          </cell>
        </row>
        <row r="1786">
          <cell r="B1786" t="str">
            <v>09.84.11</v>
          </cell>
        </row>
        <row r="1787">
          <cell r="B1787" t="str">
            <v>09.84.12</v>
          </cell>
        </row>
        <row r="1788">
          <cell r="B1788" t="str">
            <v>09.84.13</v>
          </cell>
        </row>
        <row r="1789">
          <cell r="B1789" t="str">
            <v>09.84.15</v>
          </cell>
        </row>
        <row r="1790">
          <cell r="B1790" t="str">
            <v>09.84.16</v>
          </cell>
        </row>
        <row r="1791">
          <cell r="B1791" t="str">
            <v>09.84.17</v>
          </cell>
        </row>
        <row r="1792">
          <cell r="B1792" t="str">
            <v>09.84.18</v>
          </cell>
        </row>
        <row r="1793">
          <cell r="B1793" t="str">
            <v>09.84.19</v>
          </cell>
        </row>
        <row r="1794">
          <cell r="B1794" t="str">
            <v>09.84.20</v>
          </cell>
        </row>
        <row r="1795">
          <cell r="B1795" t="str">
            <v>09.84.21</v>
          </cell>
        </row>
        <row r="1796">
          <cell r="B1796" t="str">
            <v>09.84.22</v>
          </cell>
        </row>
        <row r="1797">
          <cell r="B1797" t="str">
            <v>09.84.23</v>
          </cell>
        </row>
        <row r="1798">
          <cell r="B1798" t="str">
            <v>09.84.24</v>
          </cell>
        </row>
        <row r="1799">
          <cell r="B1799" t="str">
            <v>09.84.25</v>
          </cell>
        </row>
        <row r="1800">
          <cell r="B1800" t="str">
            <v>09.84.26</v>
          </cell>
        </row>
        <row r="1801">
          <cell r="B1801" t="str">
            <v>09.84.27</v>
          </cell>
        </row>
        <row r="1802">
          <cell r="B1802" t="str">
            <v>09.84.28</v>
          </cell>
        </row>
        <row r="1803">
          <cell r="B1803" t="str">
            <v>09.84.30</v>
          </cell>
        </row>
        <row r="1804">
          <cell r="B1804" t="str">
            <v>09.84.31</v>
          </cell>
        </row>
        <row r="1805">
          <cell r="B1805" t="str">
            <v>09.84.32</v>
          </cell>
        </row>
        <row r="1806">
          <cell r="B1806" t="str">
            <v>09.84.33</v>
          </cell>
        </row>
        <row r="1807">
          <cell r="B1807" t="str">
            <v>09.84.35</v>
          </cell>
        </row>
        <row r="1808">
          <cell r="B1808" t="str">
            <v>09.84.36</v>
          </cell>
        </row>
        <row r="1809">
          <cell r="B1809" t="str">
            <v>09.84.37</v>
          </cell>
        </row>
        <row r="1810">
          <cell r="B1810" t="str">
            <v>09.84.38</v>
          </cell>
        </row>
        <row r="1811">
          <cell r="B1811" t="str">
            <v>09.84.39</v>
          </cell>
        </row>
        <row r="1812">
          <cell r="B1812" t="str">
            <v>09.84.40</v>
          </cell>
        </row>
        <row r="1813">
          <cell r="B1813" t="str">
            <v>09.84.41</v>
          </cell>
        </row>
        <row r="1814">
          <cell r="B1814" t="str">
            <v>09.84.42</v>
          </cell>
        </row>
        <row r="1815">
          <cell r="B1815" t="str">
            <v>09.84.43</v>
          </cell>
        </row>
        <row r="1816">
          <cell r="B1816" t="str">
            <v>09.84.44</v>
          </cell>
        </row>
        <row r="1817">
          <cell r="B1817" t="str">
            <v>09.84.45</v>
          </cell>
        </row>
        <row r="1818">
          <cell r="B1818" t="str">
            <v>09.84.50</v>
          </cell>
        </row>
        <row r="1819">
          <cell r="B1819" t="str">
            <v>09.84.51</v>
          </cell>
        </row>
        <row r="1820">
          <cell r="B1820" t="str">
            <v>09.84.52</v>
          </cell>
        </row>
        <row r="1821">
          <cell r="B1821" t="str">
            <v>09.84.55</v>
          </cell>
        </row>
        <row r="1822">
          <cell r="B1822" t="str">
            <v>09.84.56</v>
          </cell>
        </row>
        <row r="1823">
          <cell r="B1823" t="str">
            <v>09.84.57</v>
          </cell>
        </row>
        <row r="1824">
          <cell r="B1824" t="str">
            <v>09.84.58</v>
          </cell>
        </row>
        <row r="1825">
          <cell r="B1825" t="str">
            <v>09.84.59</v>
          </cell>
        </row>
        <row r="1826">
          <cell r="B1826" t="str">
            <v>09.84.60</v>
          </cell>
        </row>
        <row r="1827">
          <cell r="B1827" t="str">
            <v>09.84.61</v>
          </cell>
        </row>
        <row r="1828">
          <cell r="B1828" t="str">
            <v>09.84.62</v>
          </cell>
        </row>
        <row r="1829">
          <cell r="B1829" t="str">
            <v>09.84.63</v>
          </cell>
        </row>
        <row r="1830">
          <cell r="B1830" t="str">
            <v>09.84.65</v>
          </cell>
        </row>
        <row r="1831">
          <cell r="B1831" t="str">
            <v>09.84.66</v>
          </cell>
        </row>
        <row r="1832">
          <cell r="B1832" t="str">
            <v>10.01.01</v>
          </cell>
        </row>
        <row r="1833">
          <cell r="B1833" t="str">
            <v>10.01.02</v>
          </cell>
        </row>
        <row r="1834">
          <cell r="B1834" t="str">
            <v>10.01.04</v>
          </cell>
        </row>
        <row r="1835">
          <cell r="B1835" t="str">
            <v>10.01.15</v>
          </cell>
        </row>
        <row r="1836">
          <cell r="B1836" t="str">
            <v>10.01.16</v>
          </cell>
        </row>
        <row r="1837">
          <cell r="B1837" t="str">
            <v>10.01.17</v>
          </cell>
        </row>
        <row r="1838">
          <cell r="B1838" t="str">
            <v>10.01.18</v>
          </cell>
        </row>
        <row r="1839">
          <cell r="B1839" t="str">
            <v>10.01.19</v>
          </cell>
        </row>
        <row r="1840">
          <cell r="B1840" t="str">
            <v>10.01.20</v>
          </cell>
        </row>
        <row r="1841">
          <cell r="B1841" t="str">
            <v>10.01.21</v>
          </cell>
        </row>
        <row r="1842">
          <cell r="B1842" t="str">
            <v>10.01.22</v>
          </cell>
        </row>
        <row r="1843">
          <cell r="B1843" t="str">
            <v>10.01.24</v>
          </cell>
        </row>
        <row r="1844">
          <cell r="B1844" t="str">
            <v>10.01.52</v>
          </cell>
        </row>
        <row r="1845">
          <cell r="B1845" t="str">
            <v>10.01.53</v>
          </cell>
        </row>
        <row r="1846">
          <cell r="B1846" t="str">
            <v>10.01.54</v>
          </cell>
        </row>
        <row r="1847">
          <cell r="B1847" t="str">
            <v>10.01.76</v>
          </cell>
        </row>
        <row r="1848">
          <cell r="B1848" t="str">
            <v>10.01.77</v>
          </cell>
        </row>
        <row r="1849">
          <cell r="B1849" t="str">
            <v>10.01.78</v>
          </cell>
        </row>
        <row r="1850">
          <cell r="B1850" t="str">
            <v>10.01.90</v>
          </cell>
        </row>
        <row r="1851">
          <cell r="B1851" t="str">
            <v>10.01.95</v>
          </cell>
        </row>
        <row r="1852">
          <cell r="B1852" t="str">
            <v>10.01.98</v>
          </cell>
        </row>
        <row r="1853">
          <cell r="B1853" t="str">
            <v>10.02.07</v>
          </cell>
        </row>
        <row r="1854">
          <cell r="B1854" t="str">
            <v>10.02.08</v>
          </cell>
        </row>
        <row r="1855">
          <cell r="B1855" t="str">
            <v>10.02.09</v>
          </cell>
        </row>
        <row r="1856">
          <cell r="B1856" t="str">
            <v>10.02.20</v>
          </cell>
        </row>
        <row r="1857">
          <cell r="B1857" t="str">
            <v>10.02.21</v>
          </cell>
        </row>
        <row r="1858">
          <cell r="B1858" t="str">
            <v>10.02.22</v>
          </cell>
        </row>
        <row r="1859">
          <cell r="B1859" t="str">
            <v>10.02.23</v>
          </cell>
        </row>
        <row r="1860">
          <cell r="B1860" t="str">
            <v>10.02.24</v>
          </cell>
        </row>
        <row r="1861">
          <cell r="B1861" t="str">
            <v>10.02.25</v>
          </cell>
        </row>
        <row r="1862">
          <cell r="B1862" t="str">
            <v>10.02.26</v>
          </cell>
        </row>
        <row r="1863">
          <cell r="B1863" t="str">
            <v>10.02.27</v>
          </cell>
        </row>
        <row r="1864">
          <cell r="B1864" t="str">
            <v>10.02.28</v>
          </cell>
        </row>
        <row r="1865">
          <cell r="B1865" t="str">
            <v>10.02.51</v>
          </cell>
        </row>
        <row r="1866">
          <cell r="B1866" t="str">
            <v>10.02.52</v>
          </cell>
        </row>
        <row r="1867">
          <cell r="B1867" t="str">
            <v>10.02.54</v>
          </cell>
        </row>
        <row r="1868">
          <cell r="B1868" t="str">
            <v>10.02.55</v>
          </cell>
        </row>
        <row r="1869">
          <cell r="B1869" t="str">
            <v>10.02.61</v>
          </cell>
        </row>
        <row r="1870">
          <cell r="B1870" t="str">
            <v>10.02.62</v>
          </cell>
        </row>
        <row r="1871">
          <cell r="B1871" t="str">
            <v>10.02.64</v>
          </cell>
        </row>
        <row r="1872">
          <cell r="B1872" t="str">
            <v>10.02.65</v>
          </cell>
        </row>
        <row r="1873">
          <cell r="B1873" t="str">
            <v>10.02.81</v>
          </cell>
        </row>
        <row r="1874">
          <cell r="B1874" t="str">
            <v>10.02.82</v>
          </cell>
        </row>
        <row r="1875">
          <cell r="B1875" t="str">
            <v>10.02.84</v>
          </cell>
        </row>
        <row r="1876">
          <cell r="B1876" t="str">
            <v>10.02.85</v>
          </cell>
        </row>
        <row r="1877">
          <cell r="B1877" t="str">
            <v>10.02.91</v>
          </cell>
        </row>
        <row r="1878">
          <cell r="B1878" t="str">
            <v>10.02.92</v>
          </cell>
        </row>
        <row r="1879">
          <cell r="B1879" t="str">
            <v>10.02.94</v>
          </cell>
        </row>
        <row r="1880">
          <cell r="B1880" t="str">
            <v>10.02.95</v>
          </cell>
        </row>
        <row r="1881">
          <cell r="B1881" t="str">
            <v>10.03.01</v>
          </cell>
        </row>
        <row r="1882">
          <cell r="B1882" t="str">
            <v>10.03.03</v>
          </cell>
        </row>
        <row r="1883">
          <cell r="B1883" t="str">
            <v>10.03.04</v>
          </cell>
        </row>
        <row r="1884">
          <cell r="B1884" t="str">
            <v>10.03.05</v>
          </cell>
        </row>
        <row r="1885">
          <cell r="B1885" t="str">
            <v>10.03.06</v>
          </cell>
        </row>
        <row r="1886">
          <cell r="B1886" t="str">
            <v>10.03.07</v>
          </cell>
        </row>
        <row r="1887">
          <cell r="B1887" t="str">
            <v>10.03.08</v>
          </cell>
        </row>
        <row r="1888">
          <cell r="B1888" t="str">
            <v>10.03.09</v>
          </cell>
        </row>
        <row r="1889">
          <cell r="B1889" t="str">
            <v>10.03.42</v>
          </cell>
        </row>
        <row r="1890">
          <cell r="B1890" t="str">
            <v>10.03.44</v>
          </cell>
        </row>
        <row r="1891">
          <cell r="B1891" t="str">
            <v>10.03.52</v>
          </cell>
        </row>
        <row r="1892">
          <cell r="B1892" t="str">
            <v>10.03.54</v>
          </cell>
        </row>
        <row r="1893">
          <cell r="B1893" t="str">
            <v>10.03.62</v>
          </cell>
        </row>
        <row r="1894">
          <cell r="B1894" t="str">
            <v>10.03.64</v>
          </cell>
        </row>
        <row r="1895">
          <cell r="B1895" t="str">
            <v>10.03.65</v>
          </cell>
        </row>
        <row r="1896">
          <cell r="B1896" t="str">
            <v>10.03.66</v>
          </cell>
        </row>
        <row r="1897">
          <cell r="B1897" t="str">
            <v>10.03.67</v>
          </cell>
        </row>
        <row r="1898">
          <cell r="B1898" t="str">
            <v>10.03.68</v>
          </cell>
        </row>
        <row r="1899">
          <cell r="B1899" t="str">
            <v>10.03.71</v>
          </cell>
        </row>
        <row r="1900">
          <cell r="B1900" t="str">
            <v>10.03.72</v>
          </cell>
        </row>
        <row r="1901">
          <cell r="B1901" t="str">
            <v>10.03.73</v>
          </cell>
        </row>
        <row r="1902">
          <cell r="B1902" t="str">
            <v>10.03.74</v>
          </cell>
        </row>
        <row r="1903">
          <cell r="B1903" t="str">
            <v>10.03.75</v>
          </cell>
        </row>
        <row r="1904">
          <cell r="B1904" t="str">
            <v>10.03.76</v>
          </cell>
        </row>
        <row r="1905">
          <cell r="B1905" t="str">
            <v>10.03.77</v>
          </cell>
        </row>
        <row r="1906">
          <cell r="B1906" t="str">
            <v>10.03.78</v>
          </cell>
        </row>
        <row r="1907">
          <cell r="B1907" t="str">
            <v>10.03.84</v>
          </cell>
        </row>
        <row r="1908">
          <cell r="B1908" t="str">
            <v>10.03.85</v>
          </cell>
        </row>
        <row r="1909">
          <cell r="B1909" t="str">
            <v>10.03.86</v>
          </cell>
        </row>
        <row r="1910">
          <cell r="B1910" t="str">
            <v>10.03.87</v>
          </cell>
        </row>
        <row r="1911">
          <cell r="B1911" t="str">
            <v>10.03.90</v>
          </cell>
        </row>
        <row r="1912">
          <cell r="B1912" t="str">
            <v>10.04.01</v>
          </cell>
        </row>
        <row r="1913">
          <cell r="B1913" t="str">
            <v>10.04.02</v>
          </cell>
        </row>
        <row r="1914">
          <cell r="B1914" t="str">
            <v>10.04.03</v>
          </cell>
        </row>
        <row r="1915">
          <cell r="B1915" t="str">
            <v>10.04.04</v>
          </cell>
        </row>
        <row r="1916">
          <cell r="B1916" t="str">
            <v>10.04.05</v>
          </cell>
        </row>
        <row r="1917">
          <cell r="B1917" t="str">
            <v>10.04.06</v>
          </cell>
        </row>
        <row r="1918">
          <cell r="B1918" t="str">
            <v>10.04.07</v>
          </cell>
        </row>
        <row r="1919">
          <cell r="B1919" t="str">
            <v>10.04.08</v>
          </cell>
        </row>
        <row r="1920">
          <cell r="B1920" t="str">
            <v>10.04.09</v>
          </cell>
        </row>
        <row r="1921">
          <cell r="B1921" t="str">
            <v>10.04.61</v>
          </cell>
        </row>
        <row r="1922">
          <cell r="B1922" t="str">
            <v>10.04.62</v>
          </cell>
        </row>
        <row r="1923">
          <cell r="B1923" t="str">
            <v>10.04.63</v>
          </cell>
        </row>
        <row r="1924">
          <cell r="B1924" t="str">
            <v>10.04.64</v>
          </cell>
        </row>
        <row r="1925">
          <cell r="B1925" t="str">
            <v>10.04.65</v>
          </cell>
        </row>
        <row r="1926">
          <cell r="B1926" t="str">
            <v>10.04.66</v>
          </cell>
        </row>
        <row r="1927">
          <cell r="B1927" t="str">
            <v>10.04.67</v>
          </cell>
        </row>
        <row r="1928">
          <cell r="B1928" t="str">
            <v>10.04.68</v>
          </cell>
        </row>
        <row r="1929">
          <cell r="B1929" t="str">
            <v>10.04.69</v>
          </cell>
        </row>
        <row r="1930">
          <cell r="B1930" t="str">
            <v>10.04.98</v>
          </cell>
        </row>
        <row r="1931">
          <cell r="B1931" t="str">
            <v>10.05.01</v>
          </cell>
        </row>
        <row r="1932">
          <cell r="B1932" t="str">
            <v>10.05.02</v>
          </cell>
        </row>
        <row r="1933">
          <cell r="B1933" t="str">
            <v>10.05.03</v>
          </cell>
        </row>
        <row r="1934">
          <cell r="B1934" t="str">
            <v>10.05.04</v>
          </cell>
        </row>
        <row r="1935">
          <cell r="B1935" t="str">
            <v>10.05.05</v>
          </cell>
        </row>
        <row r="1936">
          <cell r="B1936" t="str">
            <v>10.05.06</v>
          </cell>
        </row>
        <row r="1937">
          <cell r="B1937" t="str">
            <v>10.05.07</v>
          </cell>
        </row>
        <row r="1938">
          <cell r="B1938" t="str">
            <v>10.05.08</v>
          </cell>
        </row>
        <row r="1939">
          <cell r="B1939" t="str">
            <v>10.05.09</v>
          </cell>
        </row>
        <row r="1940">
          <cell r="B1940" t="str">
            <v>10.05.30</v>
          </cell>
        </row>
        <row r="1941">
          <cell r="B1941" t="str">
            <v>10.05.31</v>
          </cell>
        </row>
        <row r="1942">
          <cell r="B1942" t="str">
            <v>10.05.32</v>
          </cell>
        </row>
        <row r="1943">
          <cell r="B1943" t="str">
            <v>10.05.33</v>
          </cell>
        </row>
        <row r="1944">
          <cell r="B1944" t="str">
            <v>10.05.34</v>
          </cell>
        </row>
        <row r="1945">
          <cell r="B1945" t="str">
            <v>10.05.40</v>
          </cell>
        </row>
        <row r="1946">
          <cell r="B1946" t="str">
            <v>10.05.41</v>
          </cell>
        </row>
        <row r="1947">
          <cell r="B1947" t="str">
            <v>10.05.50</v>
          </cell>
        </row>
        <row r="1948">
          <cell r="B1948" t="str">
            <v>10.05.51</v>
          </cell>
        </row>
        <row r="1949">
          <cell r="B1949" t="str">
            <v>10.05.60</v>
          </cell>
        </row>
        <row r="1950">
          <cell r="B1950" t="str">
            <v>10.06.20</v>
          </cell>
        </row>
        <row r="1951">
          <cell r="B1951" t="str">
            <v>10.06.21</v>
          </cell>
        </row>
        <row r="1952">
          <cell r="B1952" t="str">
            <v>10.06.22</v>
          </cell>
        </row>
        <row r="1953">
          <cell r="B1953" t="str">
            <v>10.06.23</v>
          </cell>
        </row>
        <row r="1954">
          <cell r="B1954" t="str">
            <v>10.06.24</v>
          </cell>
        </row>
        <row r="1955">
          <cell r="B1955" t="str">
            <v>10.06.25</v>
          </cell>
        </row>
        <row r="1956">
          <cell r="B1956" t="str">
            <v>10.06.50</v>
          </cell>
        </row>
        <row r="1957">
          <cell r="B1957" t="str">
            <v>10.06.51</v>
          </cell>
        </row>
        <row r="1958">
          <cell r="B1958" t="str">
            <v>10.06.52</v>
          </cell>
        </row>
        <row r="1959">
          <cell r="B1959" t="str">
            <v>10.06.53</v>
          </cell>
        </row>
        <row r="1960">
          <cell r="B1960" t="str">
            <v>10.06.54</v>
          </cell>
        </row>
        <row r="1961">
          <cell r="B1961" t="str">
            <v>10.06.55</v>
          </cell>
        </row>
        <row r="1962">
          <cell r="B1962" t="str">
            <v>10.06.60</v>
          </cell>
        </row>
        <row r="1963">
          <cell r="B1963" t="str">
            <v>10.06.61</v>
          </cell>
        </row>
        <row r="1964">
          <cell r="B1964" t="str">
            <v>10.06.62</v>
          </cell>
        </row>
        <row r="1965">
          <cell r="B1965" t="str">
            <v>10.06.65</v>
          </cell>
        </row>
        <row r="1966">
          <cell r="B1966" t="str">
            <v>10.06.66</v>
          </cell>
        </row>
        <row r="1967">
          <cell r="B1967" t="str">
            <v>10.06.71</v>
          </cell>
        </row>
        <row r="1968">
          <cell r="B1968" t="str">
            <v>10.06.72</v>
          </cell>
        </row>
        <row r="1969">
          <cell r="B1969" t="str">
            <v>10.06.73</v>
          </cell>
        </row>
        <row r="1970">
          <cell r="B1970" t="str">
            <v>10.06.74</v>
          </cell>
        </row>
        <row r="1971">
          <cell r="B1971" t="str">
            <v>10.06.80</v>
          </cell>
        </row>
        <row r="1972">
          <cell r="B1972" t="str">
            <v>10.06.85</v>
          </cell>
        </row>
        <row r="1973">
          <cell r="B1973" t="str">
            <v>10.06.86</v>
          </cell>
        </row>
        <row r="1974">
          <cell r="B1974" t="str">
            <v>10.06.87</v>
          </cell>
        </row>
        <row r="1975">
          <cell r="B1975" t="str">
            <v>10.06.88</v>
          </cell>
        </row>
        <row r="1976">
          <cell r="B1976" t="str">
            <v>10.06.89</v>
          </cell>
        </row>
        <row r="1977">
          <cell r="B1977" t="str">
            <v>10.07.11</v>
          </cell>
        </row>
        <row r="1978">
          <cell r="B1978" t="str">
            <v>10.07.12</v>
          </cell>
        </row>
        <row r="1979">
          <cell r="B1979" t="str">
            <v>10.07.13</v>
          </cell>
        </row>
        <row r="1980">
          <cell r="B1980" t="str">
            <v>10.07.14</v>
          </cell>
        </row>
        <row r="1981">
          <cell r="B1981" t="str">
            <v>10.07.20</v>
          </cell>
        </row>
        <row r="1982">
          <cell r="B1982" t="str">
            <v>10.07.60</v>
          </cell>
        </row>
        <row r="1983">
          <cell r="B1983" t="str">
            <v>10.07.61</v>
          </cell>
        </row>
        <row r="1984">
          <cell r="B1984" t="str">
            <v>10.07.62</v>
          </cell>
        </row>
        <row r="1985">
          <cell r="B1985" t="str">
            <v>10.07.63</v>
          </cell>
        </row>
        <row r="1986">
          <cell r="B1986" t="str">
            <v>10.07.64</v>
          </cell>
        </row>
        <row r="1987">
          <cell r="B1987" t="str">
            <v>10.07.65</v>
          </cell>
        </row>
        <row r="1988">
          <cell r="B1988" t="str">
            <v>10.07.66</v>
          </cell>
        </row>
        <row r="1989">
          <cell r="B1989" t="str">
            <v>10.07.67</v>
          </cell>
        </row>
        <row r="1990">
          <cell r="B1990" t="str">
            <v>10.07.68</v>
          </cell>
        </row>
        <row r="1991">
          <cell r="B1991" t="str">
            <v>10.07.69</v>
          </cell>
        </row>
        <row r="1992">
          <cell r="B1992" t="str">
            <v>10.07.70</v>
          </cell>
        </row>
        <row r="1993">
          <cell r="B1993" t="str">
            <v>10.07.71</v>
          </cell>
        </row>
        <row r="1994">
          <cell r="B1994" t="str">
            <v>10.07.80</v>
          </cell>
        </row>
        <row r="1995">
          <cell r="B1995" t="str">
            <v>10.07.81</v>
          </cell>
        </row>
        <row r="1996">
          <cell r="B1996" t="str">
            <v>10.07.82</v>
          </cell>
        </row>
        <row r="1997">
          <cell r="B1997" t="str">
            <v>10.07.83</v>
          </cell>
        </row>
        <row r="1998">
          <cell r="B1998" t="str">
            <v>10.07.85</v>
          </cell>
        </row>
        <row r="1999">
          <cell r="B1999" t="str">
            <v>10.07.86</v>
          </cell>
        </row>
        <row r="2000">
          <cell r="B2000" t="str">
            <v>10.07.90</v>
          </cell>
        </row>
        <row r="2001">
          <cell r="B2001" t="str">
            <v>10.07.95</v>
          </cell>
        </row>
        <row r="2002">
          <cell r="B2002" t="str">
            <v>10.07.98</v>
          </cell>
        </row>
        <row r="2003">
          <cell r="B2003" t="str">
            <v>10.08.02</v>
          </cell>
        </row>
        <row r="2004">
          <cell r="B2004" t="str">
            <v>10.08.03</v>
          </cell>
        </row>
        <row r="2005">
          <cell r="B2005" t="str">
            <v>10.08.05</v>
          </cell>
        </row>
        <row r="2006">
          <cell r="B2006" t="str">
            <v>10.08.06</v>
          </cell>
        </row>
        <row r="2007">
          <cell r="B2007" t="str">
            <v>10.08.22</v>
          </cell>
        </row>
        <row r="2008">
          <cell r="B2008" t="str">
            <v>10.08.31</v>
          </cell>
        </row>
        <row r="2009">
          <cell r="B2009" t="str">
            <v>10.08.32</v>
          </cell>
        </row>
        <row r="2010">
          <cell r="B2010" t="str">
            <v>10.08.34</v>
          </cell>
        </row>
        <row r="2011">
          <cell r="B2011" t="str">
            <v>10.08.41</v>
          </cell>
        </row>
        <row r="2012">
          <cell r="B2012" t="str">
            <v>10.08.49</v>
          </cell>
        </row>
        <row r="2013">
          <cell r="B2013" t="str">
            <v>10.08.50</v>
          </cell>
        </row>
        <row r="2014">
          <cell r="B2014" t="str">
            <v>10.08.55</v>
          </cell>
        </row>
        <row r="2015">
          <cell r="B2015" t="str">
            <v>10.08.60</v>
          </cell>
        </row>
        <row r="2016">
          <cell r="B2016" t="str">
            <v>10.08.65</v>
          </cell>
        </row>
        <row r="2017">
          <cell r="B2017" t="str">
            <v>10.08.68</v>
          </cell>
        </row>
        <row r="2018">
          <cell r="B2018" t="str">
            <v>10.08.72</v>
          </cell>
        </row>
        <row r="2019">
          <cell r="B2019" t="str">
            <v>10.08.73</v>
          </cell>
        </row>
        <row r="2020">
          <cell r="B2020" t="str">
            <v>10.08.77</v>
          </cell>
        </row>
        <row r="2021">
          <cell r="B2021" t="str">
            <v>10.08.80</v>
          </cell>
        </row>
        <row r="2022">
          <cell r="B2022" t="str">
            <v>10.08.81</v>
          </cell>
        </row>
        <row r="2023">
          <cell r="B2023" t="str">
            <v>10.08.82</v>
          </cell>
        </row>
        <row r="2024">
          <cell r="B2024" t="str">
            <v>10.08.85</v>
          </cell>
        </row>
        <row r="2025">
          <cell r="B2025" t="str">
            <v>10.08.88</v>
          </cell>
        </row>
        <row r="2026">
          <cell r="B2026" t="str">
            <v>10.08.90</v>
          </cell>
        </row>
        <row r="2027">
          <cell r="B2027" t="str">
            <v>10.08.92</v>
          </cell>
        </row>
        <row r="2028">
          <cell r="B2028" t="str">
            <v>10.08.93</v>
          </cell>
        </row>
        <row r="2029">
          <cell r="B2029" t="str">
            <v>10.08.95</v>
          </cell>
        </row>
        <row r="2030">
          <cell r="B2030" t="str">
            <v>10.09.03</v>
          </cell>
        </row>
        <row r="2031">
          <cell r="B2031" t="str">
            <v>10.09.04</v>
          </cell>
        </row>
        <row r="2032">
          <cell r="B2032" t="str">
            <v>10.09.10</v>
          </cell>
        </row>
        <row r="2033">
          <cell r="B2033" t="str">
            <v>10.09.11</v>
          </cell>
        </row>
        <row r="2034">
          <cell r="B2034" t="str">
            <v>10.09.12</v>
          </cell>
        </row>
        <row r="2035">
          <cell r="B2035" t="str">
            <v>10.09.13</v>
          </cell>
        </row>
        <row r="2036">
          <cell r="B2036" t="str">
            <v>10.09.30</v>
          </cell>
        </row>
        <row r="2037">
          <cell r="B2037" t="str">
            <v>10.09.31</v>
          </cell>
        </row>
        <row r="2038">
          <cell r="B2038" t="str">
            <v>10.09.32</v>
          </cell>
        </row>
        <row r="2039">
          <cell r="B2039" t="str">
            <v>10.09.33</v>
          </cell>
        </row>
        <row r="2040">
          <cell r="B2040" t="str">
            <v>10.09.34</v>
          </cell>
        </row>
        <row r="2041">
          <cell r="B2041" t="str">
            <v>10.09.35</v>
          </cell>
        </row>
        <row r="2042">
          <cell r="B2042" t="str">
            <v>10.09.62</v>
          </cell>
        </row>
        <row r="2043">
          <cell r="B2043" t="str">
            <v>10.09.63</v>
          </cell>
        </row>
        <row r="2044">
          <cell r="B2044" t="str">
            <v>10.09.64</v>
          </cell>
        </row>
        <row r="2045">
          <cell r="B2045" t="str">
            <v>10.09.65</v>
          </cell>
        </row>
        <row r="2046">
          <cell r="B2046" t="str">
            <v>10.09.98</v>
          </cell>
        </row>
        <row r="2047">
          <cell r="B2047" t="str">
            <v>10.10.01</v>
          </cell>
        </row>
        <row r="2048">
          <cell r="B2048" t="str">
            <v>10.10.10</v>
          </cell>
        </row>
        <row r="2049">
          <cell r="B2049" t="str">
            <v>10.10.12</v>
          </cell>
        </row>
        <row r="2050">
          <cell r="B2050" t="str">
            <v>10.10.15</v>
          </cell>
        </row>
        <row r="2051">
          <cell r="B2051" t="str">
            <v>10.10.35</v>
          </cell>
        </row>
        <row r="2052">
          <cell r="B2052" t="str">
            <v>10.10.38</v>
          </cell>
        </row>
        <row r="2053">
          <cell r="B2053" t="str">
            <v>10.10.59</v>
          </cell>
        </row>
        <row r="2054">
          <cell r="B2054" t="str">
            <v>10.10.60</v>
          </cell>
        </row>
        <row r="2055">
          <cell r="B2055" t="str">
            <v>10.10.61</v>
          </cell>
        </row>
        <row r="2056">
          <cell r="B2056" t="str">
            <v>10.10.62</v>
          </cell>
        </row>
        <row r="2057">
          <cell r="B2057" t="str">
            <v>10.10.63</v>
          </cell>
        </row>
        <row r="2058">
          <cell r="B2058" t="str">
            <v>10.10.64</v>
          </cell>
        </row>
        <row r="2059">
          <cell r="B2059" t="str">
            <v>10.10.65</v>
          </cell>
        </row>
        <row r="2060">
          <cell r="B2060" t="str">
            <v>10.10.66</v>
          </cell>
        </row>
        <row r="2061">
          <cell r="B2061" t="str">
            <v>10.10.70</v>
          </cell>
        </row>
        <row r="2062">
          <cell r="B2062" t="str">
            <v>10.10.71</v>
          </cell>
        </row>
        <row r="2063">
          <cell r="B2063" t="str">
            <v>10.10.80</v>
          </cell>
        </row>
        <row r="2064">
          <cell r="B2064" t="str">
            <v>10.10.81</v>
          </cell>
        </row>
        <row r="2065">
          <cell r="B2065" t="str">
            <v>10.10.84</v>
          </cell>
        </row>
        <row r="2066">
          <cell r="B2066" t="str">
            <v>10.10.85</v>
          </cell>
        </row>
        <row r="2067">
          <cell r="B2067" t="str">
            <v>10.10.94</v>
          </cell>
        </row>
        <row r="2068">
          <cell r="B2068" t="str">
            <v>10.10.95</v>
          </cell>
        </row>
        <row r="2069">
          <cell r="B2069" t="str">
            <v>10.10.96</v>
          </cell>
        </row>
        <row r="2070">
          <cell r="B2070" t="str">
            <v>10.10.97</v>
          </cell>
        </row>
        <row r="2071">
          <cell r="B2071" t="str">
            <v>10.10.98</v>
          </cell>
        </row>
        <row r="2072">
          <cell r="B2072" t="str">
            <v>10.11.01</v>
          </cell>
        </row>
        <row r="2073">
          <cell r="B2073" t="str">
            <v>10.11.02</v>
          </cell>
        </row>
        <row r="2074">
          <cell r="B2074" t="str">
            <v>10.11.03</v>
          </cell>
        </row>
        <row r="2075">
          <cell r="B2075" t="str">
            <v>10.11.10</v>
          </cell>
        </row>
        <row r="2076">
          <cell r="B2076" t="str">
            <v>10.11.11</v>
          </cell>
        </row>
        <row r="2077">
          <cell r="B2077" t="str">
            <v>10.11.15</v>
          </cell>
        </row>
        <row r="2078">
          <cell r="B2078" t="str">
            <v>10.11.16</v>
          </cell>
        </row>
        <row r="2079">
          <cell r="B2079" t="str">
            <v>10.11.17</v>
          </cell>
        </row>
        <row r="2080">
          <cell r="B2080" t="str">
            <v>10.11.30</v>
          </cell>
        </row>
        <row r="2081">
          <cell r="B2081" t="str">
            <v>10.11.31</v>
          </cell>
        </row>
        <row r="2082">
          <cell r="B2082" t="str">
            <v>10.11.32</v>
          </cell>
        </row>
        <row r="2083">
          <cell r="B2083" t="str">
            <v>10.11.33</v>
          </cell>
        </row>
        <row r="2084">
          <cell r="B2084" t="str">
            <v>10.11.34</v>
          </cell>
        </row>
        <row r="2085">
          <cell r="B2085" t="str">
            <v>10.11.40</v>
          </cell>
        </row>
        <row r="2086">
          <cell r="B2086" t="str">
            <v>10.11.41</v>
          </cell>
        </row>
        <row r="2087">
          <cell r="B2087" t="str">
            <v>10.11.42</v>
          </cell>
        </row>
        <row r="2088">
          <cell r="B2088" t="str">
            <v>10.11.43</v>
          </cell>
        </row>
        <row r="2089">
          <cell r="B2089" t="str">
            <v>10.11.44</v>
          </cell>
        </row>
        <row r="2090">
          <cell r="B2090" t="str">
            <v>10.11.60</v>
          </cell>
        </row>
        <row r="2091">
          <cell r="B2091" t="str">
            <v>10.11.61</v>
          </cell>
        </row>
        <row r="2092">
          <cell r="B2092" t="str">
            <v>10.11.66</v>
          </cell>
        </row>
        <row r="2093">
          <cell r="B2093" t="str">
            <v>10.11.67</v>
          </cell>
        </row>
        <row r="2094">
          <cell r="B2094" t="str">
            <v>10.11.70</v>
          </cell>
        </row>
        <row r="2095">
          <cell r="B2095" t="str">
            <v>10.11.71</v>
          </cell>
        </row>
        <row r="2096">
          <cell r="B2096" t="str">
            <v>10.11.72</v>
          </cell>
        </row>
        <row r="2097">
          <cell r="B2097" t="str">
            <v>10.11.73</v>
          </cell>
        </row>
        <row r="2098">
          <cell r="B2098" t="str">
            <v>10.11.76</v>
          </cell>
        </row>
        <row r="2099">
          <cell r="B2099" t="str">
            <v>10.11.85</v>
          </cell>
        </row>
        <row r="2100">
          <cell r="B2100" t="str">
            <v>10.11.86</v>
          </cell>
        </row>
        <row r="2101">
          <cell r="B2101" t="str">
            <v>10.11.87</v>
          </cell>
        </row>
        <row r="2102">
          <cell r="B2102" t="str">
            <v>10.11.89</v>
          </cell>
        </row>
        <row r="2103">
          <cell r="B2103" t="str">
            <v>10.11.90</v>
          </cell>
        </row>
        <row r="2104">
          <cell r="B2104" t="str">
            <v>10.11.91</v>
          </cell>
        </row>
        <row r="2105">
          <cell r="B2105" t="str">
            <v>10.11.92</v>
          </cell>
        </row>
        <row r="2106">
          <cell r="B2106" t="str">
            <v>10.11.93</v>
          </cell>
        </row>
        <row r="2107">
          <cell r="B2107" t="str">
            <v>10.11.94</v>
          </cell>
        </row>
        <row r="2108">
          <cell r="B2108" t="str">
            <v>10.11.95</v>
          </cell>
        </row>
        <row r="2109">
          <cell r="B2109" t="str">
            <v>10.11.96</v>
          </cell>
        </row>
        <row r="2110">
          <cell r="B2110" t="str">
            <v>10.11.97</v>
          </cell>
        </row>
        <row r="2111">
          <cell r="B2111" t="str">
            <v>10.11.98</v>
          </cell>
        </row>
        <row r="2112">
          <cell r="B2112" t="str">
            <v>10.12.01</v>
          </cell>
        </row>
        <row r="2113">
          <cell r="B2113" t="str">
            <v>10.12.02</v>
          </cell>
        </row>
        <row r="2114">
          <cell r="B2114" t="str">
            <v>10.12.10</v>
          </cell>
        </row>
        <row r="2115">
          <cell r="B2115" t="str">
            <v>10.12.11</v>
          </cell>
        </row>
        <row r="2116">
          <cell r="B2116" t="str">
            <v>10.12.12</v>
          </cell>
        </row>
        <row r="2117">
          <cell r="B2117" t="str">
            <v>10.12.13</v>
          </cell>
        </row>
        <row r="2118">
          <cell r="B2118" t="str">
            <v>10.12.14</v>
          </cell>
        </row>
        <row r="2119">
          <cell r="B2119" t="str">
            <v>10.12.15</v>
          </cell>
        </row>
        <row r="2120">
          <cell r="B2120" t="str">
            <v>10.12.16</v>
          </cell>
        </row>
        <row r="2121">
          <cell r="B2121" t="str">
            <v>10.12.17</v>
          </cell>
        </row>
        <row r="2122">
          <cell r="B2122" t="str">
            <v>10.12.18</v>
          </cell>
        </row>
        <row r="2123">
          <cell r="B2123" t="str">
            <v>10.12.26</v>
          </cell>
        </row>
        <row r="2124">
          <cell r="B2124" t="str">
            <v>10.12.27</v>
          </cell>
        </row>
        <row r="2125">
          <cell r="B2125" t="str">
            <v>10.12.28</v>
          </cell>
        </row>
        <row r="2126">
          <cell r="B2126" t="str">
            <v>10.12.29</v>
          </cell>
        </row>
        <row r="2127">
          <cell r="B2127" t="str">
            <v>10.12.30</v>
          </cell>
        </row>
        <row r="2128">
          <cell r="B2128" t="str">
            <v>10.12.31</v>
          </cell>
        </row>
        <row r="2129">
          <cell r="B2129" t="str">
            <v>10.12.32</v>
          </cell>
        </row>
        <row r="2130">
          <cell r="B2130" t="str">
            <v>10.12.34</v>
          </cell>
        </row>
        <row r="2131">
          <cell r="B2131" t="str">
            <v>10.12.72</v>
          </cell>
        </row>
        <row r="2132">
          <cell r="B2132" t="str">
            <v>10.12.73</v>
          </cell>
        </row>
        <row r="2133">
          <cell r="B2133" t="str">
            <v>10.12.74</v>
          </cell>
        </row>
        <row r="2134">
          <cell r="B2134" t="str">
            <v>10.12.75</v>
          </cell>
        </row>
        <row r="2135">
          <cell r="B2135" t="str">
            <v>10.12.80</v>
          </cell>
        </row>
        <row r="2136">
          <cell r="B2136" t="str">
            <v>10.12.81</v>
          </cell>
        </row>
        <row r="2137">
          <cell r="B2137" t="str">
            <v>10.12.82</v>
          </cell>
        </row>
        <row r="2138">
          <cell r="B2138" t="str">
            <v>10.12.83</v>
          </cell>
        </row>
        <row r="2139">
          <cell r="B2139" t="str">
            <v>10.12.90</v>
          </cell>
        </row>
        <row r="2140">
          <cell r="B2140" t="str">
            <v>10.12.91</v>
          </cell>
        </row>
        <row r="2141">
          <cell r="B2141" t="str">
            <v>10.12.92</v>
          </cell>
        </row>
        <row r="2142">
          <cell r="B2142" t="str">
            <v>10.12.93</v>
          </cell>
        </row>
        <row r="2143">
          <cell r="B2143" t="str">
            <v>10.12.94</v>
          </cell>
        </row>
        <row r="2144">
          <cell r="B2144" t="str">
            <v>10.12.98</v>
          </cell>
        </row>
        <row r="2145">
          <cell r="B2145" t="str">
            <v>10.13.01</v>
          </cell>
        </row>
        <row r="2146">
          <cell r="B2146" t="str">
            <v>10.13.02</v>
          </cell>
        </row>
        <row r="2147">
          <cell r="B2147" t="str">
            <v>10.13.03</v>
          </cell>
        </row>
        <row r="2148">
          <cell r="B2148" t="str">
            <v>10.13.04</v>
          </cell>
        </row>
        <row r="2149">
          <cell r="B2149" t="str">
            <v>10.13.10</v>
          </cell>
        </row>
        <row r="2150">
          <cell r="B2150" t="str">
            <v>10.13.11</v>
          </cell>
        </row>
        <row r="2151">
          <cell r="B2151" t="str">
            <v>10.13.12</v>
          </cell>
        </row>
        <row r="2152">
          <cell r="B2152" t="str">
            <v>10.13.13</v>
          </cell>
        </row>
        <row r="2153">
          <cell r="B2153" t="str">
            <v>10.13.15</v>
          </cell>
        </row>
        <row r="2154">
          <cell r="B2154" t="str">
            <v>10.13.16</v>
          </cell>
        </row>
        <row r="2155">
          <cell r="B2155" t="str">
            <v>10.13.19</v>
          </cell>
        </row>
        <row r="2156">
          <cell r="B2156" t="str">
            <v>10.13.25</v>
          </cell>
        </row>
        <row r="2157">
          <cell r="B2157" t="str">
            <v>10.13.31</v>
          </cell>
        </row>
        <row r="2158">
          <cell r="B2158" t="str">
            <v>10.13.38</v>
          </cell>
        </row>
        <row r="2159">
          <cell r="B2159" t="str">
            <v>10.13.42</v>
          </cell>
        </row>
        <row r="2160">
          <cell r="B2160" t="str">
            <v>10.13.45</v>
          </cell>
        </row>
        <row r="2161">
          <cell r="B2161" t="str">
            <v>10.13.47</v>
          </cell>
        </row>
        <row r="2162">
          <cell r="B2162" t="str">
            <v>10.13.48</v>
          </cell>
        </row>
        <row r="2163">
          <cell r="B2163" t="str">
            <v>10.13.50</v>
          </cell>
        </row>
        <row r="2164">
          <cell r="B2164" t="str">
            <v>10.13.51</v>
          </cell>
        </row>
        <row r="2165">
          <cell r="B2165" t="str">
            <v>10.13.52</v>
          </cell>
        </row>
        <row r="2166">
          <cell r="B2166" t="str">
            <v>10.13.53</v>
          </cell>
        </row>
        <row r="2167">
          <cell r="B2167" t="str">
            <v>10.13.55</v>
          </cell>
        </row>
        <row r="2168">
          <cell r="B2168" t="str">
            <v>10.13.57</v>
          </cell>
        </row>
        <row r="2169">
          <cell r="B2169" t="str">
            <v>10.13.58</v>
          </cell>
        </row>
        <row r="2170">
          <cell r="B2170" t="str">
            <v>10.13.59</v>
          </cell>
        </row>
        <row r="2171">
          <cell r="B2171" t="str">
            <v>10.13.61</v>
          </cell>
        </row>
        <row r="2172">
          <cell r="B2172" t="str">
            <v>10.13.65</v>
          </cell>
        </row>
        <row r="2173">
          <cell r="B2173" t="str">
            <v>10.13.70</v>
          </cell>
        </row>
        <row r="2174">
          <cell r="B2174" t="str">
            <v>10.13.71</v>
          </cell>
        </row>
        <row r="2175">
          <cell r="B2175" t="str">
            <v>10.13.74</v>
          </cell>
        </row>
        <row r="2176">
          <cell r="B2176" t="str">
            <v>10.13.75</v>
          </cell>
        </row>
        <row r="2177">
          <cell r="B2177" t="str">
            <v>10.13.78</v>
          </cell>
        </row>
        <row r="2178">
          <cell r="B2178" t="str">
            <v>10.13.79</v>
          </cell>
        </row>
        <row r="2179">
          <cell r="B2179" t="str">
            <v>10.13.90</v>
          </cell>
        </row>
        <row r="2180">
          <cell r="B2180" t="str">
            <v>10.13.91</v>
          </cell>
        </row>
        <row r="2181">
          <cell r="B2181" t="str">
            <v>10.13.93</v>
          </cell>
        </row>
        <row r="2182">
          <cell r="B2182" t="str">
            <v>10.13.96</v>
          </cell>
        </row>
        <row r="2183">
          <cell r="B2183" t="str">
            <v>10.14.01</v>
          </cell>
        </row>
        <row r="2184">
          <cell r="B2184" t="str">
            <v>10.14.02</v>
          </cell>
        </row>
        <row r="2185">
          <cell r="B2185" t="str">
            <v>10.14.03</v>
          </cell>
        </row>
        <row r="2186">
          <cell r="B2186" t="str">
            <v>10.14.04</v>
          </cell>
        </row>
        <row r="2187">
          <cell r="B2187" t="str">
            <v>10.14.08</v>
          </cell>
        </row>
        <row r="2188">
          <cell r="B2188" t="str">
            <v>10.14.13</v>
          </cell>
        </row>
        <row r="2189">
          <cell r="B2189" t="str">
            <v>10.14.18</v>
          </cell>
        </row>
        <row r="2190">
          <cell r="B2190" t="str">
            <v>10.14.20</v>
          </cell>
        </row>
        <row r="2191">
          <cell r="B2191" t="str">
            <v>10.14.21</v>
          </cell>
        </row>
        <row r="2192">
          <cell r="B2192" t="str">
            <v>10.14.22</v>
          </cell>
        </row>
        <row r="2193">
          <cell r="B2193" t="str">
            <v>10.14.23</v>
          </cell>
        </row>
        <row r="2194">
          <cell r="B2194" t="str">
            <v>10.14.25</v>
          </cell>
        </row>
        <row r="2195">
          <cell r="B2195" t="str">
            <v>10.14.37</v>
          </cell>
        </row>
        <row r="2196">
          <cell r="B2196" t="str">
            <v>10.14.38</v>
          </cell>
        </row>
        <row r="2197">
          <cell r="B2197" t="str">
            <v>10.14.39</v>
          </cell>
        </row>
        <row r="2198">
          <cell r="B2198" t="str">
            <v>10.14.40</v>
          </cell>
        </row>
        <row r="2199">
          <cell r="B2199" t="str">
            <v>10.14.42</v>
          </cell>
        </row>
        <row r="2200">
          <cell r="B2200" t="str">
            <v>10.14.44</v>
          </cell>
        </row>
        <row r="2201">
          <cell r="B2201" t="str">
            <v>10.14.45</v>
          </cell>
        </row>
        <row r="2202">
          <cell r="B2202" t="str">
            <v>10.14.50</v>
          </cell>
        </row>
        <row r="2203">
          <cell r="B2203" t="str">
            <v>10.14.51</v>
          </cell>
        </row>
        <row r="2204">
          <cell r="B2204" t="str">
            <v>10.14.55</v>
          </cell>
        </row>
        <row r="2205">
          <cell r="B2205" t="str">
            <v>10.14.56</v>
          </cell>
        </row>
        <row r="2206">
          <cell r="B2206" t="str">
            <v>10.14.65</v>
          </cell>
        </row>
        <row r="2207">
          <cell r="B2207" t="str">
            <v>10.14.66</v>
          </cell>
        </row>
        <row r="2208">
          <cell r="B2208" t="str">
            <v>10.14.70</v>
          </cell>
        </row>
        <row r="2209">
          <cell r="B2209" t="str">
            <v>10.14.71</v>
          </cell>
        </row>
        <row r="2210">
          <cell r="B2210" t="str">
            <v>10.14.73</v>
          </cell>
        </row>
        <row r="2211">
          <cell r="B2211" t="str">
            <v>10.14.74</v>
          </cell>
        </row>
        <row r="2212">
          <cell r="B2212" t="str">
            <v>10.14.76</v>
          </cell>
        </row>
        <row r="2213">
          <cell r="B2213" t="str">
            <v>10.14.77</v>
          </cell>
        </row>
        <row r="2214">
          <cell r="B2214" t="str">
            <v>10.14.78</v>
          </cell>
        </row>
        <row r="2215">
          <cell r="B2215" t="str">
            <v>10.14.79</v>
          </cell>
        </row>
        <row r="2216">
          <cell r="B2216" t="str">
            <v>10.14.81</v>
          </cell>
        </row>
        <row r="2217">
          <cell r="B2217" t="str">
            <v>10.14.82</v>
          </cell>
        </row>
        <row r="2218">
          <cell r="B2218" t="str">
            <v>10.14.86</v>
          </cell>
        </row>
        <row r="2219">
          <cell r="B2219" t="str">
            <v>10.14.88</v>
          </cell>
        </row>
        <row r="2220">
          <cell r="B2220" t="str">
            <v>10.14.89</v>
          </cell>
        </row>
        <row r="2221">
          <cell r="B2221" t="str">
            <v>10.14.91</v>
          </cell>
        </row>
        <row r="2222">
          <cell r="B2222" t="str">
            <v>10.14.97</v>
          </cell>
        </row>
        <row r="2223">
          <cell r="B2223" t="str">
            <v>10.50.01</v>
          </cell>
        </row>
        <row r="2224">
          <cell r="B2224" t="str">
            <v>10.50.02</v>
          </cell>
        </row>
        <row r="2225">
          <cell r="B2225" t="str">
            <v>10.50.03</v>
          </cell>
        </row>
        <row r="2226">
          <cell r="B2226" t="str">
            <v>10.50.04</v>
          </cell>
        </row>
        <row r="2227">
          <cell r="B2227" t="str">
            <v>10.50.05</v>
          </cell>
        </row>
        <row r="2228">
          <cell r="B2228" t="str">
            <v>10.50.06</v>
          </cell>
        </row>
        <row r="2229">
          <cell r="B2229" t="str">
            <v>10.50.07</v>
          </cell>
        </row>
        <row r="2230">
          <cell r="B2230" t="str">
            <v>10.50.08</v>
          </cell>
        </row>
        <row r="2231">
          <cell r="B2231" t="str">
            <v>10.50.09</v>
          </cell>
        </row>
        <row r="2232">
          <cell r="B2232" t="str">
            <v>10.50.10</v>
          </cell>
        </row>
        <row r="2233">
          <cell r="B2233" t="str">
            <v>10.50.11</v>
          </cell>
        </row>
        <row r="2234">
          <cell r="B2234" t="str">
            <v>10.50.12</v>
          </cell>
        </row>
        <row r="2235">
          <cell r="B2235" t="str">
            <v>10.50.18</v>
          </cell>
        </row>
        <row r="2236">
          <cell r="B2236" t="str">
            <v>10.50.32</v>
          </cell>
        </row>
        <row r="2237">
          <cell r="B2237" t="str">
            <v>10.50.33</v>
          </cell>
        </row>
        <row r="2238">
          <cell r="B2238" t="str">
            <v>10.60.01</v>
          </cell>
        </row>
        <row r="2239">
          <cell r="B2239" t="str">
            <v>10.60.02</v>
          </cell>
        </row>
        <row r="2240">
          <cell r="B2240" t="str">
            <v>10.60.03</v>
          </cell>
        </row>
        <row r="2241">
          <cell r="B2241" t="str">
            <v>10.60.04</v>
          </cell>
        </row>
        <row r="2242">
          <cell r="B2242" t="str">
            <v>10.60.05</v>
          </cell>
        </row>
        <row r="2243">
          <cell r="B2243" t="str">
            <v>10.60.06</v>
          </cell>
        </row>
        <row r="2244">
          <cell r="B2244" t="str">
            <v>10.60.07</v>
          </cell>
        </row>
        <row r="2245">
          <cell r="B2245" t="str">
            <v>10.60.08</v>
          </cell>
        </row>
        <row r="2246">
          <cell r="B2246" t="str">
            <v>10.60.09</v>
          </cell>
        </row>
        <row r="2247">
          <cell r="B2247" t="str">
            <v>10.60.10</v>
          </cell>
        </row>
        <row r="2248">
          <cell r="B2248" t="str">
            <v>10.60.11</v>
          </cell>
        </row>
        <row r="2249">
          <cell r="B2249" t="str">
            <v>10.60.12</v>
          </cell>
        </row>
        <row r="2250">
          <cell r="B2250" t="str">
            <v>10.60.15</v>
          </cell>
        </row>
        <row r="2251">
          <cell r="B2251" t="str">
            <v>10.60.18</v>
          </cell>
        </row>
        <row r="2252">
          <cell r="B2252" t="str">
            <v>10.60.22</v>
          </cell>
        </row>
        <row r="2253">
          <cell r="B2253" t="str">
            <v>10.60.24</v>
          </cell>
        </row>
        <row r="2254">
          <cell r="B2254" t="str">
            <v>10.60.26</v>
          </cell>
        </row>
        <row r="2255">
          <cell r="B2255" t="str">
            <v>10.60.29</v>
          </cell>
        </row>
        <row r="2256">
          <cell r="B2256" t="str">
            <v>10.60.32</v>
          </cell>
        </row>
        <row r="2257">
          <cell r="B2257" t="str">
            <v>10.60.33</v>
          </cell>
        </row>
        <row r="2258">
          <cell r="B2258" t="str">
            <v>10.60.35</v>
          </cell>
        </row>
        <row r="2259">
          <cell r="B2259" t="str">
            <v>10.60.40</v>
          </cell>
        </row>
        <row r="2260">
          <cell r="B2260" t="str">
            <v>10.60.42</v>
          </cell>
        </row>
        <row r="2261">
          <cell r="B2261" t="str">
            <v>10.60.45</v>
          </cell>
        </row>
        <row r="2262">
          <cell r="B2262" t="str">
            <v>10.70.15</v>
          </cell>
        </row>
        <row r="2263">
          <cell r="B2263" t="str">
            <v>10.70.18</v>
          </cell>
        </row>
        <row r="2264">
          <cell r="B2264" t="str">
            <v>10.70.22</v>
          </cell>
        </row>
        <row r="2265">
          <cell r="B2265" t="str">
            <v>10.70.24</v>
          </cell>
        </row>
        <row r="2266">
          <cell r="B2266" t="str">
            <v>10.70.26</v>
          </cell>
        </row>
        <row r="2267">
          <cell r="B2267" t="str">
            <v>10.70.29</v>
          </cell>
        </row>
        <row r="2268">
          <cell r="B2268" t="str">
            <v>10.70.32</v>
          </cell>
        </row>
        <row r="2269">
          <cell r="B2269" t="str">
            <v>10.70.33</v>
          </cell>
        </row>
        <row r="2270">
          <cell r="B2270" t="str">
            <v>10.70.35</v>
          </cell>
        </row>
        <row r="2271">
          <cell r="B2271" t="str">
            <v>10.70.40</v>
          </cell>
        </row>
        <row r="2272">
          <cell r="B2272" t="str">
            <v>10.70.42</v>
          </cell>
        </row>
        <row r="2273">
          <cell r="B2273" t="str">
            <v>10.70.45</v>
          </cell>
        </row>
        <row r="2274">
          <cell r="B2274" t="str">
            <v>10.80.01</v>
          </cell>
        </row>
        <row r="2275">
          <cell r="B2275" t="str">
            <v>10.80.02</v>
          </cell>
        </row>
        <row r="2276">
          <cell r="B2276" t="str">
            <v>10.80.03</v>
          </cell>
        </row>
        <row r="2277">
          <cell r="B2277" t="str">
            <v>10.80.04</v>
          </cell>
        </row>
        <row r="2278">
          <cell r="B2278" t="str">
            <v>10.80.05</v>
          </cell>
        </row>
        <row r="2279">
          <cell r="B2279" t="str">
            <v>10.80.06</v>
          </cell>
        </row>
        <row r="2280">
          <cell r="B2280" t="str">
            <v>10.80.07</v>
          </cell>
        </row>
        <row r="2281">
          <cell r="B2281" t="str">
            <v>10.80.08</v>
          </cell>
        </row>
        <row r="2282">
          <cell r="B2282" t="str">
            <v>10.80.09</v>
          </cell>
        </row>
        <row r="2283">
          <cell r="B2283" t="str">
            <v>10.80.10</v>
          </cell>
        </row>
        <row r="2284">
          <cell r="B2284" t="str">
            <v>10.80.15</v>
          </cell>
        </row>
        <row r="2285">
          <cell r="B2285" t="str">
            <v>10.80.20</v>
          </cell>
        </row>
        <row r="2286">
          <cell r="B2286" t="str">
            <v>10.80.24</v>
          </cell>
        </row>
        <row r="2287">
          <cell r="B2287" t="str">
            <v>10.80.25</v>
          </cell>
        </row>
        <row r="2288">
          <cell r="B2288" t="str">
            <v>10.80.26</v>
          </cell>
        </row>
        <row r="2289">
          <cell r="B2289" t="str">
            <v>10.80.28</v>
          </cell>
        </row>
        <row r="2290">
          <cell r="B2290" t="str">
            <v>10.80.29</v>
          </cell>
        </row>
        <row r="2291">
          <cell r="B2291" t="str">
            <v>10.80.31</v>
          </cell>
        </row>
        <row r="2292">
          <cell r="B2292" t="str">
            <v>10.80.32</v>
          </cell>
        </row>
        <row r="2293">
          <cell r="B2293" t="str">
            <v>10.80.33</v>
          </cell>
        </row>
        <row r="2294">
          <cell r="B2294" t="str">
            <v>10.80.35</v>
          </cell>
        </row>
        <row r="2295">
          <cell r="B2295" t="str">
            <v>10.80.36</v>
          </cell>
        </row>
        <row r="2296">
          <cell r="B2296" t="str">
            <v>10.80.38</v>
          </cell>
        </row>
        <row r="2297">
          <cell r="B2297" t="str">
            <v>10.80.39</v>
          </cell>
        </row>
        <row r="2298">
          <cell r="B2298" t="str">
            <v>10.80.40</v>
          </cell>
        </row>
        <row r="2299">
          <cell r="B2299" t="str">
            <v>10.80.41</v>
          </cell>
        </row>
        <row r="2300">
          <cell r="B2300" t="str">
            <v>10.80.42</v>
          </cell>
        </row>
        <row r="2301">
          <cell r="B2301" t="str">
            <v>10.80.43</v>
          </cell>
        </row>
        <row r="2302">
          <cell r="B2302" t="str">
            <v>10.80.44</v>
          </cell>
        </row>
        <row r="2303">
          <cell r="B2303" t="str">
            <v>10.80.47</v>
          </cell>
        </row>
        <row r="2304">
          <cell r="B2304" t="str">
            <v>10.80.49</v>
          </cell>
        </row>
        <row r="2305">
          <cell r="B2305" t="str">
            <v>10.80.50</v>
          </cell>
        </row>
        <row r="2306">
          <cell r="B2306" t="str">
            <v>10.80.52</v>
          </cell>
        </row>
        <row r="2307">
          <cell r="B2307" t="str">
            <v>10.80.54</v>
          </cell>
        </row>
        <row r="2308">
          <cell r="B2308" t="str">
            <v>10.80.56</v>
          </cell>
        </row>
        <row r="2309">
          <cell r="B2309" t="str">
            <v>10.80.57</v>
          </cell>
        </row>
        <row r="2310">
          <cell r="B2310" t="str">
            <v>10.80.58</v>
          </cell>
        </row>
        <row r="2311">
          <cell r="B2311" t="str">
            <v>10.80.60</v>
          </cell>
        </row>
        <row r="2312">
          <cell r="B2312" t="str">
            <v>10.80.63</v>
          </cell>
        </row>
        <row r="2313">
          <cell r="B2313" t="str">
            <v>10.80.65</v>
          </cell>
        </row>
        <row r="2314">
          <cell r="B2314" t="str">
            <v>10.80.66</v>
          </cell>
        </row>
        <row r="2315">
          <cell r="B2315" t="str">
            <v>10.80.68</v>
          </cell>
        </row>
        <row r="2316">
          <cell r="B2316" t="str">
            <v>10.80.70</v>
          </cell>
        </row>
        <row r="2317">
          <cell r="B2317" t="str">
            <v>10.80.71</v>
          </cell>
        </row>
        <row r="2318">
          <cell r="B2318" t="str">
            <v>10.80.72</v>
          </cell>
        </row>
        <row r="2319">
          <cell r="B2319" t="str">
            <v>10.80.73</v>
          </cell>
        </row>
        <row r="2320">
          <cell r="B2320" t="str">
            <v>10.80.74</v>
          </cell>
        </row>
        <row r="2321">
          <cell r="B2321" t="str">
            <v>10.80.76</v>
          </cell>
        </row>
        <row r="2322">
          <cell r="B2322" t="str">
            <v>10.80.81</v>
          </cell>
        </row>
        <row r="2323">
          <cell r="B2323" t="str">
            <v>10.80.86</v>
          </cell>
        </row>
        <row r="2324">
          <cell r="B2324" t="str">
            <v>10.80.88</v>
          </cell>
        </row>
        <row r="2325">
          <cell r="B2325" t="str">
            <v>10.80.89</v>
          </cell>
        </row>
        <row r="2326">
          <cell r="B2326" t="str">
            <v>10.80.90</v>
          </cell>
        </row>
        <row r="2327">
          <cell r="B2327" t="str">
            <v>10.80.91</v>
          </cell>
        </row>
        <row r="2328">
          <cell r="B2328" t="str">
            <v>10.80.93</v>
          </cell>
        </row>
        <row r="2329">
          <cell r="B2329" t="str">
            <v>10.80.95</v>
          </cell>
        </row>
        <row r="2330">
          <cell r="B2330" t="str">
            <v>10.80.96</v>
          </cell>
        </row>
        <row r="2331">
          <cell r="B2331" t="str">
            <v>10.80.97</v>
          </cell>
        </row>
        <row r="2332">
          <cell r="B2332" t="str">
            <v>10.80.98</v>
          </cell>
        </row>
        <row r="2333">
          <cell r="B2333" t="str">
            <v>10.90.01</v>
          </cell>
        </row>
        <row r="2334">
          <cell r="B2334" t="str">
            <v>11.01.01</v>
          </cell>
        </row>
        <row r="2335">
          <cell r="B2335" t="str">
            <v>11.01.08</v>
          </cell>
        </row>
        <row r="2336">
          <cell r="B2336" t="str">
            <v>11.01.09</v>
          </cell>
        </row>
        <row r="2337">
          <cell r="B2337" t="str">
            <v>11.01.13</v>
          </cell>
        </row>
        <row r="2338">
          <cell r="B2338" t="str">
            <v>11.02.01</v>
          </cell>
        </row>
        <row r="2339">
          <cell r="B2339" t="str">
            <v>11.02.08</v>
          </cell>
        </row>
        <row r="2340">
          <cell r="B2340" t="str">
            <v>11.02.09</v>
          </cell>
        </row>
        <row r="2341">
          <cell r="B2341" t="str">
            <v>11.02.10</v>
          </cell>
        </row>
        <row r="2342">
          <cell r="B2342" t="str">
            <v>11.02.13</v>
          </cell>
        </row>
        <row r="2343">
          <cell r="B2343" t="str">
            <v>11.02.24</v>
          </cell>
        </row>
        <row r="2344">
          <cell r="B2344" t="str">
            <v>11.02.25</v>
          </cell>
        </row>
        <row r="2345">
          <cell r="B2345" t="str">
            <v>11.02.28</v>
          </cell>
        </row>
        <row r="2346">
          <cell r="B2346" t="str">
            <v>11.02.29</v>
          </cell>
        </row>
        <row r="2347">
          <cell r="B2347" t="str">
            <v>11.02.40</v>
          </cell>
        </row>
        <row r="2348">
          <cell r="B2348" t="str">
            <v>11.02.41</v>
          </cell>
        </row>
        <row r="2349">
          <cell r="B2349" t="str">
            <v>11.02.42</v>
          </cell>
        </row>
        <row r="2350">
          <cell r="B2350" t="str">
            <v>11.02.64</v>
          </cell>
        </row>
        <row r="2351">
          <cell r="B2351" t="str">
            <v>11.02.65</v>
          </cell>
        </row>
        <row r="2352">
          <cell r="B2352" t="str">
            <v>11.02.66</v>
          </cell>
        </row>
        <row r="2353">
          <cell r="B2353" t="str">
            <v>11.02.75</v>
          </cell>
        </row>
        <row r="2354">
          <cell r="B2354" t="str">
            <v>11.02.76</v>
          </cell>
        </row>
        <row r="2355">
          <cell r="B2355" t="str">
            <v>11.02.80</v>
          </cell>
        </row>
        <row r="2356">
          <cell r="B2356" t="str">
            <v>11.02.82</v>
          </cell>
        </row>
        <row r="2357">
          <cell r="B2357" t="str">
            <v>11.02.85</v>
          </cell>
        </row>
        <row r="2358">
          <cell r="B2358" t="str">
            <v>11.02.86</v>
          </cell>
        </row>
        <row r="2359">
          <cell r="B2359" t="str">
            <v>11.02.94</v>
          </cell>
        </row>
        <row r="2360">
          <cell r="B2360" t="str">
            <v>11.02.95</v>
          </cell>
        </row>
        <row r="2361">
          <cell r="B2361" t="str">
            <v>11.02.96</v>
          </cell>
        </row>
        <row r="2362">
          <cell r="B2362" t="str">
            <v>11.02.97</v>
          </cell>
        </row>
        <row r="2363">
          <cell r="B2363" t="str">
            <v>11.02.98</v>
          </cell>
        </row>
        <row r="2364">
          <cell r="B2364" t="str">
            <v>11.03.01</v>
          </cell>
        </row>
        <row r="2365">
          <cell r="B2365" t="str">
            <v>11.03.03</v>
          </cell>
        </row>
        <row r="2366">
          <cell r="B2366" t="str">
            <v>11.03.04</v>
          </cell>
        </row>
        <row r="2367">
          <cell r="B2367" t="str">
            <v>11.03.08</v>
          </cell>
        </row>
        <row r="2368">
          <cell r="B2368" t="str">
            <v>11.03.09</v>
          </cell>
        </row>
        <row r="2369">
          <cell r="B2369" t="str">
            <v>11.03.10</v>
          </cell>
        </row>
        <row r="2370">
          <cell r="B2370" t="str">
            <v>11.03.12</v>
          </cell>
        </row>
        <row r="2371">
          <cell r="B2371" t="str">
            <v>11.03.13</v>
          </cell>
        </row>
        <row r="2372">
          <cell r="B2372" t="str">
            <v>11.03.25</v>
          </cell>
        </row>
        <row r="2373">
          <cell r="B2373" t="str">
            <v>11.03.26</v>
          </cell>
        </row>
        <row r="2374">
          <cell r="B2374" t="str">
            <v>11.03.40</v>
          </cell>
        </row>
        <row r="2375">
          <cell r="B2375" t="str">
            <v>11.03.41</v>
          </cell>
        </row>
        <row r="2376">
          <cell r="B2376" t="str">
            <v>11.03.42</v>
          </cell>
        </row>
        <row r="2377">
          <cell r="B2377" t="str">
            <v>11.03.64</v>
          </cell>
        </row>
        <row r="2378">
          <cell r="B2378" t="str">
            <v>11.03.65</v>
          </cell>
        </row>
        <row r="2379">
          <cell r="B2379" t="str">
            <v>11.03.66</v>
          </cell>
        </row>
        <row r="2380">
          <cell r="B2380" t="str">
            <v>11.03.80</v>
          </cell>
        </row>
        <row r="2381">
          <cell r="B2381" t="str">
            <v>11.03.81</v>
          </cell>
        </row>
        <row r="2382">
          <cell r="B2382" t="str">
            <v>11.03.85</v>
          </cell>
        </row>
        <row r="2383">
          <cell r="B2383" t="str">
            <v>11.03.86</v>
          </cell>
        </row>
        <row r="2384">
          <cell r="B2384" t="str">
            <v>11.03.90</v>
          </cell>
        </row>
        <row r="2385">
          <cell r="B2385" t="str">
            <v>11.03.91</v>
          </cell>
        </row>
        <row r="2386">
          <cell r="B2386" t="str">
            <v>11.03.94</v>
          </cell>
        </row>
        <row r="2387">
          <cell r="B2387" t="str">
            <v>11.03.95</v>
          </cell>
        </row>
        <row r="2388">
          <cell r="B2388" t="str">
            <v>11.03.96</v>
          </cell>
        </row>
        <row r="2389">
          <cell r="B2389" t="str">
            <v>11.03.97</v>
          </cell>
        </row>
        <row r="2390">
          <cell r="B2390" t="str">
            <v>11.03.98</v>
          </cell>
        </row>
        <row r="2391">
          <cell r="B2391" t="str">
            <v>11.04.03</v>
          </cell>
        </row>
        <row r="2392">
          <cell r="B2392" t="str">
            <v>11.04.04</v>
          </cell>
        </row>
        <row r="2393">
          <cell r="B2393" t="str">
            <v>11.04.05</v>
          </cell>
        </row>
        <row r="2394">
          <cell r="B2394" t="str">
            <v>11.04.06</v>
          </cell>
        </row>
        <row r="2395">
          <cell r="B2395" t="str">
            <v>11.04.13</v>
          </cell>
        </row>
        <row r="2396">
          <cell r="B2396" t="str">
            <v>11.04.17</v>
          </cell>
        </row>
        <row r="2397">
          <cell r="B2397" t="str">
            <v>11.04.18</v>
          </cell>
        </row>
        <row r="2398">
          <cell r="B2398" t="str">
            <v>11.04.20</v>
          </cell>
        </row>
        <row r="2399">
          <cell r="B2399" t="str">
            <v>11.04.25</v>
          </cell>
        </row>
        <row r="2400">
          <cell r="B2400" t="str">
            <v>11.04.50</v>
          </cell>
        </row>
        <row r="2401">
          <cell r="B2401" t="str">
            <v>11.04.52</v>
          </cell>
        </row>
        <row r="2402">
          <cell r="B2402" t="str">
            <v>11.04.53</v>
          </cell>
        </row>
        <row r="2403">
          <cell r="B2403" t="str">
            <v>11.04.54</v>
          </cell>
        </row>
        <row r="2404">
          <cell r="B2404" t="str">
            <v>11.04.56</v>
          </cell>
        </row>
        <row r="2405">
          <cell r="B2405" t="str">
            <v>11.04.68</v>
          </cell>
        </row>
        <row r="2406">
          <cell r="B2406" t="str">
            <v>11.04.71</v>
          </cell>
        </row>
        <row r="2407">
          <cell r="B2407" t="str">
            <v>11.04.74</v>
          </cell>
        </row>
        <row r="2408">
          <cell r="B2408" t="str">
            <v>11.04.77</v>
          </cell>
        </row>
        <row r="2409">
          <cell r="B2409" t="str">
            <v>11.04.80</v>
          </cell>
        </row>
        <row r="2410">
          <cell r="B2410" t="str">
            <v>11.50.02</v>
          </cell>
        </row>
        <row r="2411">
          <cell r="B2411" t="str">
            <v>11.50.03</v>
          </cell>
        </row>
        <row r="2412">
          <cell r="B2412" t="str">
            <v>11.50.05</v>
          </cell>
        </row>
        <row r="2413">
          <cell r="B2413" t="str">
            <v>11.50.10</v>
          </cell>
        </row>
        <row r="2414">
          <cell r="B2414" t="str">
            <v>11.50.15</v>
          </cell>
        </row>
        <row r="2415">
          <cell r="B2415" t="str">
            <v>11.60.05</v>
          </cell>
        </row>
        <row r="2416">
          <cell r="B2416" t="str">
            <v>11.60.10</v>
          </cell>
        </row>
        <row r="2417">
          <cell r="B2417" t="str">
            <v>11.60.15</v>
          </cell>
        </row>
        <row r="2418">
          <cell r="B2418" t="str">
            <v>11.70.05</v>
          </cell>
        </row>
        <row r="2419">
          <cell r="B2419" t="str">
            <v>11.80.01</v>
          </cell>
        </row>
        <row r="2420">
          <cell r="B2420" t="str">
            <v>11.80.05</v>
          </cell>
        </row>
        <row r="2421">
          <cell r="B2421" t="str">
            <v>11.80.06</v>
          </cell>
        </row>
        <row r="2422">
          <cell r="B2422" t="str">
            <v>12.01.01</v>
          </cell>
        </row>
        <row r="2423">
          <cell r="B2423" t="str">
            <v>12.01.05</v>
          </cell>
        </row>
        <row r="2424">
          <cell r="B2424" t="str">
            <v>12.01.06</v>
          </cell>
        </row>
        <row r="2425">
          <cell r="B2425" t="str">
            <v>12.01.27</v>
          </cell>
        </row>
        <row r="2426">
          <cell r="B2426" t="str">
            <v>12.01.29</v>
          </cell>
        </row>
        <row r="2427">
          <cell r="B2427" t="str">
            <v>12.01.40</v>
          </cell>
        </row>
        <row r="2428">
          <cell r="B2428" t="str">
            <v>12.01.45</v>
          </cell>
        </row>
        <row r="2429">
          <cell r="B2429" t="str">
            <v>12.50.01</v>
          </cell>
        </row>
        <row r="2430">
          <cell r="B2430" t="str">
            <v>12.50.02</v>
          </cell>
        </row>
        <row r="2431">
          <cell r="B2431" t="str">
            <v>12.50.05</v>
          </cell>
        </row>
        <row r="2432">
          <cell r="B2432" t="str">
            <v>12.50.20</v>
          </cell>
        </row>
        <row r="2433">
          <cell r="B2433" t="str">
            <v>12.60.01</v>
          </cell>
        </row>
        <row r="2434">
          <cell r="B2434" t="str">
            <v>12.60.02</v>
          </cell>
        </row>
        <row r="2435">
          <cell r="B2435" t="str">
            <v>12.60.20</v>
          </cell>
        </row>
        <row r="2436">
          <cell r="B2436" t="str">
            <v>12.60.30</v>
          </cell>
        </row>
        <row r="2437">
          <cell r="B2437" t="str">
            <v>12.70.01</v>
          </cell>
        </row>
        <row r="2438">
          <cell r="B2438" t="str">
            <v>12.70.02</v>
          </cell>
        </row>
        <row r="2439">
          <cell r="B2439" t="str">
            <v>12.70.20</v>
          </cell>
        </row>
        <row r="2440">
          <cell r="B2440" t="str">
            <v>12.70.30</v>
          </cell>
        </row>
        <row r="2441">
          <cell r="B2441" t="str">
            <v>12.80.01</v>
          </cell>
        </row>
        <row r="2442">
          <cell r="B2442" t="str">
            <v>12.80.05</v>
          </cell>
        </row>
        <row r="2443">
          <cell r="B2443" t="str">
            <v>12.80.06</v>
          </cell>
        </row>
        <row r="2444">
          <cell r="B2444" t="str">
            <v>12.80.20</v>
          </cell>
        </row>
        <row r="2445">
          <cell r="B2445" t="str">
            <v>13.01.01</v>
          </cell>
        </row>
        <row r="2446">
          <cell r="B2446" t="str">
            <v>13.01.02</v>
          </cell>
        </row>
        <row r="2447">
          <cell r="B2447" t="str">
            <v>13.01.10</v>
          </cell>
        </row>
        <row r="2448">
          <cell r="B2448" t="str">
            <v>13.01.14</v>
          </cell>
        </row>
        <row r="2449">
          <cell r="B2449" t="str">
            <v>13.01.15</v>
          </cell>
        </row>
        <row r="2450">
          <cell r="B2450" t="str">
            <v>13.01.17</v>
          </cell>
        </row>
        <row r="2451">
          <cell r="B2451" t="str">
            <v>13.01.18</v>
          </cell>
        </row>
        <row r="2452">
          <cell r="B2452" t="str">
            <v>13.02.01</v>
          </cell>
        </row>
        <row r="2453">
          <cell r="B2453" t="str">
            <v>13.02.02</v>
          </cell>
        </row>
        <row r="2454">
          <cell r="B2454" t="str">
            <v>13.02.03</v>
          </cell>
        </row>
        <row r="2455">
          <cell r="B2455" t="str">
            <v>13.02.05</v>
          </cell>
        </row>
        <row r="2456">
          <cell r="B2456" t="str">
            <v>13.02.07</v>
          </cell>
        </row>
        <row r="2457">
          <cell r="B2457" t="str">
            <v>13.02.08</v>
          </cell>
        </row>
        <row r="2458">
          <cell r="B2458" t="str">
            <v>13.02.16</v>
          </cell>
        </row>
        <row r="2459">
          <cell r="B2459" t="str">
            <v>13.02.17</v>
          </cell>
        </row>
        <row r="2460">
          <cell r="B2460" t="str">
            <v>13.02.23</v>
          </cell>
        </row>
        <row r="2461">
          <cell r="B2461" t="str">
            <v>13.02.30</v>
          </cell>
        </row>
        <row r="2462">
          <cell r="B2462" t="str">
            <v>13.02.35</v>
          </cell>
        </row>
        <row r="2463">
          <cell r="B2463" t="str">
            <v>13.02.36</v>
          </cell>
        </row>
        <row r="2464">
          <cell r="B2464" t="str">
            <v>13.02.45</v>
          </cell>
        </row>
        <row r="2465">
          <cell r="B2465" t="str">
            <v>13.02.48</v>
          </cell>
        </row>
        <row r="2466">
          <cell r="B2466" t="str">
            <v>13.02.49</v>
          </cell>
        </row>
        <row r="2467">
          <cell r="B2467" t="str">
            <v>13.02.59</v>
          </cell>
        </row>
        <row r="2468">
          <cell r="B2468" t="str">
            <v>13.02.60</v>
          </cell>
        </row>
        <row r="2469">
          <cell r="B2469" t="str">
            <v>13.02.61</v>
          </cell>
        </row>
        <row r="2470">
          <cell r="B2470" t="str">
            <v>13.02.62</v>
          </cell>
        </row>
        <row r="2471">
          <cell r="B2471" t="str">
            <v>13.02.63</v>
          </cell>
        </row>
        <row r="2472">
          <cell r="B2472" t="str">
            <v>13.02.64</v>
          </cell>
        </row>
        <row r="2473">
          <cell r="B2473" t="str">
            <v>13.02.65</v>
          </cell>
        </row>
        <row r="2474">
          <cell r="B2474" t="str">
            <v>13.02.66</v>
          </cell>
        </row>
        <row r="2475">
          <cell r="B2475" t="str">
            <v>13.02.72</v>
          </cell>
        </row>
        <row r="2476">
          <cell r="B2476" t="str">
            <v>13.02.73</v>
          </cell>
        </row>
        <row r="2477">
          <cell r="B2477" t="str">
            <v>13.02.74</v>
          </cell>
        </row>
        <row r="2478">
          <cell r="B2478" t="str">
            <v>13.02.75</v>
          </cell>
        </row>
        <row r="2479">
          <cell r="B2479" t="str">
            <v>13.02.81</v>
          </cell>
        </row>
        <row r="2480">
          <cell r="B2480" t="str">
            <v>13.02.82</v>
          </cell>
        </row>
        <row r="2481">
          <cell r="B2481" t="str">
            <v>13.02.85</v>
          </cell>
        </row>
        <row r="2482">
          <cell r="B2482" t="str">
            <v>13.02.86</v>
          </cell>
        </row>
        <row r="2483">
          <cell r="B2483" t="str">
            <v>13.02.90</v>
          </cell>
        </row>
        <row r="2484">
          <cell r="B2484" t="str">
            <v>13.02.91</v>
          </cell>
        </row>
        <row r="2485">
          <cell r="B2485" t="str">
            <v>13.02.92</v>
          </cell>
        </row>
        <row r="2486">
          <cell r="B2486" t="str">
            <v>13.02.93</v>
          </cell>
        </row>
        <row r="2487">
          <cell r="B2487" t="str">
            <v>13.02.95</v>
          </cell>
        </row>
        <row r="2488">
          <cell r="B2488" t="str">
            <v>13.03.01</v>
          </cell>
        </row>
        <row r="2489">
          <cell r="B2489" t="str">
            <v>13.03.02</v>
          </cell>
        </row>
        <row r="2490">
          <cell r="B2490" t="str">
            <v>13.03.04</v>
          </cell>
        </row>
        <row r="2491">
          <cell r="B2491" t="str">
            <v>13.03.05</v>
          </cell>
        </row>
        <row r="2492">
          <cell r="B2492" t="str">
            <v>13.03.06</v>
          </cell>
        </row>
        <row r="2493">
          <cell r="B2493" t="str">
            <v>13.03.07</v>
          </cell>
        </row>
        <row r="2494">
          <cell r="B2494" t="str">
            <v>13.03.10</v>
          </cell>
        </row>
        <row r="2495">
          <cell r="B2495" t="str">
            <v>13.03.20</v>
          </cell>
        </row>
        <row r="2496">
          <cell r="B2496" t="str">
            <v>13.03.21</v>
          </cell>
        </row>
        <row r="2497">
          <cell r="B2497" t="str">
            <v>13.03.22</v>
          </cell>
        </row>
        <row r="2498">
          <cell r="B2498" t="str">
            <v>13.03.23</v>
          </cell>
        </row>
        <row r="2499">
          <cell r="B2499" t="str">
            <v>13.03.24</v>
          </cell>
        </row>
        <row r="2500">
          <cell r="B2500" t="str">
            <v>13.03.26</v>
          </cell>
        </row>
        <row r="2501">
          <cell r="B2501" t="str">
            <v>13.03.29</v>
          </cell>
        </row>
        <row r="2502">
          <cell r="B2502" t="str">
            <v>13.03.30</v>
          </cell>
        </row>
        <row r="2503">
          <cell r="B2503" t="str">
            <v>13.03.31</v>
          </cell>
        </row>
        <row r="2504">
          <cell r="B2504" t="str">
            <v>13.03.35</v>
          </cell>
        </row>
        <row r="2505">
          <cell r="B2505" t="str">
            <v>13.03.65</v>
          </cell>
        </row>
        <row r="2506">
          <cell r="B2506" t="str">
            <v>13.03.67</v>
          </cell>
        </row>
        <row r="2507">
          <cell r="B2507" t="str">
            <v>13.03.69</v>
          </cell>
        </row>
        <row r="2508">
          <cell r="B2508" t="str">
            <v>13.03.78</v>
          </cell>
        </row>
        <row r="2509">
          <cell r="B2509" t="str">
            <v>13.03.79</v>
          </cell>
        </row>
        <row r="2510">
          <cell r="B2510" t="str">
            <v>13.03.80</v>
          </cell>
        </row>
        <row r="2511">
          <cell r="B2511" t="str">
            <v>13.03.81</v>
          </cell>
        </row>
        <row r="2512">
          <cell r="B2512" t="str">
            <v>13.03.82</v>
          </cell>
        </row>
        <row r="2513">
          <cell r="B2513" t="str">
            <v>13.03.85</v>
          </cell>
        </row>
        <row r="2514">
          <cell r="B2514" t="str">
            <v>13.03.87</v>
          </cell>
        </row>
        <row r="2515">
          <cell r="B2515" t="str">
            <v>13.03.90</v>
          </cell>
        </row>
        <row r="2516">
          <cell r="B2516" t="str">
            <v>13.03.92</v>
          </cell>
        </row>
        <row r="2517">
          <cell r="B2517" t="str">
            <v>13.03.94</v>
          </cell>
        </row>
        <row r="2518">
          <cell r="B2518" t="str">
            <v>13.50.01</v>
          </cell>
        </row>
        <row r="2519">
          <cell r="B2519" t="str">
            <v>13.50.05</v>
          </cell>
        </row>
        <row r="2520">
          <cell r="B2520" t="str">
            <v>13.50.10</v>
          </cell>
        </row>
        <row r="2521">
          <cell r="B2521" t="str">
            <v>13.50.12</v>
          </cell>
        </row>
        <row r="2522">
          <cell r="B2522" t="str">
            <v>13.50.14</v>
          </cell>
        </row>
        <row r="2523">
          <cell r="B2523" t="str">
            <v>13.50.20</v>
          </cell>
        </row>
        <row r="2524">
          <cell r="B2524" t="str">
            <v>13.50.30</v>
          </cell>
        </row>
        <row r="2525">
          <cell r="B2525" t="str">
            <v>13.50.40</v>
          </cell>
        </row>
        <row r="2526">
          <cell r="B2526" t="str">
            <v>13.60.02</v>
          </cell>
        </row>
        <row r="2527">
          <cell r="B2527" t="str">
            <v>13.60.10</v>
          </cell>
        </row>
        <row r="2528">
          <cell r="B2528" t="str">
            <v>13.60.12</v>
          </cell>
        </row>
        <row r="2529">
          <cell r="B2529" t="str">
            <v>13.60.14</v>
          </cell>
        </row>
        <row r="2530">
          <cell r="B2530" t="str">
            <v>13.60.20</v>
          </cell>
        </row>
        <row r="2531">
          <cell r="B2531" t="str">
            <v>13.60.30</v>
          </cell>
        </row>
        <row r="2532">
          <cell r="B2532" t="str">
            <v>13.60.35</v>
          </cell>
        </row>
        <row r="2533">
          <cell r="B2533" t="str">
            <v>13.70.10</v>
          </cell>
        </row>
        <row r="2534">
          <cell r="B2534" t="str">
            <v>13.70.12</v>
          </cell>
        </row>
        <row r="2535">
          <cell r="B2535" t="str">
            <v>13.70.14</v>
          </cell>
        </row>
        <row r="2536">
          <cell r="B2536" t="str">
            <v>13.70.20</v>
          </cell>
        </row>
        <row r="2537">
          <cell r="B2537" t="str">
            <v>13.70.30</v>
          </cell>
        </row>
        <row r="2538">
          <cell r="B2538" t="str">
            <v>13.70.35</v>
          </cell>
        </row>
        <row r="2539">
          <cell r="B2539" t="str">
            <v>13.80.10</v>
          </cell>
        </row>
        <row r="2540">
          <cell r="B2540" t="str">
            <v>13.80.11</v>
          </cell>
        </row>
        <row r="2541">
          <cell r="B2541" t="str">
            <v>13.80.12</v>
          </cell>
        </row>
        <row r="2542">
          <cell r="B2542" t="str">
            <v>13.80.13</v>
          </cell>
        </row>
        <row r="2543">
          <cell r="B2543" t="str">
            <v>13.80.14</v>
          </cell>
        </row>
        <row r="2544">
          <cell r="B2544" t="str">
            <v>13.80.31</v>
          </cell>
        </row>
        <row r="2545">
          <cell r="B2545" t="str">
            <v>13.80.41</v>
          </cell>
        </row>
        <row r="2546">
          <cell r="B2546" t="str">
            <v>13.80.61</v>
          </cell>
        </row>
        <row r="2547">
          <cell r="B2547" t="str">
            <v>13.80.62</v>
          </cell>
        </row>
        <row r="2548">
          <cell r="B2548" t="str">
            <v>14.01.02</v>
          </cell>
        </row>
        <row r="2549">
          <cell r="B2549" t="str">
            <v>14.01.03</v>
          </cell>
        </row>
        <row r="2550">
          <cell r="B2550" t="str">
            <v>14.01.04</v>
          </cell>
        </row>
        <row r="2551">
          <cell r="B2551" t="str">
            <v>14.01.05</v>
          </cell>
        </row>
        <row r="2552">
          <cell r="B2552" t="str">
            <v>14.01.10</v>
          </cell>
        </row>
        <row r="2553">
          <cell r="B2553" t="str">
            <v>14.01.11</v>
          </cell>
        </row>
        <row r="2554">
          <cell r="B2554" t="str">
            <v>14.01.30</v>
          </cell>
        </row>
        <row r="2555">
          <cell r="B2555" t="str">
            <v>14.01.37</v>
          </cell>
        </row>
        <row r="2556">
          <cell r="B2556" t="str">
            <v>14.01.40</v>
          </cell>
        </row>
        <row r="2557">
          <cell r="B2557" t="str">
            <v>14.01.45</v>
          </cell>
        </row>
        <row r="2558">
          <cell r="B2558" t="str">
            <v>14.01.46</v>
          </cell>
        </row>
        <row r="2559">
          <cell r="B2559" t="str">
            <v>14.01.50</v>
          </cell>
        </row>
        <row r="2560">
          <cell r="B2560" t="str">
            <v>14.01.70</v>
          </cell>
        </row>
        <row r="2561">
          <cell r="B2561" t="str">
            <v>14.01.72</v>
          </cell>
        </row>
        <row r="2562">
          <cell r="B2562" t="str">
            <v>14.50.01</v>
          </cell>
        </row>
        <row r="2563">
          <cell r="B2563" t="str">
            <v>14.60.01</v>
          </cell>
        </row>
        <row r="2564">
          <cell r="B2564" t="str">
            <v>14.70.01</v>
          </cell>
        </row>
        <row r="2565">
          <cell r="B2565" t="str">
            <v>15.01.01</v>
          </cell>
        </row>
        <row r="2566">
          <cell r="B2566" t="str">
            <v>15.01.02</v>
          </cell>
        </row>
        <row r="2567">
          <cell r="B2567" t="str">
            <v>15.01.08</v>
          </cell>
        </row>
        <row r="2568">
          <cell r="B2568" t="str">
            <v>15.01.10</v>
          </cell>
        </row>
        <row r="2569">
          <cell r="B2569" t="str">
            <v>15.01.11</v>
          </cell>
        </row>
        <row r="2570">
          <cell r="B2570" t="str">
            <v>15.01.15</v>
          </cell>
        </row>
        <row r="2571">
          <cell r="B2571" t="str">
            <v>15.01.16</v>
          </cell>
        </row>
        <row r="2572">
          <cell r="B2572" t="str">
            <v>15.01.20</v>
          </cell>
        </row>
        <row r="2573">
          <cell r="B2573" t="str">
            <v>15.01.21</v>
          </cell>
        </row>
        <row r="2574">
          <cell r="B2574" t="str">
            <v>15.01.23</v>
          </cell>
        </row>
        <row r="2575">
          <cell r="B2575" t="str">
            <v>15.01.24</v>
          </cell>
        </row>
        <row r="2576">
          <cell r="B2576" t="str">
            <v>15.01.30</v>
          </cell>
        </row>
        <row r="2577">
          <cell r="B2577" t="str">
            <v>15.01.31</v>
          </cell>
        </row>
        <row r="2578">
          <cell r="B2578" t="str">
            <v>15.01.35</v>
          </cell>
        </row>
        <row r="2579">
          <cell r="B2579" t="str">
            <v>15.01.36</v>
          </cell>
        </row>
        <row r="2580">
          <cell r="B2580" t="str">
            <v>15.01.70</v>
          </cell>
        </row>
        <row r="2581">
          <cell r="B2581" t="str">
            <v>15.01.75</v>
          </cell>
        </row>
        <row r="2582">
          <cell r="B2582" t="str">
            <v>15.02.05</v>
          </cell>
        </row>
        <row r="2583">
          <cell r="B2583" t="str">
            <v>15.02.06</v>
          </cell>
        </row>
        <row r="2584">
          <cell r="B2584" t="str">
            <v>15.02.07</v>
          </cell>
        </row>
        <row r="2585">
          <cell r="B2585" t="str">
            <v>15.02.08</v>
          </cell>
        </row>
        <row r="2586">
          <cell r="B2586" t="str">
            <v>15.02.09</v>
          </cell>
        </row>
        <row r="2587">
          <cell r="B2587" t="str">
            <v>15.02.10</v>
          </cell>
        </row>
        <row r="2588">
          <cell r="B2588" t="str">
            <v>15.02.11</v>
          </cell>
        </row>
        <row r="2589">
          <cell r="B2589" t="str">
            <v>15.02.12</v>
          </cell>
        </row>
        <row r="2590">
          <cell r="B2590" t="str">
            <v>15.02.13</v>
          </cell>
        </row>
        <row r="2591">
          <cell r="B2591" t="str">
            <v>15.02.14</v>
          </cell>
        </row>
        <row r="2592">
          <cell r="B2592" t="str">
            <v>15.02.40</v>
          </cell>
        </row>
        <row r="2593">
          <cell r="B2593" t="str">
            <v>15.02.50</v>
          </cell>
        </row>
        <row r="2594">
          <cell r="B2594" t="str">
            <v>15.02.54</v>
          </cell>
        </row>
        <row r="2595">
          <cell r="B2595" t="str">
            <v>15.02.55</v>
          </cell>
        </row>
        <row r="2596">
          <cell r="B2596" t="str">
            <v>15.02.59</v>
          </cell>
        </row>
        <row r="2597">
          <cell r="B2597" t="str">
            <v>15.02.60</v>
          </cell>
        </row>
        <row r="2598">
          <cell r="B2598" t="str">
            <v>15.02.61</v>
          </cell>
        </row>
        <row r="2599">
          <cell r="B2599" t="str">
            <v>15.03.04</v>
          </cell>
        </row>
        <row r="2600">
          <cell r="B2600" t="str">
            <v>15.03.05</v>
          </cell>
        </row>
        <row r="2601">
          <cell r="B2601" t="str">
            <v>15.03.07</v>
          </cell>
        </row>
        <row r="2602">
          <cell r="B2602" t="str">
            <v>15.03.09</v>
          </cell>
        </row>
        <row r="2603">
          <cell r="B2603" t="str">
            <v>15.03.10</v>
          </cell>
        </row>
        <row r="2604">
          <cell r="B2604" t="str">
            <v>15.03.12</v>
          </cell>
        </row>
        <row r="2605">
          <cell r="B2605" t="str">
            <v>15.03.14</v>
          </cell>
        </row>
        <row r="2606">
          <cell r="B2606" t="str">
            <v>15.03.30</v>
          </cell>
        </row>
        <row r="2607">
          <cell r="B2607" t="str">
            <v>15.03.32</v>
          </cell>
        </row>
        <row r="2608">
          <cell r="B2608" t="str">
            <v>15.03.34</v>
          </cell>
        </row>
        <row r="2609">
          <cell r="B2609" t="str">
            <v>15.03.45</v>
          </cell>
        </row>
        <row r="2610">
          <cell r="B2610" t="str">
            <v>15.03.47</v>
          </cell>
        </row>
        <row r="2611">
          <cell r="B2611" t="str">
            <v>15.03.49</v>
          </cell>
        </row>
        <row r="2612">
          <cell r="B2612" t="str">
            <v>15.50.01</v>
          </cell>
        </row>
        <row r="2613">
          <cell r="B2613" t="str">
            <v>15.50.03</v>
          </cell>
        </row>
        <row r="2614">
          <cell r="B2614" t="str">
            <v>15.50.04</v>
          </cell>
        </row>
        <row r="2615">
          <cell r="B2615" t="str">
            <v>15.50.05</v>
          </cell>
        </row>
        <row r="2616">
          <cell r="B2616" t="str">
            <v>15.50.10</v>
          </cell>
        </row>
        <row r="2617">
          <cell r="B2617" t="str">
            <v>15.50.11</v>
          </cell>
        </row>
        <row r="2618">
          <cell r="B2618" t="str">
            <v>15.50.13</v>
          </cell>
        </row>
        <row r="2619">
          <cell r="B2619" t="str">
            <v>15.50.14</v>
          </cell>
        </row>
        <row r="2620">
          <cell r="B2620" t="str">
            <v>15.50.20</v>
          </cell>
        </row>
        <row r="2621">
          <cell r="B2621" t="str">
            <v>15.50.21</v>
          </cell>
        </row>
        <row r="2622">
          <cell r="B2622" t="str">
            <v>15.50.23</v>
          </cell>
        </row>
        <row r="2623">
          <cell r="B2623" t="str">
            <v>15.80.01</v>
          </cell>
        </row>
        <row r="2624">
          <cell r="B2624" t="str">
            <v>15.80.05</v>
          </cell>
        </row>
        <row r="2625">
          <cell r="B2625" t="str">
            <v>15.80.10</v>
          </cell>
        </row>
        <row r="2626">
          <cell r="B2626" t="str">
            <v>15.80.11</v>
          </cell>
        </row>
        <row r="2627">
          <cell r="B2627" t="str">
            <v>15.80.12</v>
          </cell>
        </row>
        <row r="2628">
          <cell r="B2628" t="str">
            <v>15.80.13</v>
          </cell>
        </row>
        <row r="2629">
          <cell r="B2629" t="str">
            <v>15.80.14</v>
          </cell>
        </row>
        <row r="2630">
          <cell r="B2630" t="str">
            <v>15.80.20</v>
          </cell>
        </row>
        <row r="2631">
          <cell r="B2631" t="str">
            <v>15.80.28</v>
          </cell>
        </row>
        <row r="2632">
          <cell r="B2632" t="str">
            <v>15.80.30</v>
          </cell>
        </row>
        <row r="2633">
          <cell r="B2633" t="str">
            <v>15.80.31</v>
          </cell>
        </row>
        <row r="2634">
          <cell r="B2634" t="str">
            <v>15.80.32</v>
          </cell>
        </row>
        <row r="2635">
          <cell r="B2635" t="str">
            <v>15.80.33</v>
          </cell>
        </row>
        <row r="2636">
          <cell r="B2636" t="str">
            <v>15.80.34</v>
          </cell>
        </row>
        <row r="2637">
          <cell r="B2637" t="str">
            <v>15.80.40</v>
          </cell>
        </row>
        <row r="2638">
          <cell r="B2638" t="str">
            <v>15.80.50</v>
          </cell>
        </row>
        <row r="2639">
          <cell r="B2639" t="str">
            <v>15.80.55</v>
          </cell>
        </row>
        <row r="2640">
          <cell r="B2640" t="str">
            <v>15.80.57</v>
          </cell>
        </row>
        <row r="2641">
          <cell r="B2641" t="str">
            <v>17.01.05</v>
          </cell>
        </row>
        <row r="2642">
          <cell r="B2642" t="str">
            <v>17.01.06</v>
          </cell>
        </row>
        <row r="2643">
          <cell r="B2643" t="str">
            <v>17.01.12</v>
          </cell>
        </row>
        <row r="2644">
          <cell r="B2644" t="str">
            <v>17.01.13</v>
          </cell>
        </row>
        <row r="2645">
          <cell r="B2645" t="str">
            <v>17.01.15</v>
          </cell>
        </row>
        <row r="2646">
          <cell r="B2646" t="str">
            <v>17.01.16</v>
          </cell>
        </row>
        <row r="2647">
          <cell r="B2647" t="str">
            <v>17.01.17</v>
          </cell>
        </row>
        <row r="2648">
          <cell r="B2648" t="str">
            <v>17.01.18</v>
          </cell>
        </row>
        <row r="2649">
          <cell r="B2649" t="str">
            <v>17.01.20</v>
          </cell>
        </row>
        <row r="2650">
          <cell r="B2650" t="str">
            <v>17.01.21</v>
          </cell>
        </row>
        <row r="2651">
          <cell r="B2651" t="str">
            <v>17.01.22</v>
          </cell>
        </row>
        <row r="2652">
          <cell r="B2652" t="str">
            <v>17.01.23</v>
          </cell>
        </row>
        <row r="2653">
          <cell r="B2653" t="str">
            <v>17.01.24</v>
          </cell>
        </row>
        <row r="2654">
          <cell r="B2654" t="str">
            <v>17.01.25</v>
          </cell>
        </row>
        <row r="2655">
          <cell r="B2655" t="str">
            <v>17.01.26</v>
          </cell>
        </row>
        <row r="2656">
          <cell r="B2656" t="str">
            <v>17.01.27</v>
          </cell>
        </row>
        <row r="2657">
          <cell r="B2657" t="str">
            <v>17.01.28</v>
          </cell>
        </row>
        <row r="2658">
          <cell r="B2658" t="str">
            <v>17.01.29</v>
          </cell>
        </row>
        <row r="2659">
          <cell r="B2659" t="str">
            <v>17.01.30</v>
          </cell>
        </row>
        <row r="2660">
          <cell r="B2660" t="str">
            <v>17.01.31</v>
          </cell>
        </row>
        <row r="2661">
          <cell r="B2661" t="str">
            <v>17.01.32</v>
          </cell>
        </row>
        <row r="2662">
          <cell r="B2662" t="str">
            <v>17.01.33</v>
          </cell>
        </row>
        <row r="2663">
          <cell r="B2663" t="str">
            <v>17.01.34</v>
          </cell>
        </row>
        <row r="2664">
          <cell r="B2664" t="str">
            <v>17.01.35</v>
          </cell>
        </row>
        <row r="2665">
          <cell r="B2665" t="str">
            <v>17.01.36</v>
          </cell>
        </row>
        <row r="2666">
          <cell r="B2666" t="str">
            <v>17.01.37</v>
          </cell>
        </row>
        <row r="2667">
          <cell r="B2667" t="str">
            <v>17.01.38</v>
          </cell>
        </row>
        <row r="2668">
          <cell r="B2668" t="str">
            <v>17.01.40</v>
          </cell>
        </row>
        <row r="2669">
          <cell r="B2669" t="str">
            <v>17.01.41</v>
          </cell>
        </row>
        <row r="2670">
          <cell r="B2670" t="str">
            <v>17.01.42</v>
          </cell>
        </row>
        <row r="2671">
          <cell r="B2671" t="str">
            <v>17.01.43</v>
          </cell>
        </row>
        <row r="2672">
          <cell r="B2672" t="str">
            <v>17.01.44</v>
          </cell>
        </row>
        <row r="2673">
          <cell r="B2673" t="str">
            <v>17.01.45</v>
          </cell>
        </row>
        <row r="2674">
          <cell r="B2674" t="str">
            <v>17.01.55</v>
          </cell>
        </row>
        <row r="2675">
          <cell r="B2675" t="str">
            <v>17.01.57</v>
          </cell>
        </row>
        <row r="2676">
          <cell r="B2676" t="str">
            <v>17.01.59</v>
          </cell>
        </row>
        <row r="2677">
          <cell r="B2677" t="str">
            <v>17.01.61</v>
          </cell>
        </row>
        <row r="2678">
          <cell r="B2678" t="str">
            <v>17.01.63</v>
          </cell>
        </row>
        <row r="2679">
          <cell r="B2679" t="str">
            <v>17.01.64</v>
          </cell>
        </row>
        <row r="2680">
          <cell r="B2680" t="str">
            <v>17.01.70</v>
          </cell>
        </row>
        <row r="2681">
          <cell r="B2681" t="str">
            <v>17.01.71</v>
          </cell>
        </row>
        <row r="2682">
          <cell r="B2682" t="str">
            <v>17.01.72</v>
          </cell>
        </row>
        <row r="2683">
          <cell r="B2683" t="str">
            <v>17.01.73</v>
          </cell>
        </row>
        <row r="2684">
          <cell r="B2684" t="str">
            <v>17.01.80</v>
          </cell>
        </row>
        <row r="2685">
          <cell r="B2685" t="str">
            <v>17.01.81</v>
          </cell>
        </row>
        <row r="2686">
          <cell r="B2686" t="str">
            <v>17.01.90</v>
          </cell>
        </row>
        <row r="2687">
          <cell r="B2687" t="str">
            <v>17.01.91</v>
          </cell>
        </row>
        <row r="2688">
          <cell r="B2688" t="str">
            <v>17.01.92</v>
          </cell>
        </row>
        <row r="2689">
          <cell r="B2689" t="str">
            <v>17.01.93</v>
          </cell>
        </row>
        <row r="2690">
          <cell r="B2690" t="str">
            <v>17.01.94</v>
          </cell>
        </row>
        <row r="2691">
          <cell r="B2691" t="str">
            <v>17.01.95</v>
          </cell>
        </row>
        <row r="2692">
          <cell r="B2692" t="str">
            <v>17.01.96</v>
          </cell>
        </row>
        <row r="2693">
          <cell r="B2693" t="str">
            <v>17.01.97</v>
          </cell>
        </row>
        <row r="2694">
          <cell r="B2694" t="str">
            <v>17.02.01</v>
          </cell>
        </row>
        <row r="2695">
          <cell r="B2695" t="str">
            <v>17.02.02</v>
          </cell>
        </row>
        <row r="2696">
          <cell r="B2696" t="str">
            <v>17.02.03</v>
          </cell>
        </row>
        <row r="2697">
          <cell r="B2697" t="str">
            <v>17.02.04</v>
          </cell>
        </row>
        <row r="2698">
          <cell r="B2698" t="str">
            <v>17.02.05</v>
          </cell>
        </row>
        <row r="2699">
          <cell r="B2699" t="str">
            <v>17.02.06</v>
          </cell>
        </row>
        <row r="2700">
          <cell r="B2700" t="str">
            <v>17.02.07</v>
          </cell>
        </row>
        <row r="2701">
          <cell r="B2701" t="str">
            <v>17.02.08</v>
          </cell>
        </row>
        <row r="2702">
          <cell r="B2702" t="str">
            <v>17.02.10</v>
          </cell>
        </row>
        <row r="2703">
          <cell r="B2703" t="str">
            <v>17.02.11</v>
          </cell>
        </row>
        <row r="2704">
          <cell r="B2704" t="str">
            <v>17.02.12</v>
          </cell>
        </row>
        <row r="2705">
          <cell r="B2705" t="str">
            <v>17.02.15</v>
          </cell>
        </row>
        <row r="2706">
          <cell r="B2706" t="str">
            <v>17.02.18</v>
          </cell>
        </row>
        <row r="2707">
          <cell r="B2707" t="str">
            <v>17.02.19</v>
          </cell>
        </row>
        <row r="2708">
          <cell r="B2708" t="str">
            <v>17.02.20</v>
          </cell>
        </row>
        <row r="2709">
          <cell r="B2709" t="str">
            <v>17.02.21</v>
          </cell>
        </row>
        <row r="2710">
          <cell r="B2710" t="str">
            <v>17.02.23</v>
          </cell>
        </row>
        <row r="2711">
          <cell r="B2711" t="str">
            <v>17.02.24</v>
          </cell>
        </row>
        <row r="2712">
          <cell r="B2712" t="str">
            <v>17.02.25</v>
          </cell>
        </row>
        <row r="2713">
          <cell r="B2713" t="str">
            <v>17.02.26</v>
          </cell>
        </row>
        <row r="2714">
          <cell r="B2714" t="str">
            <v>17.02.29</v>
          </cell>
        </row>
        <row r="2715">
          <cell r="B2715" t="str">
            <v>17.02.30</v>
          </cell>
        </row>
        <row r="2716">
          <cell r="B2716" t="str">
            <v>17.02.31</v>
          </cell>
        </row>
        <row r="2717">
          <cell r="B2717" t="str">
            <v>17.02.32</v>
          </cell>
        </row>
        <row r="2718">
          <cell r="B2718" t="str">
            <v>17.02.40</v>
          </cell>
        </row>
        <row r="2719">
          <cell r="B2719" t="str">
            <v>17.02.50</v>
          </cell>
        </row>
        <row r="2720">
          <cell r="B2720" t="str">
            <v>17.02.52</v>
          </cell>
        </row>
        <row r="2721">
          <cell r="B2721" t="str">
            <v>17.02.54</v>
          </cell>
        </row>
        <row r="2722">
          <cell r="B2722" t="str">
            <v>17.03.19</v>
          </cell>
        </row>
        <row r="2723">
          <cell r="B2723" t="str">
            <v>17.03.20</v>
          </cell>
        </row>
        <row r="2724">
          <cell r="B2724" t="str">
            <v>17.03.50</v>
          </cell>
        </row>
        <row r="2725">
          <cell r="B2725" t="str">
            <v>17.03.51</v>
          </cell>
        </row>
        <row r="2726">
          <cell r="B2726" t="str">
            <v>17.03.52</v>
          </cell>
        </row>
        <row r="2727">
          <cell r="B2727" t="str">
            <v>17.03.55</v>
          </cell>
        </row>
        <row r="2728">
          <cell r="B2728" t="str">
            <v>17.03.56</v>
          </cell>
        </row>
        <row r="2729">
          <cell r="B2729" t="str">
            <v>17.03.57</v>
          </cell>
        </row>
        <row r="2730">
          <cell r="B2730" t="str">
            <v>17.03.58</v>
          </cell>
        </row>
        <row r="2731">
          <cell r="B2731" t="str">
            <v>17.03.60</v>
          </cell>
        </row>
        <row r="2732">
          <cell r="B2732" t="str">
            <v>17.03.61</v>
          </cell>
        </row>
        <row r="2733">
          <cell r="B2733" t="str">
            <v>17.03.62</v>
          </cell>
        </row>
        <row r="2734">
          <cell r="B2734" t="str">
            <v>17.03.65</v>
          </cell>
        </row>
        <row r="2735">
          <cell r="B2735" t="str">
            <v>17.03.70</v>
          </cell>
        </row>
        <row r="2736">
          <cell r="B2736" t="str">
            <v>17.03.71</v>
          </cell>
        </row>
        <row r="2737">
          <cell r="B2737" t="str">
            <v>17.03.72</v>
          </cell>
        </row>
        <row r="2738">
          <cell r="B2738" t="str">
            <v>17.03.73</v>
          </cell>
        </row>
        <row r="2739">
          <cell r="B2739" t="str">
            <v>17.03.81</v>
          </cell>
        </row>
        <row r="2740">
          <cell r="B2740" t="str">
            <v>17.03.82</v>
          </cell>
        </row>
        <row r="2741">
          <cell r="B2741" t="str">
            <v>17.03.83</v>
          </cell>
        </row>
        <row r="2742">
          <cell r="B2742" t="str">
            <v>17.03.84</v>
          </cell>
        </row>
        <row r="2743">
          <cell r="B2743" t="str">
            <v>17.03.85</v>
          </cell>
        </row>
        <row r="2744">
          <cell r="B2744" t="str">
            <v>17.04.01</v>
          </cell>
        </row>
        <row r="2745">
          <cell r="B2745" t="str">
            <v>17.04.05</v>
          </cell>
        </row>
        <row r="2746">
          <cell r="B2746" t="str">
            <v>17.04.06</v>
          </cell>
        </row>
        <row r="2747">
          <cell r="B2747" t="str">
            <v>17.04.08</v>
          </cell>
        </row>
        <row r="2748">
          <cell r="B2748" t="str">
            <v>17.04.09</v>
          </cell>
        </row>
        <row r="2749">
          <cell r="B2749" t="str">
            <v>17.04.10</v>
          </cell>
        </row>
        <row r="2750">
          <cell r="B2750" t="str">
            <v>17.04.12</v>
          </cell>
        </row>
        <row r="2751">
          <cell r="B2751" t="str">
            <v>17.04.13</v>
          </cell>
        </row>
        <row r="2752">
          <cell r="B2752" t="str">
            <v>17.04.14</v>
          </cell>
        </row>
        <row r="2753">
          <cell r="B2753" t="str">
            <v>17.04.15</v>
          </cell>
        </row>
        <row r="2754">
          <cell r="B2754" t="str">
            <v>17.04.20</v>
          </cell>
        </row>
        <row r="2755">
          <cell r="B2755" t="str">
            <v>17.04.21</v>
          </cell>
        </row>
        <row r="2756">
          <cell r="B2756" t="str">
            <v>17.04.22</v>
          </cell>
        </row>
        <row r="2757">
          <cell r="B2757" t="str">
            <v>17.04.25</v>
          </cell>
        </row>
        <row r="2758">
          <cell r="B2758" t="str">
            <v>17.04.30</v>
          </cell>
        </row>
        <row r="2759">
          <cell r="B2759" t="str">
            <v>17.04.31</v>
          </cell>
        </row>
        <row r="2760">
          <cell r="B2760" t="str">
            <v>17.04.32</v>
          </cell>
        </row>
        <row r="2761">
          <cell r="B2761" t="str">
            <v>17.04.50</v>
          </cell>
        </row>
        <row r="2762">
          <cell r="B2762" t="str">
            <v>17.05.01</v>
          </cell>
        </row>
        <row r="2763">
          <cell r="B2763" t="str">
            <v>17.05.02</v>
          </cell>
        </row>
        <row r="2764">
          <cell r="B2764" t="str">
            <v>17.05.03</v>
          </cell>
        </row>
        <row r="2765">
          <cell r="B2765" t="str">
            <v>17.05.05</v>
          </cell>
        </row>
        <row r="2766">
          <cell r="B2766" t="str">
            <v>17.05.11</v>
          </cell>
        </row>
        <row r="2767">
          <cell r="B2767" t="str">
            <v>17.05.12</v>
          </cell>
        </row>
        <row r="2768">
          <cell r="B2768" t="str">
            <v>17.05.16</v>
          </cell>
        </row>
        <row r="2769">
          <cell r="B2769" t="str">
            <v>17.05.17</v>
          </cell>
        </row>
        <row r="2770">
          <cell r="B2770" t="str">
            <v>17.05.21</v>
          </cell>
        </row>
        <row r="2771">
          <cell r="B2771" t="str">
            <v>17.05.24</v>
          </cell>
        </row>
        <row r="2772">
          <cell r="B2772" t="str">
            <v>17.05.25</v>
          </cell>
        </row>
        <row r="2773">
          <cell r="B2773" t="str">
            <v>17.05.30</v>
          </cell>
        </row>
        <row r="2774">
          <cell r="B2774" t="str">
            <v>17.05.31</v>
          </cell>
        </row>
        <row r="2775">
          <cell r="B2775" t="str">
            <v>17.05.32</v>
          </cell>
        </row>
        <row r="2776">
          <cell r="B2776" t="str">
            <v>17.05.35</v>
          </cell>
        </row>
        <row r="2777">
          <cell r="B2777" t="str">
            <v>17.05.37</v>
          </cell>
        </row>
        <row r="2778">
          <cell r="B2778" t="str">
            <v>17.05.39</v>
          </cell>
        </row>
        <row r="2779">
          <cell r="B2779" t="str">
            <v>17.05.40</v>
          </cell>
        </row>
        <row r="2780">
          <cell r="B2780" t="str">
            <v>17.05.41</v>
          </cell>
        </row>
        <row r="2781">
          <cell r="B2781" t="str">
            <v>17.05.51</v>
          </cell>
        </row>
        <row r="2782">
          <cell r="B2782" t="str">
            <v>17.05.52</v>
          </cell>
        </row>
        <row r="2783">
          <cell r="B2783" t="str">
            <v>17.05.53</v>
          </cell>
        </row>
        <row r="2784">
          <cell r="B2784" t="str">
            <v>17.05.61</v>
          </cell>
        </row>
        <row r="2785">
          <cell r="B2785" t="str">
            <v>17.05.70</v>
          </cell>
        </row>
        <row r="2786">
          <cell r="B2786" t="str">
            <v>17.05.75</v>
          </cell>
        </row>
        <row r="2787">
          <cell r="B2787" t="str">
            <v>17.10.11</v>
          </cell>
        </row>
        <row r="2788">
          <cell r="B2788" t="str">
            <v>17.10.12</v>
          </cell>
        </row>
        <row r="2789">
          <cell r="B2789" t="str">
            <v>17.10.17</v>
          </cell>
        </row>
        <row r="2790">
          <cell r="B2790" t="str">
            <v>17.10.18</v>
          </cell>
        </row>
        <row r="2791">
          <cell r="B2791" t="str">
            <v>17.10.19</v>
          </cell>
        </row>
        <row r="2792">
          <cell r="B2792" t="str">
            <v>17.10.25</v>
          </cell>
        </row>
        <row r="2793">
          <cell r="B2793" t="str">
            <v>17.10.31</v>
          </cell>
        </row>
        <row r="2794">
          <cell r="B2794" t="str">
            <v>17.10.32</v>
          </cell>
        </row>
        <row r="2795">
          <cell r="B2795" t="str">
            <v>17.10.51</v>
          </cell>
        </row>
        <row r="2796">
          <cell r="B2796" t="str">
            <v>17.20.11</v>
          </cell>
        </row>
        <row r="2797">
          <cell r="B2797" t="str">
            <v>17.20.13</v>
          </cell>
        </row>
        <row r="2798">
          <cell r="B2798" t="str">
            <v>17.20.15</v>
          </cell>
        </row>
        <row r="2799">
          <cell r="B2799" t="str">
            <v>17.20.17</v>
          </cell>
        </row>
        <row r="2800">
          <cell r="B2800" t="str">
            <v>17.20.19</v>
          </cell>
        </row>
        <row r="2801">
          <cell r="B2801" t="str">
            <v>17.30.01</v>
          </cell>
        </row>
        <row r="2802">
          <cell r="B2802" t="str">
            <v>17.30.02</v>
          </cell>
        </row>
        <row r="2803">
          <cell r="B2803" t="str">
            <v>17.50.01</v>
          </cell>
        </row>
        <row r="2804">
          <cell r="B2804" t="str">
            <v>17.50.15</v>
          </cell>
        </row>
        <row r="2805">
          <cell r="B2805" t="str">
            <v>17.50.20</v>
          </cell>
        </row>
        <row r="2806">
          <cell r="B2806" t="str">
            <v>17.50.21</v>
          </cell>
        </row>
        <row r="2807">
          <cell r="B2807" t="str">
            <v>17.50.25</v>
          </cell>
        </row>
        <row r="2808">
          <cell r="B2808" t="str">
            <v>17.50.30</v>
          </cell>
        </row>
        <row r="2809">
          <cell r="B2809" t="str">
            <v>17.50.40</v>
          </cell>
        </row>
        <row r="2810">
          <cell r="B2810" t="str">
            <v>17.50.45</v>
          </cell>
        </row>
        <row r="2811">
          <cell r="B2811" t="str">
            <v>17.50.48</v>
          </cell>
        </row>
        <row r="2812">
          <cell r="B2812" t="str">
            <v>17.60.05</v>
          </cell>
        </row>
        <row r="2813">
          <cell r="B2813" t="str">
            <v>17.60.30</v>
          </cell>
        </row>
        <row r="2814">
          <cell r="B2814" t="str">
            <v>17.60.32</v>
          </cell>
        </row>
        <row r="2815">
          <cell r="B2815" t="str">
            <v>17.60.35</v>
          </cell>
        </row>
        <row r="2816">
          <cell r="B2816" t="str">
            <v>17.60.38</v>
          </cell>
        </row>
        <row r="2817">
          <cell r="B2817" t="str">
            <v>17.60.45</v>
          </cell>
        </row>
        <row r="2818">
          <cell r="B2818" t="str">
            <v>17.60.87</v>
          </cell>
        </row>
        <row r="2819">
          <cell r="B2819" t="str">
            <v>17.60.90</v>
          </cell>
        </row>
        <row r="2820">
          <cell r="B2820" t="str">
            <v>17.60.91</v>
          </cell>
        </row>
        <row r="2821">
          <cell r="B2821" t="str">
            <v>17.60.92</v>
          </cell>
        </row>
        <row r="2822">
          <cell r="B2822" t="str">
            <v>17.60.93</v>
          </cell>
        </row>
        <row r="2823">
          <cell r="B2823" t="str">
            <v>17.60.94</v>
          </cell>
        </row>
        <row r="2824">
          <cell r="B2824" t="str">
            <v>17.60.95</v>
          </cell>
        </row>
        <row r="2825">
          <cell r="B2825" t="str">
            <v>17.60.96</v>
          </cell>
        </row>
        <row r="2826">
          <cell r="B2826" t="str">
            <v>17.70.01</v>
          </cell>
        </row>
        <row r="2827">
          <cell r="B2827" t="str">
            <v>17.70.35</v>
          </cell>
        </row>
        <row r="2828">
          <cell r="B2828" t="str">
            <v>17.70.38</v>
          </cell>
        </row>
        <row r="2829">
          <cell r="B2829" t="str">
            <v>17.70.39</v>
          </cell>
        </row>
        <row r="2830">
          <cell r="B2830" t="str">
            <v>17.70.45</v>
          </cell>
        </row>
        <row r="2831">
          <cell r="B2831" t="str">
            <v>17.70.87</v>
          </cell>
        </row>
        <row r="2832">
          <cell r="B2832" t="str">
            <v>17.70.90</v>
          </cell>
        </row>
        <row r="2833">
          <cell r="B2833" t="str">
            <v>17.70.91</v>
          </cell>
        </row>
        <row r="2834">
          <cell r="B2834" t="str">
            <v>17.70.92</v>
          </cell>
        </row>
        <row r="2835">
          <cell r="B2835" t="str">
            <v>17.70.93</v>
          </cell>
        </row>
        <row r="2836">
          <cell r="B2836" t="str">
            <v>17.70.94</v>
          </cell>
        </row>
        <row r="2837">
          <cell r="B2837" t="str">
            <v>17.70.96</v>
          </cell>
        </row>
        <row r="2838">
          <cell r="B2838" t="str">
            <v>17.80.15</v>
          </cell>
        </row>
        <row r="2839">
          <cell r="B2839" t="str">
            <v>17.80.19</v>
          </cell>
        </row>
        <row r="2840">
          <cell r="B2840" t="str">
            <v>17.80.70</v>
          </cell>
        </row>
        <row r="2841">
          <cell r="B2841" t="str">
            <v>17.80.72</v>
          </cell>
        </row>
        <row r="2842">
          <cell r="B2842" t="str">
            <v>17.80.73</v>
          </cell>
        </row>
        <row r="2843">
          <cell r="B2843" t="str">
            <v>17.80.85</v>
          </cell>
        </row>
        <row r="2844">
          <cell r="B2844" t="str">
            <v>17.80.87</v>
          </cell>
        </row>
        <row r="2845">
          <cell r="B2845" t="str">
            <v>18.01.01</v>
          </cell>
        </row>
        <row r="2846">
          <cell r="B2846" t="str">
            <v>18.01.03</v>
          </cell>
        </row>
        <row r="2847">
          <cell r="B2847" t="str">
            <v>18.02.03</v>
          </cell>
        </row>
        <row r="2848">
          <cell r="B2848" t="str">
            <v>18.02.05</v>
          </cell>
        </row>
        <row r="2849">
          <cell r="B2849" t="str">
            <v>18.02.10</v>
          </cell>
        </row>
        <row r="2850">
          <cell r="B2850" t="str">
            <v>18.02.12</v>
          </cell>
        </row>
        <row r="2851">
          <cell r="B2851" t="str">
            <v>18.02.15</v>
          </cell>
        </row>
        <row r="2852">
          <cell r="B2852" t="str">
            <v>18.02.17</v>
          </cell>
        </row>
        <row r="2853">
          <cell r="B2853" t="str">
            <v>18.02.20</v>
          </cell>
        </row>
        <row r="2854">
          <cell r="B2854" t="str">
            <v>18.02.22</v>
          </cell>
        </row>
        <row r="2855">
          <cell r="B2855" t="str">
            <v>18.02.25</v>
          </cell>
        </row>
        <row r="2856">
          <cell r="B2856" t="str">
            <v>18.02.26</v>
          </cell>
        </row>
        <row r="2857">
          <cell r="B2857" t="str">
            <v>18.02.27</v>
          </cell>
        </row>
        <row r="2858">
          <cell r="B2858" t="str">
            <v>18.02.30</v>
          </cell>
        </row>
        <row r="2859">
          <cell r="B2859" t="str">
            <v>18.02.32</v>
          </cell>
        </row>
        <row r="2860">
          <cell r="B2860" t="str">
            <v>18.02.33</v>
          </cell>
        </row>
        <row r="2861">
          <cell r="B2861" t="str">
            <v>18.02.35</v>
          </cell>
        </row>
        <row r="2862">
          <cell r="B2862" t="str">
            <v>18.02.37</v>
          </cell>
        </row>
        <row r="2863">
          <cell r="B2863" t="str">
            <v>18.02.40</v>
          </cell>
        </row>
        <row r="2864">
          <cell r="B2864" t="str">
            <v>18.02.42</v>
          </cell>
        </row>
        <row r="2865">
          <cell r="B2865" t="str">
            <v>18.02.45</v>
          </cell>
        </row>
        <row r="2866">
          <cell r="B2866" t="str">
            <v>18.02.47</v>
          </cell>
        </row>
        <row r="2867">
          <cell r="B2867" t="str">
            <v>18.02.50</v>
          </cell>
        </row>
        <row r="2868">
          <cell r="B2868" t="str">
            <v>18.02.52</v>
          </cell>
        </row>
        <row r="2869">
          <cell r="B2869" t="str">
            <v>18.02.55</v>
          </cell>
        </row>
        <row r="2870">
          <cell r="B2870" t="str">
            <v>18.02.57</v>
          </cell>
        </row>
        <row r="2871">
          <cell r="B2871" t="str">
            <v>18.02.61</v>
          </cell>
        </row>
        <row r="2872">
          <cell r="B2872" t="str">
            <v>18.02.63</v>
          </cell>
        </row>
        <row r="2873">
          <cell r="B2873" t="str">
            <v>18.02.65</v>
          </cell>
        </row>
        <row r="2874">
          <cell r="B2874" t="str">
            <v>18.02.67</v>
          </cell>
        </row>
        <row r="2875">
          <cell r="B2875" t="str">
            <v>18.02.70</v>
          </cell>
        </row>
        <row r="2876">
          <cell r="B2876" t="str">
            <v>18.02.73</v>
          </cell>
        </row>
        <row r="2877">
          <cell r="B2877" t="str">
            <v>18.02.75</v>
          </cell>
        </row>
        <row r="2878">
          <cell r="B2878" t="str">
            <v>18.02.77</v>
          </cell>
        </row>
        <row r="2879">
          <cell r="B2879" t="str">
            <v>18.03.01</v>
          </cell>
        </row>
        <row r="2880">
          <cell r="B2880" t="str">
            <v>18.03.03</v>
          </cell>
        </row>
        <row r="2881">
          <cell r="B2881" t="str">
            <v>18.03.07</v>
          </cell>
        </row>
        <row r="2882">
          <cell r="B2882" t="str">
            <v>18.03.13</v>
          </cell>
        </row>
        <row r="2883">
          <cell r="B2883" t="str">
            <v>18.03.15</v>
          </cell>
        </row>
        <row r="2884">
          <cell r="B2884" t="str">
            <v>18.03.17</v>
          </cell>
        </row>
        <row r="2885">
          <cell r="B2885" t="str">
            <v>18.03.19</v>
          </cell>
        </row>
        <row r="2886">
          <cell r="B2886" t="str">
            <v>18.03.21</v>
          </cell>
        </row>
        <row r="2887">
          <cell r="B2887" t="str">
            <v>18.03.23</v>
          </cell>
        </row>
        <row r="2888">
          <cell r="B2888" t="str">
            <v>18.03.25</v>
          </cell>
        </row>
        <row r="2889">
          <cell r="B2889" t="str">
            <v>18.03.27</v>
          </cell>
        </row>
        <row r="2890">
          <cell r="B2890" t="str">
            <v>18.03.29</v>
          </cell>
        </row>
        <row r="2891">
          <cell r="B2891" t="str">
            <v>18.03.41</v>
          </cell>
        </row>
        <row r="2892">
          <cell r="B2892" t="str">
            <v>18.03.43</v>
          </cell>
        </row>
        <row r="2893">
          <cell r="B2893" t="str">
            <v>18.03.45</v>
          </cell>
        </row>
        <row r="2894">
          <cell r="B2894" t="str">
            <v>18.03.47</v>
          </cell>
        </row>
        <row r="2895">
          <cell r="B2895" t="str">
            <v>18.03.49</v>
          </cell>
        </row>
        <row r="2896">
          <cell r="B2896" t="str">
            <v>18.03.51</v>
          </cell>
        </row>
        <row r="2897">
          <cell r="B2897" t="str">
            <v>18.03.53</v>
          </cell>
        </row>
        <row r="2898">
          <cell r="B2898" t="str">
            <v>18.03.61</v>
          </cell>
        </row>
        <row r="2899">
          <cell r="B2899" t="str">
            <v>18.03.63</v>
          </cell>
        </row>
        <row r="2900">
          <cell r="B2900" t="str">
            <v>18.03.65</v>
          </cell>
        </row>
        <row r="2901">
          <cell r="B2901" t="str">
            <v>18.03.67</v>
          </cell>
        </row>
        <row r="2902">
          <cell r="B2902" t="str">
            <v>18.03.69</v>
          </cell>
        </row>
        <row r="2903">
          <cell r="B2903" t="str">
            <v>18.03.71</v>
          </cell>
        </row>
        <row r="2904">
          <cell r="B2904" t="str">
            <v>18.03.73</v>
          </cell>
        </row>
        <row r="2905">
          <cell r="B2905" t="str">
            <v>18.03.75</v>
          </cell>
        </row>
        <row r="2906">
          <cell r="B2906" t="str">
            <v>18.03.77</v>
          </cell>
        </row>
        <row r="2907">
          <cell r="B2907" t="str">
            <v>18.03.79</v>
          </cell>
        </row>
        <row r="2908">
          <cell r="B2908" t="str">
            <v>18.03.81</v>
          </cell>
        </row>
        <row r="2909">
          <cell r="B2909" t="str">
            <v>18.03.83</v>
          </cell>
        </row>
        <row r="2910">
          <cell r="B2910" t="str">
            <v>18.03.85</v>
          </cell>
        </row>
        <row r="2911">
          <cell r="B2911" t="str">
            <v>18.03.87</v>
          </cell>
        </row>
        <row r="2912">
          <cell r="B2912" t="str">
            <v>18.10.50</v>
          </cell>
        </row>
        <row r="2913">
          <cell r="B2913" t="str">
            <v>18.10.51</v>
          </cell>
        </row>
        <row r="2914">
          <cell r="B2914" t="str">
            <v>18.10.56</v>
          </cell>
        </row>
        <row r="2915">
          <cell r="B2915" t="str">
            <v>18.10.60</v>
          </cell>
        </row>
        <row r="2916">
          <cell r="B2916" t="str">
            <v>18.10.90</v>
          </cell>
        </row>
        <row r="2917">
          <cell r="B2917" t="str">
            <v>18.12.01</v>
          </cell>
        </row>
        <row r="2918">
          <cell r="B2918" t="str">
            <v>18.12.02</v>
          </cell>
        </row>
        <row r="2919">
          <cell r="B2919" t="str">
            <v>18.12.03</v>
          </cell>
        </row>
        <row r="2920">
          <cell r="B2920" t="str">
            <v>18.12.04</v>
          </cell>
        </row>
        <row r="2921">
          <cell r="B2921" t="str">
            <v>18.12.05</v>
          </cell>
        </row>
        <row r="2922">
          <cell r="B2922" t="str">
            <v>18.12.06</v>
          </cell>
        </row>
        <row r="2923">
          <cell r="B2923" t="str">
            <v>18.12.12</v>
          </cell>
        </row>
        <row r="2924">
          <cell r="B2924" t="str">
            <v>18.13.21</v>
          </cell>
        </row>
        <row r="2925">
          <cell r="B2925" t="str">
            <v>18.13.26</v>
          </cell>
        </row>
        <row r="2926">
          <cell r="B2926" t="str">
            <v>18.13.38</v>
          </cell>
        </row>
        <row r="2927">
          <cell r="B2927" t="str">
            <v>18.13.39</v>
          </cell>
        </row>
        <row r="2928">
          <cell r="B2928" t="str">
            <v>18.13.40</v>
          </cell>
        </row>
        <row r="2929">
          <cell r="B2929" t="str">
            <v>18.13.41</v>
          </cell>
        </row>
        <row r="2930">
          <cell r="B2930" t="str">
            <v>18.13.42</v>
          </cell>
        </row>
        <row r="2931">
          <cell r="B2931" t="str">
            <v>18.13.43</v>
          </cell>
        </row>
        <row r="2932">
          <cell r="B2932" t="str">
            <v>18.13.44</v>
          </cell>
        </row>
        <row r="2933">
          <cell r="B2933" t="str">
            <v>18.13.45</v>
          </cell>
        </row>
        <row r="2934">
          <cell r="B2934" t="str">
            <v>18.13.46</v>
          </cell>
        </row>
        <row r="2935">
          <cell r="B2935" t="str">
            <v>18.13.51</v>
          </cell>
        </row>
        <row r="2936">
          <cell r="B2936" t="str">
            <v>18.13.52</v>
          </cell>
        </row>
        <row r="2937">
          <cell r="B2937" t="str">
            <v>18.13.53</v>
          </cell>
        </row>
        <row r="2938">
          <cell r="B2938" t="str">
            <v>18.14.05</v>
          </cell>
        </row>
        <row r="2939">
          <cell r="B2939" t="str">
            <v>18.14.08</v>
          </cell>
        </row>
        <row r="2940">
          <cell r="B2940" t="str">
            <v>18.14.11</v>
          </cell>
        </row>
        <row r="2941">
          <cell r="B2941" t="str">
            <v>18.14.15</v>
          </cell>
        </row>
        <row r="2942">
          <cell r="B2942" t="str">
            <v>18.14.22</v>
          </cell>
        </row>
        <row r="2943">
          <cell r="B2943" t="str">
            <v>18.14.24</v>
          </cell>
        </row>
        <row r="2944">
          <cell r="B2944" t="str">
            <v>18.60.07</v>
          </cell>
        </row>
        <row r="2945">
          <cell r="B2945" t="str">
            <v>18.70.07</v>
          </cell>
        </row>
        <row r="2946">
          <cell r="B2946" t="str">
            <v>18.80.01</v>
          </cell>
        </row>
        <row r="2947">
          <cell r="B2947" t="str">
            <v>18.80.11</v>
          </cell>
        </row>
        <row r="2948">
          <cell r="B2948" t="str">
            <v>18.80.13</v>
          </cell>
        </row>
        <row r="2949">
          <cell r="B2949" t="str">
            <v>18.80.15</v>
          </cell>
        </row>
        <row r="2950">
          <cell r="B2950" t="str">
            <v>20.01.01</v>
          </cell>
        </row>
        <row r="2951">
          <cell r="B2951" t="str">
            <v>20.01.02</v>
          </cell>
        </row>
        <row r="2952">
          <cell r="B2952" t="str">
            <v>20.01.13</v>
          </cell>
        </row>
        <row r="2953">
          <cell r="B2953" t="str">
            <v>20.01.14</v>
          </cell>
        </row>
        <row r="2954">
          <cell r="B2954" t="str">
            <v>20.02.01</v>
          </cell>
        </row>
        <row r="2955">
          <cell r="B2955" t="str">
            <v>20.02.02</v>
          </cell>
        </row>
        <row r="2956">
          <cell r="B2956" t="str">
            <v>20.03.01</v>
          </cell>
        </row>
        <row r="2957">
          <cell r="B2957" t="str">
            <v>20.03.02</v>
          </cell>
        </row>
        <row r="2958">
          <cell r="B2958" t="str">
            <v>20.03.03</v>
          </cell>
        </row>
        <row r="2959">
          <cell r="B2959" t="str">
            <v>20.03.04</v>
          </cell>
        </row>
        <row r="2960">
          <cell r="B2960" t="str">
            <v>20.03.05</v>
          </cell>
        </row>
        <row r="2961">
          <cell r="B2961" t="str">
            <v>20.03.06</v>
          </cell>
        </row>
        <row r="2962">
          <cell r="B2962" t="str">
            <v>20.03.07</v>
          </cell>
        </row>
        <row r="2963">
          <cell r="B2963" t="str">
            <v>20.03.08</v>
          </cell>
        </row>
        <row r="2964">
          <cell r="B2964" t="str">
            <v>20.03.09</v>
          </cell>
        </row>
        <row r="2965">
          <cell r="B2965" t="str">
            <v>20.03.10</v>
          </cell>
        </row>
        <row r="2966">
          <cell r="B2966" t="str">
            <v>20.03.11</v>
          </cell>
        </row>
        <row r="2967">
          <cell r="B2967" t="str">
            <v>20.03.12</v>
          </cell>
        </row>
        <row r="2968">
          <cell r="B2968" t="str">
            <v>20.03.13</v>
          </cell>
        </row>
        <row r="2969">
          <cell r="B2969" t="str">
            <v>20.03.14</v>
          </cell>
        </row>
        <row r="2970">
          <cell r="B2970" t="str">
            <v>20.03.15</v>
          </cell>
        </row>
        <row r="2971">
          <cell r="B2971" t="str">
            <v>20.03.16</v>
          </cell>
        </row>
        <row r="2972">
          <cell r="B2972" t="str">
            <v>20.03.17</v>
          </cell>
        </row>
        <row r="2973">
          <cell r="B2973" t="str">
            <v>20.03.18</v>
          </cell>
        </row>
        <row r="2974">
          <cell r="B2974" t="str">
            <v>20.03.19</v>
          </cell>
        </row>
        <row r="2975">
          <cell r="B2975" t="str">
            <v>20.06.01</v>
          </cell>
        </row>
        <row r="2976">
          <cell r="B2976" t="str">
            <v>20.06.02</v>
          </cell>
        </row>
        <row r="2977">
          <cell r="B2977" t="str">
            <v>20.06.11</v>
          </cell>
        </row>
        <row r="2978">
          <cell r="B2978" t="str">
            <v>20.06.12</v>
          </cell>
        </row>
      </sheetData>
      <sheetData sheetId="1" refreshError="1"/>
      <sheetData sheetId="2">
        <row r="1">
          <cell r="A1" t="str">
            <v>ITEM</v>
          </cell>
        </row>
      </sheetData>
      <sheetData sheetId="3" refreshError="1"/>
      <sheetData sheetId="4"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pageSetUpPr fitToPage="1"/>
  </sheetPr>
  <dimension ref="A1:G12"/>
  <sheetViews>
    <sheetView view="pageBreakPreview" zoomScale="70" zoomScaleNormal="70" zoomScaleSheetLayoutView="70" workbookViewId="0">
      <selection activeCell="F7" sqref="F7"/>
    </sheetView>
  </sheetViews>
  <sheetFormatPr defaultColWidth="8.85546875" defaultRowHeight="19.899999999999999" customHeight="1" x14ac:dyDescent="0.2"/>
  <cols>
    <col min="1" max="1" width="10.7109375" style="54" customWidth="1"/>
    <col min="2" max="2" width="15.7109375" style="56" customWidth="1"/>
    <col min="3" max="3" width="67.7109375" style="9" customWidth="1"/>
    <col min="4" max="4" width="22" style="58" customWidth="1"/>
    <col min="5" max="5" width="13.85546875" style="9" customWidth="1"/>
    <col min="6" max="6" width="15.28515625" style="9" customWidth="1"/>
    <col min="7" max="7" width="15.7109375" style="53" bestFit="1" customWidth="1"/>
    <col min="8" max="16384" width="8.85546875" style="9"/>
  </cols>
  <sheetData>
    <row r="1" spans="1:7" s="46" customFormat="1" ht="34.9" customHeight="1" x14ac:dyDescent="0.2">
      <c r="A1" s="42"/>
      <c r="B1" s="43"/>
      <c r="C1" s="44"/>
      <c r="D1" s="45"/>
    </row>
    <row r="2" spans="1:7" s="46" customFormat="1" ht="29.25" customHeight="1" x14ac:dyDescent="0.2">
      <c r="A2" s="47"/>
      <c r="B2" s="43"/>
      <c r="C2" s="240" t="s">
        <v>257</v>
      </c>
      <c r="D2" s="240"/>
    </row>
    <row r="3" spans="1:7" s="46" customFormat="1" ht="24" customHeight="1" x14ac:dyDescent="0.2">
      <c r="A3" s="47"/>
      <c r="B3" s="43"/>
      <c r="C3" s="241" t="s">
        <v>256</v>
      </c>
      <c r="D3" s="241"/>
    </row>
    <row r="4" spans="1:7" s="46" customFormat="1" ht="27.75" x14ac:dyDescent="0.2">
      <c r="A4" s="47"/>
      <c r="B4" s="43"/>
      <c r="C4" s="88"/>
      <c r="D4" s="48"/>
    </row>
    <row r="5" spans="1:7" s="52" customFormat="1" ht="19.899999999999999" customHeight="1" x14ac:dyDescent="0.2">
      <c r="A5" s="49"/>
      <c r="B5" s="50"/>
      <c r="C5" s="89"/>
      <c r="D5" s="51"/>
    </row>
    <row r="6" spans="1:7" s="52" customFormat="1" ht="30" customHeight="1" x14ac:dyDescent="0.2">
      <c r="A6" s="122" t="s">
        <v>1242</v>
      </c>
      <c r="B6" s="123"/>
      <c r="C6" s="124"/>
      <c r="D6" s="125"/>
    </row>
    <row r="7" spans="1:7" s="52" customFormat="1" ht="19.899999999999999" customHeight="1" x14ac:dyDescent="0.2">
      <c r="A7" s="98"/>
      <c r="B7" s="99"/>
      <c r="C7" s="100" t="s">
        <v>251</v>
      </c>
      <c r="D7" s="101"/>
    </row>
    <row r="8" spans="1:7" s="92" customFormat="1" ht="19.899999999999999" customHeight="1" x14ac:dyDescent="0.2">
      <c r="A8" s="242" t="s">
        <v>131</v>
      </c>
      <c r="B8" s="243" t="s">
        <v>133</v>
      </c>
      <c r="C8" s="244" t="s">
        <v>134</v>
      </c>
      <c r="D8" s="102" t="s">
        <v>136</v>
      </c>
    </row>
    <row r="9" spans="1:7" s="92" customFormat="1" ht="37.5" customHeight="1" x14ac:dyDescent="0.2">
      <c r="A9" s="242"/>
      <c r="B9" s="243"/>
      <c r="C9" s="244"/>
      <c r="D9" s="102" t="s">
        <v>255</v>
      </c>
    </row>
    <row r="10" spans="1:7" s="87" customFormat="1" ht="19.899999999999999" customHeight="1" x14ac:dyDescent="0.2">
      <c r="A10" s="103" t="s">
        <v>250</v>
      </c>
      <c r="B10" s="104"/>
      <c r="C10" s="105" t="s">
        <v>252</v>
      </c>
      <c r="D10" s="106">
        <f>MATERIAIS!G29</f>
        <v>75104.37000000001</v>
      </c>
    </row>
    <row r="11" spans="1:7" s="87" customFormat="1" ht="30" customHeight="1" x14ac:dyDescent="0.2">
      <c r="A11" s="107" t="s">
        <v>253</v>
      </c>
      <c r="B11" s="90"/>
      <c r="C11" s="91" t="s">
        <v>248</v>
      </c>
      <c r="D11" s="108">
        <f>SERVIÇOS!G101</f>
        <v>147640.99000000005</v>
      </c>
    </row>
    <row r="12" spans="1:7" ht="19.899999999999999" customHeight="1" x14ac:dyDescent="0.2">
      <c r="A12" s="109"/>
      <c r="B12" s="110"/>
      <c r="C12" s="135" t="s">
        <v>254</v>
      </c>
      <c r="D12" s="134">
        <f>SUM(D10:D11)</f>
        <v>222745.36000000004</v>
      </c>
      <c r="G12" s="9"/>
    </row>
  </sheetData>
  <mergeCells count="5">
    <mergeCell ref="C2:D2"/>
    <mergeCell ref="C3:D3"/>
    <mergeCell ref="A8:A9"/>
    <mergeCell ref="B8:B9"/>
    <mergeCell ref="C8:C9"/>
  </mergeCells>
  <pageMargins left="0.43307086614173229" right="0.39370078740157483" top="0.74803149606299213" bottom="0.74803149606299213" header="0.31496062992125984" footer="0.31496062992125984"/>
  <pageSetup paperSize="9" scale="83" fitToHeight="0" orientation="portrait" r:id="rId1"/>
  <headerFooter alignWithMargins="0">
    <oddFooter>&amp;R&amp;K000000Página  &amp;P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1"/>
  <sheetViews>
    <sheetView tabSelected="1" view="pageBreakPreview" zoomScaleNormal="80" zoomScaleSheetLayoutView="100" workbookViewId="0">
      <selection activeCell="E15" sqref="E15"/>
    </sheetView>
  </sheetViews>
  <sheetFormatPr defaultColWidth="8.85546875" defaultRowHeight="19.899999999999999" customHeight="1" x14ac:dyDescent="0.2"/>
  <cols>
    <col min="1" max="1" width="15.7109375" style="56" customWidth="1"/>
    <col min="2" max="2" width="10.7109375" style="54" customWidth="1"/>
    <col min="3" max="3" width="71.42578125" style="131" customWidth="1"/>
    <col min="4" max="4" width="8" style="55" bestFit="1" customWidth="1"/>
    <col min="5" max="5" width="15.85546875" style="57" bestFit="1" customWidth="1"/>
    <col min="6" max="6" width="13.140625" style="58" bestFit="1" customWidth="1"/>
    <col min="7" max="7" width="19.42578125" style="58" customWidth="1"/>
    <col min="8" max="8" width="8.85546875" style="94"/>
    <col min="9" max="9" width="11" style="94" customWidth="1"/>
    <col min="10" max="10" width="10.5703125" style="94" bestFit="1" customWidth="1"/>
    <col min="11" max="11" width="8.85546875" style="94"/>
    <col min="12" max="12" width="9.28515625" style="94" bestFit="1" customWidth="1"/>
    <col min="13" max="13" width="8.85546875" style="94"/>
    <col min="14" max="14" width="10.5703125" style="94" customWidth="1"/>
    <col min="15" max="16" width="8.85546875" style="94"/>
    <col min="17" max="17" width="11.5703125" style="94" customWidth="1"/>
    <col min="18" max="18" width="13.140625" style="94" customWidth="1"/>
    <col min="19" max="16384" width="8.85546875" style="94"/>
  </cols>
  <sheetData>
    <row r="1" spans="1:18" s="46" customFormat="1" ht="27.75" x14ac:dyDescent="0.2">
      <c r="A1" s="43"/>
      <c r="B1" s="47"/>
      <c r="C1" s="246" t="s">
        <v>257</v>
      </c>
      <c r="D1" s="246"/>
      <c r="E1" s="246"/>
      <c r="F1" s="246"/>
      <c r="G1" s="246"/>
    </row>
    <row r="2" spans="1:18" s="46" customFormat="1" ht="27.75" x14ac:dyDescent="0.2">
      <c r="A2" s="43"/>
      <c r="B2" s="47"/>
      <c r="C2" s="247" t="s">
        <v>249</v>
      </c>
      <c r="D2" s="247"/>
      <c r="E2" s="247"/>
      <c r="F2" s="247"/>
      <c r="G2" s="247"/>
    </row>
    <row r="3" spans="1:18" s="93" customFormat="1" ht="19.899999999999999" customHeight="1" x14ac:dyDescent="0.2">
      <c r="A3" s="50"/>
      <c r="B3" s="49"/>
      <c r="C3" s="130"/>
      <c r="D3" s="63"/>
      <c r="E3" s="51"/>
      <c r="F3" s="51"/>
      <c r="G3" s="51"/>
    </row>
    <row r="4" spans="1:18" s="93" customFormat="1" ht="30" customHeight="1" x14ac:dyDescent="0.2">
      <c r="A4" s="248"/>
      <c r="B4" s="248"/>
      <c r="C4" s="248"/>
      <c r="D4" s="248"/>
      <c r="E4" s="248"/>
      <c r="F4" s="248"/>
      <c r="G4" s="248"/>
    </row>
    <row r="5" spans="1:18" s="52" customFormat="1" ht="19.899999999999999" customHeight="1" x14ac:dyDescent="0.2">
      <c r="A5" s="249"/>
      <c r="B5" s="249"/>
      <c r="C5" s="249"/>
      <c r="D5" s="249"/>
      <c r="E5" s="249"/>
      <c r="F5" s="249"/>
      <c r="G5" s="249"/>
      <c r="J5" s="188" t="s">
        <v>315</v>
      </c>
      <c r="K5" s="188" t="s">
        <v>314</v>
      </c>
      <c r="L5" s="188" t="s">
        <v>309</v>
      </c>
      <c r="M5" s="188" t="s">
        <v>311</v>
      </c>
      <c r="N5" s="188" t="s">
        <v>312</v>
      </c>
      <c r="O5" s="188" t="s">
        <v>316</v>
      </c>
      <c r="P5" s="188" t="s">
        <v>313</v>
      </c>
      <c r="Q5" s="188" t="s">
        <v>310</v>
      </c>
      <c r="R5" s="185">
        <f>R7+R8</f>
        <v>222745.36000000002</v>
      </c>
    </row>
    <row r="6" spans="1:18" s="93" customFormat="1" ht="19.899999999999999" customHeight="1" x14ac:dyDescent="0.2">
      <c r="A6" s="250" t="s">
        <v>133</v>
      </c>
      <c r="B6" s="251" t="s">
        <v>131</v>
      </c>
      <c r="C6" s="252" t="s">
        <v>134</v>
      </c>
      <c r="D6" s="253" t="s">
        <v>135</v>
      </c>
      <c r="E6" s="254" t="s">
        <v>341</v>
      </c>
      <c r="F6" s="254"/>
      <c r="G6" s="254"/>
      <c r="J6" s="184" t="s">
        <v>258</v>
      </c>
      <c r="K6" s="186">
        <f>(K7+K8)/RESUMO!$D$12</f>
        <v>5.5510741054269314E-2</v>
      </c>
      <c r="L6" s="186">
        <f>(L7+L8)/RESUMO!$D$12</f>
        <v>0.35541584345460664</v>
      </c>
      <c r="M6" s="186">
        <f>(M7+M8)/RESUMO!$D$12</f>
        <v>0.15443500147432926</v>
      </c>
      <c r="N6" s="186">
        <f>(N7+N8)/RESUMO!$D$12</f>
        <v>5.0109820469436475E-2</v>
      </c>
      <c r="O6" s="186">
        <f>(O7+O8)/RESUMO!$D$12</f>
        <v>4.605025218033721E-2</v>
      </c>
      <c r="P6" s="186">
        <f>(P7+P8)/RESUMO!$D$12</f>
        <v>3.816730458493052E-2</v>
      </c>
      <c r="Q6" s="186">
        <f>(Q7+Q8)/RESUMO!$D$12</f>
        <v>0.30031103678209048</v>
      </c>
      <c r="R6" s="187">
        <f>SUM(K6:Q6)</f>
        <v>1</v>
      </c>
    </row>
    <row r="7" spans="1:18" s="93" customFormat="1" ht="19.899999999999999" customHeight="1" x14ac:dyDescent="0.2">
      <c r="A7" s="250"/>
      <c r="B7" s="251"/>
      <c r="C7" s="252"/>
      <c r="D7" s="253"/>
      <c r="E7" s="97" t="s">
        <v>259</v>
      </c>
      <c r="F7" s="97" t="s">
        <v>137</v>
      </c>
      <c r="G7" s="97" t="s">
        <v>138</v>
      </c>
      <c r="J7" s="184" t="s">
        <v>248</v>
      </c>
      <c r="K7" s="184">
        <f t="shared" ref="K7:Q7" si="0">SUMIF($H$9:$H$99,K5,$G$9:$G$99)</f>
        <v>12364.76</v>
      </c>
      <c r="L7" s="184">
        <f t="shared" si="0"/>
        <v>79167.23000000001</v>
      </c>
      <c r="M7" s="184">
        <f t="shared" si="0"/>
        <v>34399.680000000008</v>
      </c>
      <c r="N7" s="184">
        <f t="shared" si="0"/>
        <v>4731.5</v>
      </c>
      <c r="O7" s="184">
        <f t="shared" si="0"/>
        <v>4338</v>
      </c>
      <c r="P7" s="184">
        <f t="shared" si="0"/>
        <v>7565.29</v>
      </c>
      <c r="Q7" s="184">
        <f t="shared" si="0"/>
        <v>5074.53</v>
      </c>
      <c r="R7" s="184">
        <f>SUM(K7:Q7)</f>
        <v>147640.99000000002</v>
      </c>
    </row>
    <row r="8" spans="1:18" s="87" customFormat="1" ht="15" x14ac:dyDescent="0.2">
      <c r="A8" s="148"/>
      <c r="B8" s="142" t="s">
        <v>250</v>
      </c>
      <c r="C8" s="245" t="s">
        <v>139</v>
      </c>
      <c r="D8" s="245"/>
      <c r="E8" s="245"/>
      <c r="F8" s="245"/>
      <c r="G8" s="149"/>
      <c r="J8" s="184" t="s">
        <v>317</v>
      </c>
      <c r="K8" s="127">
        <f>SUMIF(MATERIAIS!$H$9:$H$28,SERVIÇOS!K5,MATERIAIS!$G$9:$G$28)</f>
        <v>0</v>
      </c>
      <c r="L8" s="127">
        <f>SUMIF(MATERIAIS!$H$9:$H$28,SERVIÇOS!L5,MATERIAIS!$G$9:$G$28)</f>
        <v>0</v>
      </c>
      <c r="M8" s="127">
        <f>SUMIF(MATERIAIS!$H$9:$H$28,SERVIÇOS!M5,MATERIAIS!$G$9:$G$28)</f>
        <v>0</v>
      </c>
      <c r="N8" s="127">
        <f>SUMIF(MATERIAIS!$H$9:$H$28,SERVIÇOS!N5,MATERIAIS!$G$9:$G$28)</f>
        <v>6430.23</v>
      </c>
      <c r="O8" s="127">
        <f>SUMIF(MATERIAIS!$H$9:$H$28,SERVIÇOS!O5,MATERIAIS!$G$9:$G$28)</f>
        <v>5919.48</v>
      </c>
      <c r="P8" s="127">
        <f>SUMIF(MATERIAIS!$H$9:$H$28,SERVIÇOS!P5,MATERIAIS!$G$9:$G$28)</f>
        <v>936.3</v>
      </c>
      <c r="Q8" s="127">
        <f>SUMIF(MATERIAIS!$H$9:$H$28,SERVIÇOS!Q5,MATERIAIS!$G$9:$G$28)</f>
        <v>61818.359999999993</v>
      </c>
      <c r="R8" s="216">
        <f>SUM(K8:Q8)</f>
        <v>75104.37</v>
      </c>
    </row>
    <row r="9" spans="1:18" s="144" customFormat="1" ht="14.25" x14ac:dyDescent="0.2">
      <c r="A9" s="158" t="s">
        <v>330</v>
      </c>
      <c r="B9" s="138" t="s">
        <v>261</v>
      </c>
      <c r="C9" s="132" t="s">
        <v>268</v>
      </c>
      <c r="D9" s="143" t="s">
        <v>324</v>
      </c>
      <c r="E9" s="155">
        <v>14.4</v>
      </c>
      <c r="F9" s="155">
        <v>366.5</v>
      </c>
      <c r="G9" s="155">
        <f>ROUND(E9*F9,2)</f>
        <v>5277.6</v>
      </c>
      <c r="H9" s="144" t="s">
        <v>309</v>
      </c>
    </row>
    <row r="10" spans="1:18" s="144" customFormat="1" ht="14.25" x14ac:dyDescent="0.2">
      <c r="A10" s="214" t="s">
        <v>1271</v>
      </c>
      <c r="B10" s="138" t="s">
        <v>262</v>
      </c>
      <c r="C10" s="132" t="s">
        <v>1272</v>
      </c>
      <c r="D10" s="143" t="s">
        <v>326</v>
      </c>
      <c r="E10" s="155">
        <v>1</v>
      </c>
      <c r="F10" s="155">
        <v>6568.09</v>
      </c>
      <c r="G10" s="155">
        <f>+ROUND(E10*F10,2)</f>
        <v>6568.09</v>
      </c>
      <c r="H10" s="144" t="s">
        <v>309</v>
      </c>
      <c r="N10" s="192" t="s">
        <v>323</v>
      </c>
    </row>
    <row r="11" spans="1:18" s="144" customFormat="1" ht="14.25" x14ac:dyDescent="0.2">
      <c r="A11" s="158" t="s">
        <v>331</v>
      </c>
      <c r="B11" s="138" t="s">
        <v>263</v>
      </c>
      <c r="C11" s="132" t="s">
        <v>325</v>
      </c>
      <c r="D11" s="128" t="s">
        <v>326</v>
      </c>
      <c r="E11" s="155">
        <v>1</v>
      </c>
      <c r="F11" s="155">
        <v>4143.8500000000004</v>
      </c>
      <c r="G11" s="155">
        <f>+ROUND(E11*F11,2)</f>
        <v>4143.8500000000004</v>
      </c>
      <c r="H11" s="144" t="s">
        <v>309</v>
      </c>
      <c r="J11" s="144" t="s">
        <v>319</v>
      </c>
      <c r="L11" s="189"/>
      <c r="N11" s="144">
        <f>L11/2</f>
        <v>0</v>
      </c>
    </row>
    <row r="12" spans="1:18" s="144" customFormat="1" ht="14.25" x14ac:dyDescent="0.2">
      <c r="A12" s="158" t="s">
        <v>332</v>
      </c>
      <c r="B12" s="138" t="s">
        <v>264</v>
      </c>
      <c r="C12" s="132" t="s">
        <v>327</v>
      </c>
      <c r="D12" s="128" t="s">
        <v>326</v>
      </c>
      <c r="E12" s="155">
        <v>1</v>
      </c>
      <c r="F12" s="155">
        <v>4143.8500000000004</v>
      </c>
      <c r="G12" s="155">
        <f>+ROUND(E12*F12,2)</f>
        <v>4143.8500000000004</v>
      </c>
      <c r="H12" s="144" t="s">
        <v>309</v>
      </c>
      <c r="J12" s="144" t="s">
        <v>320</v>
      </c>
      <c r="L12" s="190"/>
      <c r="N12" s="144">
        <f t="shared" ref="N12:N15" si="1">L12/2</f>
        <v>0</v>
      </c>
    </row>
    <row r="13" spans="1:18" s="144" customFormat="1" ht="14.25" x14ac:dyDescent="0.2">
      <c r="A13" s="158" t="s">
        <v>333</v>
      </c>
      <c r="B13" s="138" t="s">
        <v>265</v>
      </c>
      <c r="C13" s="132" t="s">
        <v>328</v>
      </c>
      <c r="D13" s="143" t="s">
        <v>1290</v>
      </c>
      <c r="E13" s="155">
        <v>1</v>
      </c>
      <c r="F13" s="155">
        <v>45733.75</v>
      </c>
      <c r="G13" s="155">
        <f>+ROUND(E13*F13,2)</f>
        <v>45733.75</v>
      </c>
      <c r="H13" s="144" t="s">
        <v>309</v>
      </c>
      <c r="J13" s="144" t="s">
        <v>321</v>
      </c>
      <c r="L13" s="190"/>
      <c r="N13" s="144">
        <f t="shared" si="1"/>
        <v>0</v>
      </c>
    </row>
    <row r="14" spans="1:18" s="144" customFormat="1" ht="41.25" hidden="1" customHeight="1" x14ac:dyDescent="0.2">
      <c r="A14" s="152"/>
      <c r="B14" s="138"/>
      <c r="C14" s="132"/>
      <c r="D14" s="143"/>
      <c r="E14" s="155"/>
      <c r="F14" s="155"/>
      <c r="G14" s="155"/>
      <c r="H14" s="144" t="s">
        <v>310</v>
      </c>
      <c r="J14" s="144" t="s">
        <v>322</v>
      </c>
      <c r="L14" s="189" t="e">
        <f>E16+E42</f>
        <v>#VALUE!</v>
      </c>
      <c r="N14" s="144" t="e">
        <f t="shared" si="1"/>
        <v>#VALUE!</v>
      </c>
    </row>
    <row r="15" spans="1:18" s="93" customFormat="1" ht="15" x14ac:dyDescent="0.25">
      <c r="A15" s="159"/>
      <c r="B15" s="141">
        <v>2</v>
      </c>
      <c r="C15" s="195" t="s">
        <v>867</v>
      </c>
      <c r="D15" s="195"/>
      <c r="E15" s="195"/>
      <c r="F15" s="195"/>
      <c r="G15" s="137"/>
      <c r="J15" s="93" t="s">
        <v>1302</v>
      </c>
      <c r="L15" s="191"/>
      <c r="N15" s="144">
        <f t="shared" si="1"/>
        <v>0</v>
      </c>
    </row>
    <row r="16" spans="1:18" s="144" customFormat="1" ht="14.25" x14ac:dyDescent="0.2">
      <c r="A16" s="193"/>
      <c r="B16" s="138"/>
      <c r="C16" s="150" t="s">
        <v>868</v>
      </c>
      <c r="D16" s="127"/>
      <c r="E16" s="145"/>
      <c r="F16" s="146"/>
      <c r="G16" s="155"/>
    </row>
    <row r="17" spans="1:8" s="144" customFormat="1" ht="38.25" x14ac:dyDescent="0.2">
      <c r="A17" s="158" t="s">
        <v>972</v>
      </c>
      <c r="B17" s="138" t="s">
        <v>912</v>
      </c>
      <c r="C17" s="150" t="s">
        <v>869</v>
      </c>
      <c r="D17" s="127" t="s">
        <v>337</v>
      </c>
      <c r="E17" s="145">
        <v>1</v>
      </c>
      <c r="F17" s="155">
        <v>114.47</v>
      </c>
      <c r="G17" s="155">
        <f>+ROUND(E17*F17,2)</f>
        <v>114.47</v>
      </c>
      <c r="H17" s="144" t="s">
        <v>309</v>
      </c>
    </row>
    <row r="18" spans="1:8" s="144" customFormat="1" ht="14.25" x14ac:dyDescent="0.2">
      <c r="A18" s="158" t="s">
        <v>911</v>
      </c>
      <c r="B18" s="138" t="s">
        <v>911</v>
      </c>
      <c r="C18" s="147" t="s">
        <v>868</v>
      </c>
      <c r="D18" s="143" t="s">
        <v>1001</v>
      </c>
      <c r="E18" s="155" t="s">
        <v>1002</v>
      </c>
      <c r="F18" s="155" t="s">
        <v>1002</v>
      </c>
      <c r="G18" s="155"/>
    </row>
    <row r="19" spans="1:8" s="144" customFormat="1" ht="31.5" customHeight="1" x14ac:dyDescent="0.25">
      <c r="A19" s="159" t="s">
        <v>911</v>
      </c>
      <c r="B19" s="194">
        <v>3</v>
      </c>
      <c r="C19" s="195" t="s">
        <v>870</v>
      </c>
      <c r="D19" s="195" t="s">
        <v>1001</v>
      </c>
      <c r="E19" s="195" t="s">
        <v>1002</v>
      </c>
      <c r="F19" s="195" t="s">
        <v>1002</v>
      </c>
      <c r="G19" s="137"/>
    </row>
    <row r="20" spans="1:8" s="144" customFormat="1" ht="38.25" x14ac:dyDescent="0.2">
      <c r="A20" s="158" t="s">
        <v>972</v>
      </c>
      <c r="B20" s="138" t="s">
        <v>913</v>
      </c>
      <c r="C20" s="129" t="s">
        <v>869</v>
      </c>
      <c r="D20" s="128" t="s">
        <v>337</v>
      </c>
      <c r="E20" s="156">
        <v>1</v>
      </c>
      <c r="F20" s="155">
        <v>114.47</v>
      </c>
      <c r="G20" s="155">
        <f t="shared" ref="G20:G30" si="2">+ROUND(E20*F20,2)</f>
        <v>114.47</v>
      </c>
      <c r="H20" s="144" t="s">
        <v>309</v>
      </c>
    </row>
    <row r="21" spans="1:8" s="144" customFormat="1" ht="14.25" x14ac:dyDescent="0.2">
      <c r="A21" s="158" t="s">
        <v>911</v>
      </c>
      <c r="B21" s="138" t="s">
        <v>911</v>
      </c>
      <c r="C21" s="147" t="s">
        <v>868</v>
      </c>
      <c r="D21" s="143" t="s">
        <v>1001</v>
      </c>
      <c r="E21" s="155" t="s">
        <v>1002</v>
      </c>
      <c r="F21" s="155" t="s">
        <v>1002</v>
      </c>
      <c r="G21" s="155"/>
    </row>
    <row r="22" spans="1:8" s="144" customFormat="1" ht="42.75" customHeight="1" x14ac:dyDescent="0.25">
      <c r="A22" s="159" t="s">
        <v>911</v>
      </c>
      <c r="B22" s="194">
        <v>4</v>
      </c>
      <c r="C22" s="195" t="s">
        <v>871</v>
      </c>
      <c r="D22" s="195" t="s">
        <v>1001</v>
      </c>
      <c r="E22" s="195" t="s">
        <v>1002</v>
      </c>
      <c r="F22" s="195" t="s">
        <v>1002</v>
      </c>
      <c r="G22" s="137"/>
    </row>
    <row r="23" spans="1:8" s="144" customFormat="1" ht="14.25" x14ac:dyDescent="0.2">
      <c r="A23" s="158" t="s">
        <v>911</v>
      </c>
      <c r="B23" s="138" t="s">
        <v>911</v>
      </c>
      <c r="C23" s="140" t="s">
        <v>868</v>
      </c>
      <c r="D23" s="143" t="s">
        <v>1001</v>
      </c>
      <c r="E23" s="156" t="s">
        <v>1002</v>
      </c>
      <c r="F23" s="155" t="s">
        <v>1002</v>
      </c>
      <c r="G23" s="155"/>
    </row>
    <row r="24" spans="1:8" s="144" customFormat="1" ht="15" x14ac:dyDescent="0.25">
      <c r="A24" s="159" t="s">
        <v>911</v>
      </c>
      <c r="B24" s="194" t="s">
        <v>915</v>
      </c>
      <c r="C24" s="195" t="s">
        <v>872</v>
      </c>
      <c r="D24" s="195" t="s">
        <v>1001</v>
      </c>
      <c r="E24" s="195" t="s">
        <v>1002</v>
      </c>
      <c r="F24" s="195" t="s">
        <v>1002</v>
      </c>
      <c r="G24" s="137"/>
    </row>
    <row r="25" spans="1:8" s="144" customFormat="1" ht="14.25" x14ac:dyDescent="0.2">
      <c r="A25" s="158" t="s">
        <v>973</v>
      </c>
      <c r="B25" s="138" t="s">
        <v>936</v>
      </c>
      <c r="C25" s="140" t="s">
        <v>873</v>
      </c>
      <c r="D25" s="143" t="s">
        <v>337</v>
      </c>
      <c r="E25" s="156">
        <v>5</v>
      </c>
      <c r="F25" s="155">
        <v>31.01</v>
      </c>
      <c r="G25" s="155">
        <f t="shared" si="2"/>
        <v>155.05000000000001</v>
      </c>
      <c r="H25" s="144" t="s">
        <v>311</v>
      </c>
    </row>
    <row r="26" spans="1:8" s="144" customFormat="1" ht="25.5" x14ac:dyDescent="0.2">
      <c r="A26" s="158" t="s">
        <v>974</v>
      </c>
      <c r="B26" s="138" t="s">
        <v>937</v>
      </c>
      <c r="C26" s="140" t="s">
        <v>874</v>
      </c>
      <c r="D26" s="143" t="s">
        <v>335</v>
      </c>
      <c r="E26" s="156">
        <v>18.86</v>
      </c>
      <c r="F26" s="155">
        <v>546.11</v>
      </c>
      <c r="G26" s="155">
        <f t="shared" si="2"/>
        <v>10299.629999999999</v>
      </c>
      <c r="H26" s="144" t="s">
        <v>311</v>
      </c>
    </row>
    <row r="27" spans="1:8" s="144" customFormat="1" ht="38.25" x14ac:dyDescent="0.2">
      <c r="A27" s="158" t="s">
        <v>975</v>
      </c>
      <c r="B27" s="138" t="s">
        <v>938</v>
      </c>
      <c r="C27" s="140" t="s">
        <v>875</v>
      </c>
      <c r="D27" s="143" t="s">
        <v>324</v>
      </c>
      <c r="E27" s="156">
        <v>301.81</v>
      </c>
      <c r="F27" s="155">
        <v>3.57</v>
      </c>
      <c r="G27" s="155">
        <f t="shared" si="2"/>
        <v>1077.46</v>
      </c>
      <c r="H27" s="144" t="s">
        <v>311</v>
      </c>
    </row>
    <row r="28" spans="1:8" s="144" customFormat="1" ht="51" x14ac:dyDescent="0.2">
      <c r="A28" s="158" t="s">
        <v>976</v>
      </c>
      <c r="B28" s="138" t="s">
        <v>939</v>
      </c>
      <c r="C28" s="140" t="s">
        <v>876</v>
      </c>
      <c r="D28" s="143" t="s">
        <v>324</v>
      </c>
      <c r="E28" s="156">
        <v>190.89</v>
      </c>
      <c r="F28" s="155">
        <v>29.08</v>
      </c>
      <c r="G28" s="155">
        <f t="shared" si="2"/>
        <v>5551.08</v>
      </c>
      <c r="H28" s="144" t="s">
        <v>311</v>
      </c>
    </row>
    <row r="29" spans="1:8" s="144" customFormat="1" ht="25.5" x14ac:dyDescent="0.2">
      <c r="A29" s="158" t="s">
        <v>977</v>
      </c>
      <c r="B29" s="138" t="s">
        <v>940</v>
      </c>
      <c r="C29" s="129" t="s">
        <v>877</v>
      </c>
      <c r="D29" s="143" t="s">
        <v>324</v>
      </c>
      <c r="E29" s="156">
        <v>190.89</v>
      </c>
      <c r="F29" s="155">
        <v>9.01</v>
      </c>
      <c r="G29" s="155">
        <f t="shared" si="2"/>
        <v>1719.92</v>
      </c>
      <c r="H29" s="144" t="s">
        <v>309</v>
      </c>
    </row>
    <row r="30" spans="1:8" s="93" customFormat="1" ht="28.5" x14ac:dyDescent="0.2">
      <c r="A30" s="196" t="s">
        <v>978</v>
      </c>
      <c r="B30" s="138" t="s">
        <v>941</v>
      </c>
      <c r="C30" s="198" t="s">
        <v>878</v>
      </c>
      <c r="D30" s="198" t="s">
        <v>337</v>
      </c>
      <c r="E30" s="198">
        <v>3</v>
      </c>
      <c r="F30" s="198">
        <v>30.23</v>
      </c>
      <c r="G30" s="155">
        <f t="shared" si="2"/>
        <v>90.69</v>
      </c>
      <c r="H30" s="93" t="s">
        <v>313</v>
      </c>
    </row>
    <row r="31" spans="1:8" s="93" customFormat="1" ht="25.5" x14ac:dyDescent="0.2">
      <c r="A31" s="151" t="s">
        <v>979</v>
      </c>
      <c r="B31" s="138" t="s">
        <v>942</v>
      </c>
      <c r="C31" s="147" t="s">
        <v>879</v>
      </c>
      <c r="D31" s="143" t="s">
        <v>335</v>
      </c>
      <c r="E31" s="155">
        <v>0.35</v>
      </c>
      <c r="F31" s="155">
        <v>469.75</v>
      </c>
      <c r="G31" s="156">
        <f>+ROUND(E31*F31,2)</f>
        <v>164.41</v>
      </c>
      <c r="H31" s="93" t="s">
        <v>311</v>
      </c>
    </row>
    <row r="32" spans="1:8" s="93" customFormat="1" ht="14.25" x14ac:dyDescent="0.2">
      <c r="A32" s="151" t="s">
        <v>911</v>
      </c>
      <c r="B32" s="138" t="s">
        <v>911</v>
      </c>
      <c r="C32" s="132" t="s">
        <v>868</v>
      </c>
      <c r="D32" s="143" t="s">
        <v>1001</v>
      </c>
      <c r="E32" s="155" t="s">
        <v>1002</v>
      </c>
      <c r="F32" s="155" t="s">
        <v>1002</v>
      </c>
      <c r="G32" s="157"/>
    </row>
    <row r="33" spans="1:8" s="93" customFormat="1" ht="15" x14ac:dyDescent="0.25">
      <c r="A33" s="159" t="s">
        <v>911</v>
      </c>
      <c r="B33" s="194" t="s">
        <v>943</v>
      </c>
      <c r="C33" s="195" t="s">
        <v>880</v>
      </c>
      <c r="D33" s="195" t="s">
        <v>1001</v>
      </c>
      <c r="E33" s="195" t="s">
        <v>1002</v>
      </c>
      <c r="F33" s="195" t="s">
        <v>1002</v>
      </c>
      <c r="G33" s="137"/>
    </row>
    <row r="34" spans="1:8" s="93" customFormat="1" ht="25.5" x14ac:dyDescent="0.2">
      <c r="A34" s="151" t="s">
        <v>980</v>
      </c>
      <c r="B34" s="138" t="s">
        <v>944</v>
      </c>
      <c r="C34" s="132" t="s">
        <v>881</v>
      </c>
      <c r="D34" s="143" t="s">
        <v>337</v>
      </c>
      <c r="E34" s="155">
        <v>4</v>
      </c>
      <c r="F34" s="155">
        <v>16.690000000000001</v>
      </c>
      <c r="G34" s="156">
        <f t="shared" ref="G34:G41" si="3">+ROUND(E34*F34,2)</f>
        <v>66.760000000000005</v>
      </c>
      <c r="H34" s="93" t="s">
        <v>313</v>
      </c>
    </row>
    <row r="35" spans="1:8" s="93" customFormat="1" ht="38.25" x14ac:dyDescent="0.2">
      <c r="A35" s="151" t="s">
        <v>488</v>
      </c>
      <c r="B35" s="138" t="s">
        <v>945</v>
      </c>
      <c r="C35" s="132" t="s">
        <v>489</v>
      </c>
      <c r="D35" s="143" t="s">
        <v>337</v>
      </c>
      <c r="E35" s="155">
        <v>1</v>
      </c>
      <c r="F35" s="155">
        <v>479.42</v>
      </c>
      <c r="G35" s="157">
        <f t="shared" si="3"/>
        <v>479.42</v>
      </c>
      <c r="H35" s="93" t="s">
        <v>309</v>
      </c>
    </row>
    <row r="36" spans="1:8" s="93" customFormat="1" ht="14.25" x14ac:dyDescent="0.2">
      <c r="A36" s="151" t="s">
        <v>911</v>
      </c>
      <c r="B36" s="138" t="s">
        <v>911</v>
      </c>
      <c r="C36" s="132" t="s">
        <v>868</v>
      </c>
      <c r="D36" s="143" t="s">
        <v>1001</v>
      </c>
      <c r="E36" s="155" t="s">
        <v>1002</v>
      </c>
      <c r="F36" s="155" t="s">
        <v>1002</v>
      </c>
      <c r="G36" s="157"/>
    </row>
    <row r="37" spans="1:8" s="93" customFormat="1" ht="15" x14ac:dyDescent="0.25">
      <c r="A37" s="159" t="s">
        <v>911</v>
      </c>
      <c r="B37" s="194" t="s">
        <v>946</v>
      </c>
      <c r="C37" s="195" t="s">
        <v>882</v>
      </c>
      <c r="D37" s="195" t="s">
        <v>1001</v>
      </c>
      <c r="E37" s="195" t="s">
        <v>1002</v>
      </c>
      <c r="F37" s="195" t="s">
        <v>1002</v>
      </c>
      <c r="G37" s="137"/>
    </row>
    <row r="38" spans="1:8" s="93" customFormat="1" ht="14.25" x14ac:dyDescent="0.2">
      <c r="A38" s="151" t="s">
        <v>981</v>
      </c>
      <c r="B38" s="138" t="s">
        <v>947</v>
      </c>
      <c r="C38" s="132" t="s">
        <v>883</v>
      </c>
      <c r="D38" s="143" t="s">
        <v>324</v>
      </c>
      <c r="E38" s="155">
        <v>244.8</v>
      </c>
      <c r="F38" s="155">
        <v>2.75</v>
      </c>
      <c r="G38" s="157">
        <f t="shared" si="3"/>
        <v>673.2</v>
      </c>
      <c r="H38" s="93" t="s">
        <v>314</v>
      </c>
    </row>
    <row r="39" spans="1:8" s="93" customFormat="1" ht="14.25" x14ac:dyDescent="0.2">
      <c r="A39" s="151" t="s">
        <v>911</v>
      </c>
      <c r="B39" s="138" t="s">
        <v>911</v>
      </c>
      <c r="C39" s="132" t="s">
        <v>868</v>
      </c>
      <c r="D39" s="143" t="s">
        <v>1001</v>
      </c>
      <c r="E39" s="155" t="s">
        <v>1002</v>
      </c>
      <c r="F39" s="155" t="s">
        <v>1002</v>
      </c>
      <c r="G39" s="157"/>
    </row>
    <row r="40" spans="1:8" s="93" customFormat="1" ht="15" x14ac:dyDescent="0.25">
      <c r="A40" s="137" t="s">
        <v>911</v>
      </c>
      <c r="B40" s="137" t="s">
        <v>948</v>
      </c>
      <c r="C40" s="199" t="s">
        <v>884</v>
      </c>
      <c r="D40" s="137" t="s">
        <v>1001</v>
      </c>
      <c r="E40" s="137" t="s">
        <v>1002</v>
      </c>
      <c r="F40" s="137" t="s">
        <v>1002</v>
      </c>
      <c r="G40" s="137"/>
    </row>
    <row r="41" spans="1:8" s="93" customFormat="1" ht="25.5" x14ac:dyDescent="0.2">
      <c r="A41" s="151" t="s">
        <v>982</v>
      </c>
      <c r="B41" s="138" t="s">
        <v>949</v>
      </c>
      <c r="C41" s="132" t="s">
        <v>885</v>
      </c>
      <c r="D41" s="143" t="s">
        <v>324</v>
      </c>
      <c r="E41" s="155">
        <v>30</v>
      </c>
      <c r="F41" s="155">
        <v>53.52</v>
      </c>
      <c r="G41" s="157">
        <f t="shared" si="3"/>
        <v>1605.6</v>
      </c>
      <c r="H41" s="93" t="s">
        <v>313</v>
      </c>
    </row>
    <row r="42" spans="1:8" s="93" customFormat="1" ht="14.25" x14ac:dyDescent="0.2">
      <c r="A42" s="151" t="s">
        <v>911</v>
      </c>
      <c r="B42" s="138" t="s">
        <v>911</v>
      </c>
      <c r="C42" s="132" t="s">
        <v>868</v>
      </c>
      <c r="D42" s="143" t="s">
        <v>1001</v>
      </c>
      <c r="E42" s="155" t="s">
        <v>1002</v>
      </c>
      <c r="F42" s="155" t="s">
        <v>1002</v>
      </c>
      <c r="G42" s="157"/>
    </row>
    <row r="43" spans="1:8" s="93" customFormat="1" ht="15" x14ac:dyDescent="0.25">
      <c r="A43" s="137" t="s">
        <v>911</v>
      </c>
      <c r="B43" s="137" t="s">
        <v>950</v>
      </c>
      <c r="C43" s="199" t="s">
        <v>886</v>
      </c>
      <c r="D43" s="137" t="s">
        <v>1001</v>
      </c>
      <c r="E43" s="137" t="s">
        <v>1002</v>
      </c>
      <c r="F43" s="137" t="s">
        <v>1002</v>
      </c>
      <c r="G43" s="137"/>
    </row>
    <row r="44" spans="1:8" s="93" customFormat="1" ht="42.75" x14ac:dyDescent="0.2">
      <c r="A44" s="196" t="s">
        <v>983</v>
      </c>
      <c r="B44" s="138" t="s">
        <v>951</v>
      </c>
      <c r="C44" s="197" t="s">
        <v>887</v>
      </c>
      <c r="D44" s="197" t="s">
        <v>324</v>
      </c>
      <c r="E44" s="197">
        <v>100</v>
      </c>
      <c r="F44" s="197">
        <v>0.17</v>
      </c>
      <c r="G44" s="156">
        <f t="shared" ref="G44:G45" si="4">+ROUND(E44*F44,2)</f>
        <v>17</v>
      </c>
      <c r="H44" s="93" t="s">
        <v>314</v>
      </c>
    </row>
    <row r="45" spans="1:8" s="93" customFormat="1" ht="42.75" x14ac:dyDescent="0.2">
      <c r="A45" s="196" t="s">
        <v>984</v>
      </c>
      <c r="B45" s="138" t="s">
        <v>952</v>
      </c>
      <c r="C45" s="197" t="s">
        <v>888</v>
      </c>
      <c r="D45" s="197" t="s">
        <v>324</v>
      </c>
      <c r="E45" s="197">
        <v>30</v>
      </c>
      <c r="F45" s="197">
        <v>11.24</v>
      </c>
      <c r="G45" s="156">
        <f t="shared" si="4"/>
        <v>337.2</v>
      </c>
      <c r="H45" s="93" t="s">
        <v>309</v>
      </c>
    </row>
    <row r="46" spans="1:8" s="93" customFormat="1" ht="25.5" x14ac:dyDescent="0.2">
      <c r="A46" s="151" t="s">
        <v>985</v>
      </c>
      <c r="B46" s="138" t="s">
        <v>953</v>
      </c>
      <c r="C46" s="129" t="s">
        <v>889</v>
      </c>
      <c r="D46" s="143" t="s">
        <v>335</v>
      </c>
      <c r="E46" s="156">
        <v>36</v>
      </c>
      <c r="F46" s="156">
        <v>9.24</v>
      </c>
      <c r="G46" s="156">
        <f>+ROUND(E46*F46,2)</f>
        <v>332.64</v>
      </c>
      <c r="H46" s="93" t="s">
        <v>314</v>
      </c>
    </row>
    <row r="47" spans="1:8" s="93" customFormat="1" ht="38.25" x14ac:dyDescent="0.2">
      <c r="A47" s="151" t="s">
        <v>986</v>
      </c>
      <c r="B47" s="138" t="s">
        <v>954</v>
      </c>
      <c r="C47" s="129" t="s">
        <v>890</v>
      </c>
      <c r="D47" s="143" t="s">
        <v>335</v>
      </c>
      <c r="E47" s="156">
        <v>18</v>
      </c>
      <c r="F47" s="156">
        <v>19.43</v>
      </c>
      <c r="G47" s="156">
        <f>+ROUND(E47*F47,2)</f>
        <v>349.74</v>
      </c>
      <c r="H47" s="93" t="s">
        <v>314</v>
      </c>
    </row>
    <row r="48" spans="1:8" s="93" customFormat="1" ht="38.25" x14ac:dyDescent="0.2">
      <c r="A48" s="151" t="s">
        <v>987</v>
      </c>
      <c r="B48" s="138" t="s">
        <v>955</v>
      </c>
      <c r="C48" s="129" t="s">
        <v>891</v>
      </c>
      <c r="D48" s="143" t="s">
        <v>335</v>
      </c>
      <c r="E48" s="156">
        <v>18</v>
      </c>
      <c r="F48" s="156">
        <v>2.11</v>
      </c>
      <c r="G48" s="156">
        <f>+ROUND(E48*F48,2)</f>
        <v>37.979999999999997</v>
      </c>
      <c r="H48" s="93" t="s">
        <v>314</v>
      </c>
    </row>
    <row r="49" spans="1:10" s="93" customFormat="1" ht="25.5" x14ac:dyDescent="0.2">
      <c r="A49" s="158" t="s">
        <v>988</v>
      </c>
      <c r="B49" s="138" t="s">
        <v>956</v>
      </c>
      <c r="C49" s="140" t="s">
        <v>892</v>
      </c>
      <c r="D49" s="143" t="s">
        <v>1003</v>
      </c>
      <c r="E49" s="156">
        <v>54</v>
      </c>
      <c r="F49" s="156">
        <v>0.96</v>
      </c>
      <c r="G49" s="156">
        <f t="shared" ref="G49:G51" si="5">+ROUND(E49*F49,2)</f>
        <v>51.84</v>
      </c>
      <c r="H49" s="93" t="s">
        <v>314</v>
      </c>
    </row>
    <row r="50" spans="1:10" s="144" customFormat="1" ht="25.5" x14ac:dyDescent="0.2">
      <c r="A50" s="152" t="s">
        <v>989</v>
      </c>
      <c r="B50" s="138" t="s">
        <v>957</v>
      </c>
      <c r="C50" s="132" t="s">
        <v>893</v>
      </c>
      <c r="D50" s="143" t="s">
        <v>324</v>
      </c>
      <c r="E50" s="155">
        <v>24</v>
      </c>
      <c r="F50" s="155">
        <v>51.64</v>
      </c>
      <c r="G50" s="155">
        <f t="shared" si="5"/>
        <v>1239.3599999999999</v>
      </c>
      <c r="H50" s="144" t="s">
        <v>314</v>
      </c>
    </row>
    <row r="51" spans="1:10" s="93" customFormat="1" ht="25.5" x14ac:dyDescent="0.2">
      <c r="A51" s="151" t="s">
        <v>339</v>
      </c>
      <c r="B51" s="138" t="s">
        <v>958</v>
      </c>
      <c r="C51" s="129" t="s">
        <v>334</v>
      </c>
      <c r="D51" s="128" t="s">
        <v>335</v>
      </c>
      <c r="E51" s="156">
        <v>15</v>
      </c>
      <c r="F51" s="156">
        <v>410.98</v>
      </c>
      <c r="G51" s="156">
        <f t="shared" si="5"/>
        <v>6164.7</v>
      </c>
      <c r="H51" s="93" t="s">
        <v>311</v>
      </c>
    </row>
    <row r="52" spans="1:10" s="93" customFormat="1" ht="25.5" x14ac:dyDescent="0.2">
      <c r="A52" s="158" t="s">
        <v>990</v>
      </c>
      <c r="B52" s="138" t="s">
        <v>959</v>
      </c>
      <c r="C52" s="129" t="s">
        <v>894</v>
      </c>
      <c r="D52" s="143" t="s">
        <v>335</v>
      </c>
      <c r="E52" s="156">
        <v>1.3</v>
      </c>
      <c r="F52" s="156">
        <v>571.53</v>
      </c>
      <c r="G52" s="156">
        <f>+ROUND(E52*F52,2)</f>
        <v>742.99</v>
      </c>
      <c r="H52" s="93" t="s">
        <v>311</v>
      </c>
    </row>
    <row r="53" spans="1:10" s="93" customFormat="1" ht="28.5" x14ac:dyDescent="0.2">
      <c r="A53" s="196" t="s">
        <v>991</v>
      </c>
      <c r="B53" s="138" t="s">
        <v>960</v>
      </c>
      <c r="C53" s="197" t="s">
        <v>895</v>
      </c>
      <c r="D53" s="197" t="s">
        <v>324</v>
      </c>
      <c r="E53" s="197">
        <v>25</v>
      </c>
      <c r="F53" s="197">
        <v>71.040000000000006</v>
      </c>
      <c r="G53" s="156">
        <f t="shared" ref="G53:G58" si="6">+ROUND(E53*F53,2)</f>
        <v>1776</v>
      </c>
      <c r="H53" s="93" t="s">
        <v>311</v>
      </c>
    </row>
    <row r="54" spans="1:10" s="154" customFormat="1" ht="25.5" x14ac:dyDescent="0.2">
      <c r="A54" s="161" t="s">
        <v>992</v>
      </c>
      <c r="B54" s="138" t="s">
        <v>961</v>
      </c>
      <c r="C54" s="132" t="s">
        <v>896</v>
      </c>
      <c r="D54" s="143" t="s">
        <v>354</v>
      </c>
      <c r="E54" s="155">
        <v>150</v>
      </c>
      <c r="F54" s="155">
        <v>7.41</v>
      </c>
      <c r="G54" s="156">
        <f t="shared" si="6"/>
        <v>1111.5</v>
      </c>
      <c r="H54" s="154" t="s">
        <v>312</v>
      </c>
      <c r="J54" s="162"/>
    </row>
    <row r="55" spans="1:10" s="154" customFormat="1" ht="41.25" customHeight="1" x14ac:dyDescent="0.2">
      <c r="A55" s="158" t="s">
        <v>993</v>
      </c>
      <c r="B55" s="138" t="s">
        <v>962</v>
      </c>
      <c r="C55" s="132" t="s">
        <v>897</v>
      </c>
      <c r="D55" s="143" t="s">
        <v>354</v>
      </c>
      <c r="E55" s="155">
        <v>300</v>
      </c>
      <c r="F55" s="155">
        <v>6.14</v>
      </c>
      <c r="G55" s="156">
        <f t="shared" si="6"/>
        <v>1842</v>
      </c>
      <c r="H55" s="154" t="s">
        <v>312</v>
      </c>
    </row>
    <row r="56" spans="1:10" ht="44.25" customHeight="1" x14ac:dyDescent="0.2">
      <c r="A56" s="158" t="s">
        <v>994</v>
      </c>
      <c r="B56" s="138" t="s">
        <v>963</v>
      </c>
      <c r="C56" s="140" t="s">
        <v>898</v>
      </c>
      <c r="D56" s="143" t="s">
        <v>354</v>
      </c>
      <c r="E56" s="156">
        <v>250</v>
      </c>
      <c r="F56" s="156">
        <v>5.73</v>
      </c>
      <c r="G56" s="156">
        <f t="shared" si="6"/>
        <v>1432.5</v>
      </c>
      <c r="H56" s="94" t="s">
        <v>312</v>
      </c>
    </row>
    <row r="57" spans="1:10" ht="28.5" x14ac:dyDescent="0.2">
      <c r="A57" s="196" t="s">
        <v>995</v>
      </c>
      <c r="B57" s="138" t="s">
        <v>964</v>
      </c>
      <c r="C57" s="197" t="s">
        <v>899</v>
      </c>
      <c r="D57" s="197" t="s">
        <v>354</v>
      </c>
      <c r="E57" s="197">
        <v>50</v>
      </c>
      <c r="F57" s="197">
        <v>6.91</v>
      </c>
      <c r="G57" s="156">
        <f t="shared" si="6"/>
        <v>345.5</v>
      </c>
      <c r="H57" s="94" t="s">
        <v>312</v>
      </c>
    </row>
    <row r="58" spans="1:10" ht="25.5" x14ac:dyDescent="0.2">
      <c r="A58" s="158" t="s">
        <v>996</v>
      </c>
      <c r="B58" s="138" t="s">
        <v>965</v>
      </c>
      <c r="C58" s="132" t="s">
        <v>900</v>
      </c>
      <c r="D58" s="143" t="s">
        <v>324</v>
      </c>
      <c r="E58" s="139">
        <v>20</v>
      </c>
      <c r="F58" s="155">
        <v>10.75</v>
      </c>
      <c r="G58" s="156">
        <f t="shared" si="6"/>
        <v>215</v>
      </c>
      <c r="H58" s="94" t="s">
        <v>313</v>
      </c>
    </row>
    <row r="59" spans="1:10" ht="14.25" x14ac:dyDescent="0.2">
      <c r="A59" s="158" t="s">
        <v>911</v>
      </c>
      <c r="B59" s="136" t="s">
        <v>911</v>
      </c>
      <c r="C59" s="132" t="s">
        <v>868</v>
      </c>
      <c r="D59" s="143" t="s">
        <v>1001</v>
      </c>
      <c r="E59" s="139" t="s">
        <v>1002</v>
      </c>
      <c r="F59" s="155" t="s">
        <v>1002</v>
      </c>
      <c r="G59" s="156"/>
    </row>
    <row r="60" spans="1:10" ht="15" x14ac:dyDescent="0.25">
      <c r="A60" s="137" t="s">
        <v>911</v>
      </c>
      <c r="B60" s="137" t="s">
        <v>966</v>
      </c>
      <c r="C60" s="199" t="s">
        <v>1416</v>
      </c>
      <c r="D60" s="137" t="s">
        <v>1001</v>
      </c>
      <c r="E60" s="137" t="s">
        <v>1002</v>
      </c>
      <c r="F60" s="137" t="s">
        <v>1002</v>
      </c>
      <c r="G60" s="137"/>
    </row>
    <row r="61" spans="1:10" ht="25.5" x14ac:dyDescent="0.2">
      <c r="A61" s="151" t="s">
        <v>997</v>
      </c>
      <c r="B61" s="136" t="s">
        <v>967</v>
      </c>
      <c r="C61" s="132" t="s">
        <v>901</v>
      </c>
      <c r="D61" s="128" t="s">
        <v>335</v>
      </c>
      <c r="E61" s="139">
        <v>5</v>
      </c>
      <c r="F61" s="155">
        <v>403.07</v>
      </c>
      <c r="G61" s="156">
        <f t="shared" ref="G61:G67" si="7">+ROUND(E61*F61,2)</f>
        <v>2015.35</v>
      </c>
      <c r="H61" s="94" t="s">
        <v>311</v>
      </c>
    </row>
    <row r="62" spans="1:10" ht="14.25" x14ac:dyDescent="0.2">
      <c r="A62" s="231" t="s">
        <v>1419</v>
      </c>
      <c r="B62" s="136" t="s">
        <v>1417</v>
      </c>
      <c r="C62" s="132" t="s">
        <v>1421</v>
      </c>
      <c r="D62" s="128" t="s">
        <v>1290</v>
      </c>
      <c r="E62" s="139">
        <v>1</v>
      </c>
      <c r="F62" s="155">
        <v>3187.81</v>
      </c>
      <c r="G62" s="156">
        <f t="shared" si="7"/>
        <v>3187.81</v>
      </c>
      <c r="H62" s="94" t="s">
        <v>310</v>
      </c>
    </row>
    <row r="63" spans="1:10" ht="14.25" x14ac:dyDescent="0.2">
      <c r="A63" s="231" t="s">
        <v>1420</v>
      </c>
      <c r="B63" s="136" t="s">
        <v>1418</v>
      </c>
      <c r="C63" s="132" t="s">
        <v>1422</v>
      </c>
      <c r="D63" s="128" t="s">
        <v>1290</v>
      </c>
      <c r="E63" s="139">
        <v>1</v>
      </c>
      <c r="F63" s="155">
        <v>1886.72</v>
      </c>
      <c r="G63" s="156">
        <f t="shared" si="7"/>
        <v>1886.72</v>
      </c>
      <c r="H63" s="94" t="s">
        <v>310</v>
      </c>
    </row>
    <row r="64" spans="1:10" ht="14.25" x14ac:dyDescent="0.2">
      <c r="A64" s="151"/>
      <c r="B64" s="136"/>
      <c r="C64" s="132"/>
      <c r="D64" s="128"/>
      <c r="E64" s="139"/>
      <c r="F64" s="155"/>
      <c r="G64" s="156"/>
    </row>
    <row r="65" spans="1:8" ht="30" x14ac:dyDescent="0.25">
      <c r="A65" s="137" t="s">
        <v>911</v>
      </c>
      <c r="B65" s="137" t="s">
        <v>968</v>
      </c>
      <c r="C65" s="199" t="s">
        <v>1415</v>
      </c>
      <c r="D65" s="137" t="s">
        <v>1001</v>
      </c>
      <c r="E65" s="137" t="s">
        <v>1002</v>
      </c>
      <c r="F65" s="137" t="s">
        <v>1002</v>
      </c>
      <c r="G65" s="137"/>
    </row>
    <row r="66" spans="1:8" ht="25.5" x14ac:dyDescent="0.2">
      <c r="A66" s="151" t="s">
        <v>854</v>
      </c>
      <c r="B66" s="136" t="s">
        <v>969</v>
      </c>
      <c r="C66" s="132" t="s">
        <v>853</v>
      </c>
      <c r="D66" s="143" t="s">
        <v>324</v>
      </c>
      <c r="E66" s="139">
        <v>400</v>
      </c>
      <c r="F66" s="155">
        <v>12.63</v>
      </c>
      <c r="G66" s="156">
        <f t="shared" si="7"/>
        <v>5052</v>
      </c>
      <c r="H66" s="94" t="s">
        <v>309</v>
      </c>
    </row>
    <row r="67" spans="1:8" ht="51" x14ac:dyDescent="0.2">
      <c r="A67" s="151" t="s">
        <v>998</v>
      </c>
      <c r="B67" s="136" t="s">
        <v>970</v>
      </c>
      <c r="C67" s="160" t="s">
        <v>902</v>
      </c>
      <c r="D67" s="128" t="s">
        <v>338</v>
      </c>
      <c r="E67" s="139">
        <v>600</v>
      </c>
      <c r="F67" s="155">
        <v>7.23</v>
      </c>
      <c r="G67" s="156">
        <f t="shared" si="7"/>
        <v>4338</v>
      </c>
      <c r="H67" s="94" t="s">
        <v>316</v>
      </c>
    </row>
    <row r="68" spans="1:8" s="154" customFormat="1" ht="38.25" x14ac:dyDescent="0.2">
      <c r="A68" s="152" t="s">
        <v>986</v>
      </c>
      <c r="B68" s="136" t="s">
        <v>971</v>
      </c>
      <c r="C68" s="150" t="s">
        <v>890</v>
      </c>
      <c r="D68" s="143" t="s">
        <v>335</v>
      </c>
      <c r="E68" s="153">
        <v>480</v>
      </c>
      <c r="F68" s="155">
        <v>19.43</v>
      </c>
      <c r="G68" s="155">
        <f>+ROUND(E68*F68,2)</f>
        <v>9326.4</v>
      </c>
      <c r="H68" s="154" t="s">
        <v>314</v>
      </c>
    </row>
    <row r="69" spans="1:8" ht="15.75" x14ac:dyDescent="0.2">
      <c r="A69" s="95" t="s">
        <v>911</v>
      </c>
      <c r="B69" s="133" t="s">
        <v>911</v>
      </c>
      <c r="C69" s="215" t="s">
        <v>903</v>
      </c>
      <c r="D69" s="200" t="s">
        <v>1001</v>
      </c>
      <c r="E69" s="201" t="s">
        <v>1002</v>
      </c>
      <c r="F69" s="96" t="s">
        <v>1002</v>
      </c>
      <c r="G69" s="96"/>
    </row>
    <row r="70" spans="1:8" ht="19.899999999999999" customHeight="1" x14ac:dyDescent="0.2">
      <c r="A70" s="95" t="s">
        <v>911</v>
      </c>
      <c r="B70" s="133" t="s">
        <v>911</v>
      </c>
      <c r="C70" s="197" t="s">
        <v>868</v>
      </c>
      <c r="D70" s="200" t="s">
        <v>1001</v>
      </c>
      <c r="E70" s="201" t="s">
        <v>1002</v>
      </c>
      <c r="F70" s="96" t="s">
        <v>1002</v>
      </c>
      <c r="G70" s="96"/>
    </row>
    <row r="71" spans="1:8" ht="19.899999999999999" customHeight="1" x14ac:dyDescent="0.25">
      <c r="A71" s="159" t="s">
        <v>911</v>
      </c>
      <c r="B71" s="194" t="s">
        <v>914</v>
      </c>
      <c r="C71" s="195" t="s">
        <v>904</v>
      </c>
      <c r="D71" s="195" t="s">
        <v>1001</v>
      </c>
      <c r="E71" s="195" t="s">
        <v>1002</v>
      </c>
      <c r="F71" s="195" t="s">
        <v>1002</v>
      </c>
      <c r="G71" s="137"/>
    </row>
    <row r="72" spans="1:8" ht="42.75" x14ac:dyDescent="0.2">
      <c r="A72" s="95" t="s">
        <v>972</v>
      </c>
      <c r="B72" s="133" t="s">
        <v>915</v>
      </c>
      <c r="C72" s="197" t="s">
        <v>869</v>
      </c>
      <c r="D72" s="200" t="s">
        <v>337</v>
      </c>
      <c r="E72" s="201">
        <v>1</v>
      </c>
      <c r="F72" s="96">
        <v>114.47</v>
      </c>
      <c r="G72" s="155">
        <f>+ROUND(E72*F72,2)</f>
        <v>114.47</v>
      </c>
      <c r="H72" s="94" t="s">
        <v>309</v>
      </c>
    </row>
    <row r="73" spans="1:8" ht="19.899999999999999" customHeight="1" x14ac:dyDescent="0.2">
      <c r="A73" s="95" t="s">
        <v>911</v>
      </c>
      <c r="B73" s="133" t="s">
        <v>911</v>
      </c>
      <c r="C73" s="197" t="s">
        <v>868</v>
      </c>
      <c r="D73" s="200" t="s">
        <v>1001</v>
      </c>
      <c r="E73" s="201" t="s">
        <v>1002</v>
      </c>
      <c r="F73" s="96" t="s">
        <v>1002</v>
      </c>
      <c r="G73" s="96"/>
    </row>
    <row r="74" spans="1:8" ht="19.899999999999999" customHeight="1" x14ac:dyDescent="0.25">
      <c r="A74" s="159" t="s">
        <v>911</v>
      </c>
      <c r="B74" s="194" t="s">
        <v>916</v>
      </c>
      <c r="C74" s="195" t="s">
        <v>905</v>
      </c>
      <c r="D74" s="195" t="s">
        <v>1001</v>
      </c>
      <c r="E74" s="195" t="s">
        <v>1002</v>
      </c>
      <c r="F74" s="195" t="s">
        <v>1002</v>
      </c>
      <c r="G74" s="137"/>
    </row>
    <row r="75" spans="1:8" ht="42.75" x14ac:dyDescent="0.2">
      <c r="A75" s="95" t="s">
        <v>972</v>
      </c>
      <c r="B75" s="133" t="s">
        <v>917</v>
      </c>
      <c r="C75" s="197" t="s">
        <v>869</v>
      </c>
      <c r="D75" s="200" t="s">
        <v>337</v>
      </c>
      <c r="E75" s="201">
        <v>1</v>
      </c>
      <c r="F75" s="96">
        <v>114.47</v>
      </c>
      <c r="G75" s="155">
        <f>+ROUND(E75*F75,2)</f>
        <v>114.47</v>
      </c>
      <c r="H75" s="94" t="s">
        <v>309</v>
      </c>
    </row>
    <row r="76" spans="1:8" ht="19.899999999999999" customHeight="1" x14ac:dyDescent="0.2">
      <c r="A76" s="95" t="s">
        <v>911</v>
      </c>
      <c r="B76" s="133" t="s">
        <v>911</v>
      </c>
      <c r="C76" s="197" t="s">
        <v>868</v>
      </c>
      <c r="D76" s="200" t="s">
        <v>1001</v>
      </c>
      <c r="E76" s="201" t="s">
        <v>1002</v>
      </c>
      <c r="F76" s="96" t="s">
        <v>1002</v>
      </c>
      <c r="G76" s="96"/>
    </row>
    <row r="77" spans="1:8" ht="19.899999999999999" customHeight="1" x14ac:dyDescent="0.25">
      <c r="A77" s="159" t="s">
        <v>911</v>
      </c>
      <c r="B77" s="194" t="s">
        <v>918</v>
      </c>
      <c r="C77" s="195" t="s">
        <v>906</v>
      </c>
      <c r="D77" s="195" t="s">
        <v>1001</v>
      </c>
      <c r="E77" s="195" t="s">
        <v>1002</v>
      </c>
      <c r="F77" s="195" t="s">
        <v>1002</v>
      </c>
      <c r="G77" s="137"/>
    </row>
    <row r="78" spans="1:8" ht="19.899999999999999" customHeight="1" x14ac:dyDescent="0.2">
      <c r="A78" s="95" t="s">
        <v>911</v>
      </c>
      <c r="B78" s="133" t="s">
        <v>911</v>
      </c>
      <c r="C78" s="197" t="s">
        <v>868</v>
      </c>
      <c r="D78" s="200" t="s">
        <v>1001</v>
      </c>
      <c r="E78" s="201" t="s">
        <v>1002</v>
      </c>
      <c r="F78" s="96" t="s">
        <v>1002</v>
      </c>
      <c r="G78" s="96"/>
    </row>
    <row r="79" spans="1:8" ht="19.899999999999999" customHeight="1" x14ac:dyDescent="0.25">
      <c r="A79" s="159" t="s">
        <v>911</v>
      </c>
      <c r="B79" s="194" t="s">
        <v>919</v>
      </c>
      <c r="C79" s="195" t="s">
        <v>872</v>
      </c>
      <c r="D79" s="195" t="s">
        <v>1001</v>
      </c>
      <c r="E79" s="195" t="s">
        <v>1002</v>
      </c>
      <c r="F79" s="195" t="s">
        <v>1002</v>
      </c>
      <c r="G79" s="137"/>
    </row>
    <row r="80" spans="1:8" ht="28.5" x14ac:dyDescent="0.2">
      <c r="A80" s="95" t="s">
        <v>974</v>
      </c>
      <c r="B80" s="133" t="s">
        <v>920</v>
      </c>
      <c r="C80" s="197" t="s">
        <v>874</v>
      </c>
      <c r="D80" s="200" t="s">
        <v>335</v>
      </c>
      <c r="E80" s="201">
        <v>11.24</v>
      </c>
      <c r="F80" s="96">
        <v>546.11</v>
      </c>
      <c r="G80" s="155">
        <f t="shared" ref="G80:G85" si="8">+ROUND(E80*F80,2)</f>
        <v>6138.28</v>
      </c>
      <c r="H80" s="94" t="s">
        <v>311</v>
      </c>
    </row>
    <row r="81" spans="1:8" ht="42.75" x14ac:dyDescent="0.2">
      <c r="A81" s="95" t="s">
        <v>975</v>
      </c>
      <c r="B81" s="133" t="s">
        <v>921</v>
      </c>
      <c r="C81" s="197" t="s">
        <v>875</v>
      </c>
      <c r="D81" s="200" t="s">
        <v>324</v>
      </c>
      <c r="E81" s="201">
        <v>187.22</v>
      </c>
      <c r="F81" s="96">
        <v>3.57</v>
      </c>
      <c r="G81" s="155">
        <f t="shared" si="8"/>
        <v>668.38</v>
      </c>
      <c r="H81" s="94" t="s">
        <v>309</v>
      </c>
    </row>
    <row r="82" spans="1:8" ht="57" x14ac:dyDescent="0.2">
      <c r="A82" s="95" t="s">
        <v>976</v>
      </c>
      <c r="B82" s="133" t="s">
        <v>922</v>
      </c>
      <c r="C82" s="197" t="s">
        <v>876</v>
      </c>
      <c r="D82" s="200" t="s">
        <v>324</v>
      </c>
      <c r="E82" s="201">
        <v>13.53</v>
      </c>
      <c r="F82" s="96">
        <v>29.08</v>
      </c>
      <c r="G82" s="155">
        <f t="shared" si="8"/>
        <v>393.45</v>
      </c>
      <c r="H82" s="94" t="s">
        <v>309</v>
      </c>
    </row>
    <row r="83" spans="1:8" ht="28.5" x14ac:dyDescent="0.2">
      <c r="A83" s="95" t="s">
        <v>977</v>
      </c>
      <c r="B83" s="133" t="s">
        <v>923</v>
      </c>
      <c r="C83" s="197" t="s">
        <v>877</v>
      </c>
      <c r="D83" s="200" t="s">
        <v>324</v>
      </c>
      <c r="E83" s="201">
        <v>13.53</v>
      </c>
      <c r="F83" s="96">
        <v>9.01</v>
      </c>
      <c r="G83" s="155">
        <f t="shared" si="8"/>
        <v>121.91</v>
      </c>
      <c r="H83" s="94" t="s">
        <v>309</v>
      </c>
    </row>
    <row r="84" spans="1:8" ht="28.5" x14ac:dyDescent="0.2">
      <c r="A84" s="95" t="s">
        <v>978</v>
      </c>
      <c r="B84" s="133" t="s">
        <v>924</v>
      </c>
      <c r="C84" s="197" t="s">
        <v>878</v>
      </c>
      <c r="D84" s="200" t="s">
        <v>337</v>
      </c>
      <c r="E84" s="201">
        <v>8</v>
      </c>
      <c r="F84" s="96">
        <v>30.23</v>
      </c>
      <c r="G84" s="155">
        <f t="shared" si="8"/>
        <v>241.84</v>
      </c>
      <c r="H84" s="94" t="s">
        <v>313</v>
      </c>
    </row>
    <row r="85" spans="1:8" ht="42.75" x14ac:dyDescent="0.2">
      <c r="A85" s="95" t="s">
        <v>979</v>
      </c>
      <c r="B85" s="133" t="s">
        <v>925</v>
      </c>
      <c r="C85" s="197" t="s">
        <v>879</v>
      </c>
      <c r="D85" s="200" t="s">
        <v>335</v>
      </c>
      <c r="E85" s="201">
        <v>0.67</v>
      </c>
      <c r="F85" s="96">
        <v>469.75</v>
      </c>
      <c r="G85" s="155">
        <f t="shared" si="8"/>
        <v>314.73</v>
      </c>
      <c r="H85" s="94" t="s">
        <v>311</v>
      </c>
    </row>
    <row r="86" spans="1:8" ht="19.899999999999999" customHeight="1" x14ac:dyDescent="0.2">
      <c r="A86" s="95" t="s">
        <v>911</v>
      </c>
      <c r="B86" s="133" t="s">
        <v>911</v>
      </c>
      <c r="C86" s="197" t="s">
        <v>868</v>
      </c>
      <c r="D86" s="200" t="s">
        <v>1001</v>
      </c>
      <c r="E86" s="201" t="s">
        <v>1002</v>
      </c>
      <c r="F86" s="96" t="s">
        <v>1002</v>
      </c>
      <c r="G86" s="96"/>
    </row>
    <row r="87" spans="1:8" ht="19.899999999999999" customHeight="1" x14ac:dyDescent="0.25">
      <c r="A87" s="159" t="s">
        <v>911</v>
      </c>
      <c r="B87" s="194" t="s">
        <v>926</v>
      </c>
      <c r="C87" s="195" t="s">
        <v>880</v>
      </c>
      <c r="D87" s="195" t="s">
        <v>1001</v>
      </c>
      <c r="E87" s="195" t="s">
        <v>1002</v>
      </c>
      <c r="F87" s="195" t="s">
        <v>1002</v>
      </c>
      <c r="G87" s="137"/>
    </row>
    <row r="88" spans="1:8" ht="28.5" x14ac:dyDescent="0.2">
      <c r="A88" s="95" t="s">
        <v>980</v>
      </c>
      <c r="B88" s="133" t="s">
        <v>927</v>
      </c>
      <c r="C88" s="197" t="s">
        <v>881</v>
      </c>
      <c r="D88" s="200" t="s">
        <v>337</v>
      </c>
      <c r="E88" s="201">
        <v>3</v>
      </c>
      <c r="F88" s="96">
        <v>16.690000000000001</v>
      </c>
      <c r="G88" s="155">
        <f>+ROUND(E88*F88,2)</f>
        <v>50.07</v>
      </c>
      <c r="H88" s="94" t="s">
        <v>309</v>
      </c>
    </row>
    <row r="89" spans="1:8" ht="42.75" x14ac:dyDescent="0.2">
      <c r="A89" s="95" t="s">
        <v>488</v>
      </c>
      <c r="B89" s="133" t="s">
        <v>928</v>
      </c>
      <c r="C89" s="197" t="s">
        <v>489</v>
      </c>
      <c r="D89" s="200" t="s">
        <v>337</v>
      </c>
      <c r="E89" s="201">
        <v>2</v>
      </c>
      <c r="F89" s="96">
        <v>479.42</v>
      </c>
      <c r="G89" s="155">
        <f>+ROUND(E89*F89,2)</f>
        <v>958.84</v>
      </c>
      <c r="H89" s="94" t="s">
        <v>309</v>
      </c>
    </row>
    <row r="90" spans="1:8" ht="19.899999999999999" customHeight="1" x14ac:dyDescent="0.2">
      <c r="A90" s="95" t="s">
        <v>911</v>
      </c>
      <c r="B90" s="133" t="s">
        <v>911</v>
      </c>
      <c r="C90" s="197" t="s">
        <v>868</v>
      </c>
      <c r="D90" s="200" t="s">
        <v>1001</v>
      </c>
      <c r="E90" s="201" t="s">
        <v>1002</v>
      </c>
      <c r="F90" s="96" t="s">
        <v>1002</v>
      </c>
      <c r="G90" s="96"/>
    </row>
    <row r="91" spans="1:8" ht="19.899999999999999" customHeight="1" x14ac:dyDescent="0.25">
      <c r="A91" s="159" t="s">
        <v>911</v>
      </c>
      <c r="B91" s="194" t="s">
        <v>929</v>
      </c>
      <c r="C91" s="195" t="s">
        <v>882</v>
      </c>
      <c r="D91" s="195" t="s">
        <v>1001</v>
      </c>
      <c r="E91" s="195" t="s">
        <v>1002</v>
      </c>
      <c r="F91" s="195" t="s">
        <v>1002</v>
      </c>
      <c r="G91" s="137"/>
    </row>
    <row r="92" spans="1:8" ht="28.5" x14ac:dyDescent="0.2">
      <c r="A92" s="95" t="s">
        <v>981</v>
      </c>
      <c r="B92" s="133" t="s">
        <v>930</v>
      </c>
      <c r="C92" s="197" t="s">
        <v>883</v>
      </c>
      <c r="D92" s="200" t="s">
        <v>324</v>
      </c>
      <c r="E92" s="201">
        <v>122.4</v>
      </c>
      <c r="F92" s="96">
        <v>2.75</v>
      </c>
      <c r="G92" s="155">
        <f>+ROUND(E92*F92,2)</f>
        <v>336.6</v>
      </c>
      <c r="H92" s="94" t="s">
        <v>314</v>
      </c>
    </row>
    <row r="93" spans="1:8" ht="19.899999999999999" customHeight="1" x14ac:dyDescent="0.2">
      <c r="A93" s="95" t="s">
        <v>911</v>
      </c>
      <c r="B93" s="133" t="s">
        <v>911</v>
      </c>
      <c r="C93" s="197" t="s">
        <v>868</v>
      </c>
      <c r="D93" s="200" t="s">
        <v>1001</v>
      </c>
      <c r="E93" s="201" t="s">
        <v>1002</v>
      </c>
      <c r="F93" s="96" t="s">
        <v>1002</v>
      </c>
      <c r="G93" s="96"/>
    </row>
    <row r="94" spans="1:8" ht="19.899999999999999" customHeight="1" x14ac:dyDescent="0.25">
      <c r="A94" s="159" t="s">
        <v>911</v>
      </c>
      <c r="B94" s="194" t="s">
        <v>931</v>
      </c>
      <c r="C94" s="195" t="s">
        <v>907</v>
      </c>
      <c r="D94" s="195" t="s">
        <v>1001</v>
      </c>
      <c r="E94" s="195" t="s">
        <v>1002</v>
      </c>
      <c r="F94" s="195" t="s">
        <v>1002</v>
      </c>
      <c r="G94" s="137"/>
    </row>
    <row r="95" spans="1:8" ht="28.5" x14ac:dyDescent="0.2">
      <c r="A95" s="95" t="s">
        <v>982</v>
      </c>
      <c r="B95" s="133" t="s">
        <v>932</v>
      </c>
      <c r="C95" s="197" t="s">
        <v>885</v>
      </c>
      <c r="D95" s="200" t="s">
        <v>324</v>
      </c>
      <c r="E95" s="201">
        <v>25</v>
      </c>
      <c r="F95" s="96">
        <v>53.52</v>
      </c>
      <c r="G95" s="155">
        <f>+ROUND(E95*F95,2)</f>
        <v>1338</v>
      </c>
      <c r="H95" s="94" t="s">
        <v>313</v>
      </c>
    </row>
    <row r="96" spans="1:8" ht="19.899999999999999" customHeight="1" x14ac:dyDescent="0.2">
      <c r="A96" s="95" t="s">
        <v>911</v>
      </c>
      <c r="B96" s="133" t="s">
        <v>911</v>
      </c>
      <c r="C96" s="197" t="s">
        <v>868</v>
      </c>
      <c r="D96" s="200" t="s">
        <v>1001</v>
      </c>
      <c r="E96" s="201" t="s">
        <v>1002</v>
      </c>
      <c r="F96" s="96" t="s">
        <v>1002</v>
      </c>
      <c r="G96" s="96"/>
    </row>
    <row r="97" spans="1:8" ht="19.899999999999999" customHeight="1" x14ac:dyDescent="0.25">
      <c r="A97" s="159" t="s">
        <v>911</v>
      </c>
      <c r="B97" s="194" t="s">
        <v>933</v>
      </c>
      <c r="C97" s="195" t="s">
        <v>908</v>
      </c>
      <c r="D97" s="195" t="s">
        <v>1001</v>
      </c>
      <c r="E97" s="195" t="s">
        <v>1002</v>
      </c>
      <c r="F97" s="195" t="s">
        <v>1002</v>
      </c>
      <c r="G97" s="137"/>
    </row>
    <row r="98" spans="1:8" ht="42.75" x14ac:dyDescent="0.2">
      <c r="A98" s="95" t="s">
        <v>999</v>
      </c>
      <c r="B98" s="133" t="s">
        <v>934</v>
      </c>
      <c r="C98" s="197" t="s">
        <v>909</v>
      </c>
      <c r="D98" s="200" t="s">
        <v>337</v>
      </c>
      <c r="E98" s="201">
        <v>6</v>
      </c>
      <c r="F98" s="96">
        <v>510.17</v>
      </c>
      <c r="G98" s="155">
        <f>+ROUND(E98*F98,2)</f>
        <v>3061.02</v>
      </c>
      <c r="H98" s="94" t="s">
        <v>309</v>
      </c>
    </row>
    <row r="99" spans="1:8" ht="42.75" x14ac:dyDescent="0.2">
      <c r="A99" s="95" t="s">
        <v>1000</v>
      </c>
      <c r="B99" s="133" t="s">
        <v>935</v>
      </c>
      <c r="C99" s="197" t="s">
        <v>910</v>
      </c>
      <c r="D99" s="200" t="s">
        <v>337</v>
      </c>
      <c r="E99" s="201">
        <v>6</v>
      </c>
      <c r="F99" s="96">
        <v>667.9</v>
      </c>
      <c r="G99" s="155">
        <f>+ROUND(E99*F99,2)</f>
        <v>4007.4</v>
      </c>
      <c r="H99" s="94" t="s">
        <v>313</v>
      </c>
    </row>
    <row r="101" spans="1:8" ht="19.899999999999999" customHeight="1" x14ac:dyDescent="0.25">
      <c r="A101" s="159" t="s">
        <v>911</v>
      </c>
      <c r="B101" s="194"/>
      <c r="C101" s="195" t="s">
        <v>1004</v>
      </c>
      <c r="D101" s="195" t="s">
        <v>1001</v>
      </c>
      <c r="E101" s="195" t="s">
        <v>1002</v>
      </c>
      <c r="F101" s="195" t="s">
        <v>1002</v>
      </c>
      <c r="G101" s="137">
        <f>SUM(G9:G99)</f>
        <v>147640.99000000005</v>
      </c>
    </row>
  </sheetData>
  <mergeCells count="10">
    <mergeCell ref="C8:F8"/>
    <mergeCell ref="C1:G1"/>
    <mergeCell ref="C2:G2"/>
    <mergeCell ref="A4:G4"/>
    <mergeCell ref="A5:G5"/>
    <mergeCell ref="A6:A7"/>
    <mergeCell ref="B6:B7"/>
    <mergeCell ref="C6:C7"/>
    <mergeCell ref="D6:D7"/>
    <mergeCell ref="E6:G6"/>
  </mergeCells>
  <pageMargins left="0.51181102362204722" right="0.51181102362204722" top="0.78740157480314965" bottom="0.78740157480314965" header="0.31496062992125984" footer="0.31496062992125984"/>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dimension ref="A1:J29"/>
  <sheetViews>
    <sheetView view="pageBreakPreview" zoomScale="80" zoomScaleNormal="70" zoomScaleSheetLayoutView="80" zoomScalePageLayoutView="60" workbookViewId="0">
      <selection activeCell="G30" sqref="G30"/>
    </sheetView>
  </sheetViews>
  <sheetFormatPr defaultColWidth="8.85546875" defaultRowHeight="19.899999999999999" customHeight="1" x14ac:dyDescent="0.2"/>
  <cols>
    <col min="1" max="1" width="15.7109375" style="56" customWidth="1"/>
    <col min="2" max="2" width="10.7109375" style="54" customWidth="1"/>
    <col min="3" max="3" width="75.7109375" style="131" customWidth="1"/>
    <col min="4" max="4" width="8.5703125" style="55" customWidth="1"/>
    <col min="5" max="5" width="15.140625" style="57" customWidth="1"/>
    <col min="6" max="6" width="16.140625" style="58" customWidth="1"/>
    <col min="7" max="7" width="18.7109375" style="58" bestFit="1" customWidth="1"/>
    <col min="8" max="8" width="8.85546875" style="55"/>
    <col min="9" max="9" width="8.85546875" style="9"/>
    <col min="10" max="10" width="10.85546875" style="9" customWidth="1"/>
    <col min="11" max="16384" width="8.85546875" style="9"/>
  </cols>
  <sheetData>
    <row r="1" spans="1:10" s="46" customFormat="1" ht="27.75" x14ac:dyDescent="0.2">
      <c r="A1" s="43"/>
      <c r="B1" s="47"/>
      <c r="C1" s="259" t="s">
        <v>128</v>
      </c>
      <c r="D1" s="259"/>
      <c r="E1" s="259"/>
      <c r="F1" s="259"/>
      <c r="G1" s="259"/>
      <c r="H1" s="111"/>
    </row>
    <row r="2" spans="1:10" s="46" customFormat="1" ht="27.75" x14ac:dyDescent="0.2">
      <c r="A2" s="43"/>
      <c r="B2" s="47"/>
      <c r="C2" s="258" t="s">
        <v>249</v>
      </c>
      <c r="D2" s="258"/>
      <c r="E2" s="258"/>
      <c r="F2" s="258"/>
      <c r="G2" s="258"/>
      <c r="H2" s="111"/>
    </row>
    <row r="3" spans="1:10" s="46" customFormat="1" ht="27.75" x14ac:dyDescent="0.2">
      <c r="A3" s="43"/>
      <c r="B3" s="47"/>
      <c r="C3" s="163"/>
      <c r="D3" s="164"/>
      <c r="E3" s="48"/>
      <c r="F3" s="48"/>
      <c r="G3" s="48"/>
      <c r="H3" s="111"/>
    </row>
    <row r="4" spans="1:10" s="52" customFormat="1" ht="23.25" x14ac:dyDescent="0.2">
      <c r="A4" s="260"/>
      <c r="B4" s="260"/>
      <c r="C4" s="260"/>
      <c r="D4" s="260"/>
      <c r="E4" s="260"/>
      <c r="F4" s="260"/>
      <c r="G4" s="260"/>
      <c r="H4" s="112"/>
    </row>
    <row r="5" spans="1:10" s="52" customFormat="1" ht="19.899999999999999" customHeight="1" x14ac:dyDescent="0.2">
      <c r="A5" s="261"/>
      <c r="B5" s="261"/>
      <c r="C5" s="261"/>
      <c r="D5" s="261"/>
      <c r="E5" s="261"/>
      <c r="F5" s="261"/>
      <c r="G5" s="261"/>
      <c r="H5" s="112"/>
    </row>
    <row r="6" spans="1:10" s="93" customFormat="1" ht="19.899999999999999" customHeight="1" x14ac:dyDescent="0.2">
      <c r="A6" s="250" t="s">
        <v>133</v>
      </c>
      <c r="B6" s="251" t="s">
        <v>131</v>
      </c>
      <c r="C6" s="252" t="s">
        <v>134</v>
      </c>
      <c r="D6" s="253" t="s">
        <v>135</v>
      </c>
      <c r="E6" s="254" t="s">
        <v>318</v>
      </c>
      <c r="F6" s="254"/>
      <c r="G6" s="254"/>
      <c r="H6" s="113">
        <v>1.1679999999999999</v>
      </c>
    </row>
    <row r="7" spans="1:10" s="93" customFormat="1" ht="42.75" customHeight="1" x14ac:dyDescent="0.2">
      <c r="A7" s="250"/>
      <c r="B7" s="251"/>
      <c r="C7" s="252"/>
      <c r="D7" s="253"/>
      <c r="E7" s="97" t="s">
        <v>259</v>
      </c>
      <c r="F7" s="97" t="s">
        <v>137</v>
      </c>
      <c r="G7" s="97" t="s">
        <v>138</v>
      </c>
      <c r="H7" s="113"/>
    </row>
    <row r="8" spans="1:10" s="8" customFormat="1" ht="15" x14ac:dyDescent="0.2">
      <c r="A8" s="116"/>
      <c r="B8" s="115" t="s">
        <v>250</v>
      </c>
      <c r="C8" s="117" t="s">
        <v>1243</v>
      </c>
      <c r="D8" s="118"/>
      <c r="E8" s="120"/>
      <c r="F8" s="119"/>
      <c r="G8" s="121"/>
      <c r="H8" s="114"/>
    </row>
    <row r="9" spans="1:10" ht="14.25" x14ac:dyDescent="0.2">
      <c r="A9" s="95" t="s">
        <v>1268</v>
      </c>
      <c r="B9" s="133" t="s">
        <v>261</v>
      </c>
      <c r="C9" s="165" t="s">
        <v>1267</v>
      </c>
      <c r="D9" s="166" t="s">
        <v>269</v>
      </c>
      <c r="E9" s="167">
        <v>8</v>
      </c>
      <c r="F9" s="168">
        <f>ROUND(J9*$H$6,2)</f>
        <v>34.78</v>
      </c>
      <c r="G9" s="168">
        <f>ROUND(E9*F9,2)</f>
        <v>278.24</v>
      </c>
      <c r="H9" s="55" t="s">
        <v>312</v>
      </c>
      <c r="J9" s="9">
        <v>29.78</v>
      </c>
    </row>
    <row r="10" spans="1:10" ht="14.25" x14ac:dyDescent="0.2">
      <c r="A10" s="95" t="s">
        <v>1269</v>
      </c>
      <c r="B10" s="133" t="s">
        <v>262</v>
      </c>
      <c r="C10" s="165" t="s">
        <v>1270</v>
      </c>
      <c r="D10" s="166" t="s">
        <v>269</v>
      </c>
      <c r="E10" s="167">
        <v>4</v>
      </c>
      <c r="F10" s="168">
        <f t="shared" ref="F10:F25" si="0">ROUND(J10*$H$6,2)</f>
        <v>370.57</v>
      </c>
      <c r="G10" s="168">
        <f>ROUND(E10*F10,2)</f>
        <v>1482.28</v>
      </c>
      <c r="H10" s="55" t="s">
        <v>316</v>
      </c>
      <c r="J10" s="9">
        <v>317.27</v>
      </c>
    </row>
    <row r="11" spans="1:10" s="8" customFormat="1" ht="30" x14ac:dyDescent="0.2">
      <c r="A11" s="116"/>
      <c r="B11" s="126" t="s">
        <v>253</v>
      </c>
      <c r="C11" s="117" t="s">
        <v>1252</v>
      </c>
      <c r="D11" s="117"/>
      <c r="E11" s="169"/>
      <c r="F11" s="169"/>
      <c r="G11" s="169"/>
      <c r="H11" s="114"/>
    </row>
    <row r="12" spans="1:10" ht="14.25" x14ac:dyDescent="0.2">
      <c r="A12" s="95" t="s">
        <v>1251</v>
      </c>
      <c r="B12" s="133" t="s">
        <v>1283</v>
      </c>
      <c r="C12" s="165" t="s">
        <v>1250</v>
      </c>
      <c r="D12" s="166" t="s">
        <v>269</v>
      </c>
      <c r="E12" s="167">
        <v>4</v>
      </c>
      <c r="F12" s="168">
        <f t="shared" si="0"/>
        <v>40.049999999999997</v>
      </c>
      <c r="G12" s="168">
        <f t="shared" ref="G12:G25" si="1">ROUND(E12*F12,2)</f>
        <v>160.19999999999999</v>
      </c>
      <c r="H12" s="55" t="s">
        <v>312</v>
      </c>
      <c r="J12" s="9">
        <v>34.29</v>
      </c>
    </row>
    <row r="13" spans="1:10" ht="25.5" x14ac:dyDescent="0.2">
      <c r="A13" s="95" t="s">
        <v>1256</v>
      </c>
      <c r="B13" s="133" t="s">
        <v>1257</v>
      </c>
      <c r="C13" s="165" t="s">
        <v>1255</v>
      </c>
      <c r="D13" s="166" t="s">
        <v>269</v>
      </c>
      <c r="E13" s="167">
        <v>1</v>
      </c>
      <c r="F13" s="168">
        <f t="shared" si="0"/>
        <v>53188.56</v>
      </c>
      <c r="G13" s="168">
        <f t="shared" si="1"/>
        <v>53188.56</v>
      </c>
      <c r="H13" s="55" t="s">
        <v>310</v>
      </c>
      <c r="J13" s="9">
        <v>45538.15</v>
      </c>
    </row>
    <row r="14" spans="1:10" ht="14.25" x14ac:dyDescent="0.2">
      <c r="A14" s="95" t="s">
        <v>1266</v>
      </c>
      <c r="B14" s="133" t="s">
        <v>1258</v>
      </c>
      <c r="C14" s="165" t="s">
        <v>1253</v>
      </c>
      <c r="D14" s="166" t="s">
        <v>1254</v>
      </c>
      <c r="E14" s="167">
        <v>30</v>
      </c>
      <c r="F14" s="168">
        <f t="shared" si="0"/>
        <v>31.21</v>
      </c>
      <c r="G14" s="168">
        <f t="shared" si="1"/>
        <v>936.3</v>
      </c>
      <c r="H14" s="55" t="s">
        <v>313</v>
      </c>
      <c r="J14" s="9">
        <v>26.72</v>
      </c>
    </row>
    <row r="15" spans="1:10" ht="14.25" x14ac:dyDescent="0.2">
      <c r="A15" s="95" t="s">
        <v>1289</v>
      </c>
      <c r="B15" s="133" t="s">
        <v>1259</v>
      </c>
      <c r="C15" s="165" t="s">
        <v>1273</v>
      </c>
      <c r="D15" s="166" t="s">
        <v>1290</v>
      </c>
      <c r="E15" s="167">
        <v>50</v>
      </c>
      <c r="F15" s="168">
        <f t="shared" si="0"/>
        <v>7.42</v>
      </c>
      <c r="G15" s="168">
        <f t="shared" si="1"/>
        <v>371</v>
      </c>
      <c r="H15" s="55" t="s">
        <v>316</v>
      </c>
      <c r="J15" s="9">
        <v>6.35</v>
      </c>
    </row>
    <row r="16" spans="1:10" ht="14.25" x14ac:dyDescent="0.2">
      <c r="A16" s="95" t="s">
        <v>1291</v>
      </c>
      <c r="B16" s="133" t="s">
        <v>1260</v>
      </c>
      <c r="C16" s="165" t="s">
        <v>1274</v>
      </c>
      <c r="D16" s="166" t="s">
        <v>1290</v>
      </c>
      <c r="E16" s="167">
        <v>2</v>
      </c>
      <c r="F16" s="168">
        <f t="shared" si="0"/>
        <v>1161.3</v>
      </c>
      <c r="G16" s="168">
        <f t="shared" si="1"/>
        <v>2322.6</v>
      </c>
      <c r="H16" s="55" t="s">
        <v>310</v>
      </c>
      <c r="J16" s="9">
        <v>994.26</v>
      </c>
    </row>
    <row r="17" spans="1:10" ht="25.5" x14ac:dyDescent="0.2">
      <c r="A17" s="95" t="s">
        <v>1292</v>
      </c>
      <c r="B17" s="133" t="s">
        <v>1261</v>
      </c>
      <c r="C17" s="165" t="s">
        <v>1275</v>
      </c>
      <c r="D17" s="166" t="s">
        <v>1293</v>
      </c>
      <c r="E17" s="167">
        <v>200</v>
      </c>
      <c r="F17" s="168">
        <f t="shared" si="0"/>
        <v>6.96</v>
      </c>
      <c r="G17" s="168">
        <f t="shared" si="1"/>
        <v>1392</v>
      </c>
      <c r="H17" s="55" t="s">
        <v>316</v>
      </c>
      <c r="J17" s="9">
        <v>5.96</v>
      </c>
    </row>
    <row r="18" spans="1:10" ht="14.25" x14ac:dyDescent="0.2">
      <c r="A18" s="95" t="s">
        <v>1294</v>
      </c>
      <c r="B18" s="133" t="s">
        <v>1262</v>
      </c>
      <c r="C18" s="165" t="s">
        <v>1276</v>
      </c>
      <c r="D18" s="166" t="s">
        <v>1293</v>
      </c>
      <c r="E18" s="167">
        <v>150</v>
      </c>
      <c r="F18" s="168">
        <f t="shared" si="0"/>
        <v>14.33</v>
      </c>
      <c r="G18" s="168">
        <f t="shared" si="1"/>
        <v>2149.5</v>
      </c>
      <c r="H18" s="55" t="s">
        <v>316</v>
      </c>
      <c r="J18" s="9">
        <v>12.27</v>
      </c>
    </row>
    <row r="19" spans="1:10" ht="14.25" x14ac:dyDescent="0.2">
      <c r="A19" s="95" t="s">
        <v>1295</v>
      </c>
      <c r="B19" s="133" t="s">
        <v>1263</v>
      </c>
      <c r="C19" s="165" t="s">
        <v>1277</v>
      </c>
      <c r="D19" s="166" t="s">
        <v>1290</v>
      </c>
      <c r="E19" s="167">
        <v>1</v>
      </c>
      <c r="F19" s="168">
        <f t="shared" si="0"/>
        <v>6307.2</v>
      </c>
      <c r="G19" s="168">
        <f t="shared" si="1"/>
        <v>6307.2</v>
      </c>
      <c r="H19" s="55" t="s">
        <v>310</v>
      </c>
      <c r="J19" s="9">
        <v>5400</v>
      </c>
    </row>
    <row r="20" spans="1:10" ht="14.25" x14ac:dyDescent="0.2">
      <c r="A20" s="95" t="s">
        <v>1296</v>
      </c>
      <c r="B20" s="133" t="s">
        <v>1264</v>
      </c>
      <c r="C20" s="165" t="s">
        <v>1278</v>
      </c>
      <c r="D20" s="166" t="s">
        <v>1293</v>
      </c>
      <c r="E20" s="167">
        <v>300</v>
      </c>
      <c r="F20" s="168">
        <f t="shared" si="0"/>
        <v>2.5099999999999998</v>
      </c>
      <c r="G20" s="168">
        <f t="shared" si="1"/>
        <v>753</v>
      </c>
      <c r="H20" s="55" t="s">
        <v>312</v>
      </c>
      <c r="J20" s="9">
        <v>2.15</v>
      </c>
    </row>
    <row r="21" spans="1:10" ht="14.25" x14ac:dyDescent="0.2">
      <c r="A21" s="95" t="s">
        <v>1297</v>
      </c>
      <c r="B21" s="133" t="s">
        <v>1265</v>
      </c>
      <c r="C21" s="165" t="s">
        <v>1279</v>
      </c>
      <c r="D21" s="166" t="s">
        <v>1293</v>
      </c>
      <c r="E21" s="167">
        <v>50</v>
      </c>
      <c r="F21" s="168">
        <f t="shared" si="0"/>
        <v>9.4</v>
      </c>
      <c r="G21" s="168">
        <f t="shared" si="1"/>
        <v>470</v>
      </c>
      <c r="H21" s="55" t="s">
        <v>312</v>
      </c>
      <c r="J21" s="9">
        <v>8.0500000000000007</v>
      </c>
    </row>
    <row r="22" spans="1:10" ht="25.5" x14ac:dyDescent="0.2">
      <c r="A22" s="95" t="s">
        <v>1288</v>
      </c>
      <c r="B22" s="133" t="s">
        <v>1284</v>
      </c>
      <c r="C22" s="165" t="s">
        <v>1282</v>
      </c>
      <c r="D22" s="166" t="s">
        <v>1290</v>
      </c>
      <c r="E22" s="167">
        <v>90</v>
      </c>
      <c r="F22" s="168">
        <f t="shared" si="0"/>
        <v>5.07</v>
      </c>
      <c r="G22" s="168">
        <f t="shared" si="1"/>
        <v>456.3</v>
      </c>
      <c r="H22" s="55" t="s">
        <v>316</v>
      </c>
      <c r="J22" s="9">
        <v>4.34</v>
      </c>
    </row>
    <row r="23" spans="1:10" ht="14.25" x14ac:dyDescent="0.2">
      <c r="A23" s="95" t="s">
        <v>1298</v>
      </c>
      <c r="B23" s="133" t="s">
        <v>1285</v>
      </c>
      <c r="C23" s="165" t="s">
        <v>1299</v>
      </c>
      <c r="D23" s="166" t="s">
        <v>1290</v>
      </c>
      <c r="E23" s="167">
        <v>90</v>
      </c>
      <c r="F23" s="168">
        <f t="shared" si="0"/>
        <v>0.76</v>
      </c>
      <c r="G23" s="168">
        <f t="shared" si="1"/>
        <v>68.400000000000006</v>
      </c>
      <c r="H23" s="55" t="s">
        <v>316</v>
      </c>
      <c r="J23" s="9">
        <v>0.65</v>
      </c>
    </row>
    <row r="24" spans="1:10" ht="14.25" x14ac:dyDescent="0.2">
      <c r="A24" s="95" t="s">
        <v>1300</v>
      </c>
      <c r="B24" s="133" t="s">
        <v>1286</v>
      </c>
      <c r="C24" s="165" t="s">
        <v>1280</v>
      </c>
      <c r="D24" s="166" t="s">
        <v>267</v>
      </c>
      <c r="E24" s="167">
        <v>43</v>
      </c>
      <c r="F24" s="168">
        <f t="shared" si="0"/>
        <v>7.98</v>
      </c>
      <c r="G24" s="168">
        <f t="shared" si="1"/>
        <v>343.14</v>
      </c>
      <c r="H24" s="55" t="s">
        <v>312</v>
      </c>
      <c r="J24" s="9">
        <v>6.83</v>
      </c>
    </row>
    <row r="25" spans="1:10" ht="14.25" x14ac:dyDescent="0.2">
      <c r="A25" s="95" t="s">
        <v>1301</v>
      </c>
      <c r="B25" s="133" t="s">
        <v>1287</v>
      </c>
      <c r="C25" s="165" t="s">
        <v>1281</v>
      </c>
      <c r="D25" s="166" t="s">
        <v>267</v>
      </c>
      <c r="E25" s="167">
        <v>25</v>
      </c>
      <c r="F25" s="168">
        <f t="shared" si="0"/>
        <v>13.97</v>
      </c>
      <c r="G25" s="168">
        <f t="shared" si="1"/>
        <v>349.25</v>
      </c>
      <c r="H25" s="55" t="s">
        <v>312</v>
      </c>
      <c r="J25" s="9">
        <v>11.96</v>
      </c>
    </row>
    <row r="26" spans="1:10" s="8" customFormat="1" ht="30.75" customHeight="1" x14ac:dyDescent="0.2">
      <c r="A26" s="116"/>
      <c r="B26" s="126" t="s">
        <v>260</v>
      </c>
      <c r="C26" s="117" t="s">
        <v>1244</v>
      </c>
      <c r="D26" s="117"/>
      <c r="E26" s="169"/>
      <c r="F26" s="169"/>
      <c r="G26" s="169"/>
      <c r="H26" s="114"/>
    </row>
    <row r="27" spans="1:10" ht="14.25" x14ac:dyDescent="0.2">
      <c r="A27" s="95" t="s">
        <v>1247</v>
      </c>
      <c r="B27" s="133" t="s">
        <v>266</v>
      </c>
      <c r="C27" s="165" t="s">
        <v>1246</v>
      </c>
      <c r="D27" s="166" t="s">
        <v>1249</v>
      </c>
      <c r="E27" s="168">
        <v>30</v>
      </c>
      <c r="F27" s="168">
        <f t="shared" ref="F27" si="2">ROUND(J27*$H$6,2)</f>
        <v>23.56</v>
      </c>
      <c r="G27" s="168">
        <f t="shared" ref="G27:G28" si="3">ROUND(E27*F27,2)</f>
        <v>706.8</v>
      </c>
      <c r="H27" s="55" t="s">
        <v>312</v>
      </c>
      <c r="J27" s="9">
        <v>20.170000000000002</v>
      </c>
    </row>
    <row r="28" spans="1:10" ht="14.25" x14ac:dyDescent="0.2">
      <c r="A28" s="95" t="s">
        <v>1248</v>
      </c>
      <c r="B28" s="133" t="s">
        <v>242</v>
      </c>
      <c r="C28" s="165" t="s">
        <v>1245</v>
      </c>
      <c r="D28" s="166" t="s">
        <v>1249</v>
      </c>
      <c r="E28" s="168">
        <v>60</v>
      </c>
      <c r="F28" s="168">
        <f t="shared" ref="F28" si="4">ROUND(J28*$H$6,2)</f>
        <v>56.16</v>
      </c>
      <c r="G28" s="168">
        <f t="shared" si="3"/>
        <v>3369.6</v>
      </c>
      <c r="H28" s="55" t="s">
        <v>312</v>
      </c>
      <c r="J28" s="9">
        <v>48.08</v>
      </c>
    </row>
    <row r="29" spans="1:10" ht="19.899999999999999" customHeight="1" x14ac:dyDescent="0.2">
      <c r="A29" s="117"/>
      <c r="B29" s="117"/>
      <c r="C29" s="117"/>
      <c r="D29" s="255" t="s">
        <v>138</v>
      </c>
      <c r="E29" s="256"/>
      <c r="F29" s="257"/>
      <c r="G29" s="170">
        <f>SUM(G9:G28)</f>
        <v>75104.37000000001</v>
      </c>
    </row>
  </sheetData>
  <mergeCells count="10">
    <mergeCell ref="D29:F29"/>
    <mergeCell ref="C2:G2"/>
    <mergeCell ref="C1:G1"/>
    <mergeCell ref="A4:G4"/>
    <mergeCell ref="A5:G5"/>
    <mergeCell ref="A6:A7"/>
    <mergeCell ref="C6:C7"/>
    <mergeCell ref="D6:D7"/>
    <mergeCell ref="E6:G6"/>
    <mergeCell ref="B6:B7"/>
  </mergeCells>
  <pageMargins left="0.23622047244094491" right="0.23622047244094491" top="0.74803149606299213" bottom="0.74803149606299213" header="0.31496062992125984" footer="0.31496062992125984"/>
  <pageSetup paperSize="9" scale="63" fitToHeight="0" orientation="portrait" r:id="rId1"/>
  <headerFooter alignWithMargins="0">
    <oddFooter>&amp;R&amp;K000000Página  &amp;P /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63"/>
  <sheetViews>
    <sheetView topLeftCell="A2300" workbookViewId="0">
      <selection activeCell="A2092" sqref="A2092"/>
    </sheetView>
  </sheetViews>
  <sheetFormatPr defaultRowHeight="15" x14ac:dyDescent="0.25"/>
  <cols>
    <col min="1" max="1" width="12.7109375" style="202" customWidth="1"/>
    <col min="2" max="2" width="2.7109375" style="205" customWidth="1"/>
    <col min="3" max="3" width="12.7109375" style="202" customWidth="1"/>
    <col min="4" max="4" width="45.7109375" style="205" customWidth="1"/>
    <col min="5" max="5" width="8.7109375" style="205" customWidth="1"/>
    <col min="6" max="6" width="12.7109375" style="206" customWidth="1"/>
    <col min="7" max="8" width="12.7109375" style="207" customWidth="1"/>
    <col min="9" max="256" width="9.140625" style="205"/>
    <col min="257" max="257" width="12.7109375" style="205" customWidth="1"/>
    <col min="258" max="258" width="2.7109375" style="205" customWidth="1"/>
    <col min="259" max="259" width="12.7109375" style="205" customWidth="1"/>
    <col min="260" max="260" width="45.7109375" style="205" customWidth="1"/>
    <col min="261" max="261" width="8.7109375" style="205" customWidth="1"/>
    <col min="262" max="264" width="12.7109375" style="205" customWidth="1"/>
    <col min="265" max="512" width="9.140625" style="205"/>
    <col min="513" max="513" width="12.7109375" style="205" customWidth="1"/>
    <col min="514" max="514" width="2.7109375" style="205" customWidth="1"/>
    <col min="515" max="515" width="12.7109375" style="205" customWidth="1"/>
    <col min="516" max="516" width="45.7109375" style="205" customWidth="1"/>
    <col min="517" max="517" width="8.7109375" style="205" customWidth="1"/>
    <col min="518" max="520" width="12.7109375" style="205" customWidth="1"/>
    <col min="521" max="768" width="9.140625" style="205"/>
    <col min="769" max="769" width="12.7109375" style="205" customWidth="1"/>
    <col min="770" max="770" width="2.7109375" style="205" customWidth="1"/>
    <col min="771" max="771" width="12.7109375" style="205" customWidth="1"/>
    <col min="772" max="772" width="45.7109375" style="205" customWidth="1"/>
    <col min="773" max="773" width="8.7109375" style="205" customWidth="1"/>
    <col min="774" max="776" width="12.7109375" style="205" customWidth="1"/>
    <col min="777" max="1024" width="9.140625" style="205"/>
    <col min="1025" max="1025" width="12.7109375" style="205" customWidth="1"/>
    <col min="1026" max="1026" width="2.7109375" style="205" customWidth="1"/>
    <col min="1027" max="1027" width="12.7109375" style="205" customWidth="1"/>
    <col min="1028" max="1028" width="45.7109375" style="205" customWidth="1"/>
    <col min="1029" max="1029" width="8.7109375" style="205" customWidth="1"/>
    <col min="1030" max="1032" width="12.7109375" style="205" customWidth="1"/>
    <col min="1033" max="1280" width="9.140625" style="205"/>
    <col min="1281" max="1281" width="12.7109375" style="205" customWidth="1"/>
    <col min="1282" max="1282" width="2.7109375" style="205" customWidth="1"/>
    <col min="1283" max="1283" width="12.7109375" style="205" customWidth="1"/>
    <col min="1284" max="1284" width="45.7109375" style="205" customWidth="1"/>
    <col min="1285" max="1285" width="8.7109375" style="205" customWidth="1"/>
    <col min="1286" max="1288" width="12.7109375" style="205" customWidth="1"/>
    <col min="1289" max="1536" width="9.140625" style="205"/>
    <col min="1537" max="1537" width="12.7109375" style="205" customWidth="1"/>
    <col min="1538" max="1538" width="2.7109375" style="205" customWidth="1"/>
    <col min="1539" max="1539" width="12.7109375" style="205" customWidth="1"/>
    <col min="1540" max="1540" width="45.7109375" style="205" customWidth="1"/>
    <col min="1541" max="1541" width="8.7109375" style="205" customWidth="1"/>
    <col min="1542" max="1544" width="12.7109375" style="205" customWidth="1"/>
    <col min="1545" max="1792" width="9.140625" style="205"/>
    <col min="1793" max="1793" width="12.7109375" style="205" customWidth="1"/>
    <col min="1794" max="1794" width="2.7109375" style="205" customWidth="1"/>
    <col min="1795" max="1795" width="12.7109375" style="205" customWidth="1"/>
    <col min="1796" max="1796" width="45.7109375" style="205" customWidth="1"/>
    <col min="1797" max="1797" width="8.7109375" style="205" customWidth="1"/>
    <col min="1798" max="1800" width="12.7109375" style="205" customWidth="1"/>
    <col min="1801" max="2048" width="9.140625" style="205"/>
    <col min="2049" max="2049" width="12.7109375" style="205" customWidth="1"/>
    <col min="2050" max="2050" width="2.7109375" style="205" customWidth="1"/>
    <col min="2051" max="2051" width="12.7109375" style="205" customWidth="1"/>
    <col min="2052" max="2052" width="45.7109375" style="205" customWidth="1"/>
    <col min="2053" max="2053" width="8.7109375" style="205" customWidth="1"/>
    <col min="2054" max="2056" width="12.7109375" style="205" customWidth="1"/>
    <col min="2057" max="2304" width="9.140625" style="205"/>
    <col min="2305" max="2305" width="12.7109375" style="205" customWidth="1"/>
    <col min="2306" max="2306" width="2.7109375" style="205" customWidth="1"/>
    <col min="2307" max="2307" width="12.7109375" style="205" customWidth="1"/>
    <col min="2308" max="2308" width="45.7109375" style="205" customWidth="1"/>
    <col min="2309" max="2309" width="8.7109375" style="205" customWidth="1"/>
    <col min="2310" max="2312" width="12.7109375" style="205" customWidth="1"/>
    <col min="2313" max="2560" width="9.140625" style="205"/>
    <col min="2561" max="2561" width="12.7109375" style="205" customWidth="1"/>
    <col min="2562" max="2562" width="2.7109375" style="205" customWidth="1"/>
    <col min="2563" max="2563" width="12.7109375" style="205" customWidth="1"/>
    <col min="2564" max="2564" width="45.7109375" style="205" customWidth="1"/>
    <col min="2565" max="2565" width="8.7109375" style="205" customWidth="1"/>
    <col min="2566" max="2568" width="12.7109375" style="205" customWidth="1"/>
    <col min="2569" max="2816" width="9.140625" style="205"/>
    <col min="2817" max="2817" width="12.7109375" style="205" customWidth="1"/>
    <col min="2818" max="2818" width="2.7109375" style="205" customWidth="1"/>
    <col min="2819" max="2819" width="12.7109375" style="205" customWidth="1"/>
    <col min="2820" max="2820" width="45.7109375" style="205" customWidth="1"/>
    <col min="2821" max="2821" width="8.7109375" style="205" customWidth="1"/>
    <col min="2822" max="2824" width="12.7109375" style="205" customWidth="1"/>
    <col min="2825" max="3072" width="9.140625" style="205"/>
    <col min="3073" max="3073" width="12.7109375" style="205" customWidth="1"/>
    <col min="3074" max="3074" width="2.7109375" style="205" customWidth="1"/>
    <col min="3075" max="3075" width="12.7109375" style="205" customWidth="1"/>
    <col min="3076" max="3076" width="45.7109375" style="205" customWidth="1"/>
    <col min="3077" max="3077" width="8.7109375" style="205" customWidth="1"/>
    <col min="3078" max="3080" width="12.7109375" style="205" customWidth="1"/>
    <col min="3081" max="3328" width="9.140625" style="205"/>
    <col min="3329" max="3329" width="12.7109375" style="205" customWidth="1"/>
    <col min="3330" max="3330" width="2.7109375" style="205" customWidth="1"/>
    <col min="3331" max="3331" width="12.7109375" style="205" customWidth="1"/>
    <col min="3332" max="3332" width="45.7109375" style="205" customWidth="1"/>
    <col min="3333" max="3333" width="8.7109375" style="205" customWidth="1"/>
    <col min="3334" max="3336" width="12.7109375" style="205" customWidth="1"/>
    <col min="3337" max="3584" width="9.140625" style="205"/>
    <col min="3585" max="3585" width="12.7109375" style="205" customWidth="1"/>
    <col min="3586" max="3586" width="2.7109375" style="205" customWidth="1"/>
    <col min="3587" max="3587" width="12.7109375" style="205" customWidth="1"/>
    <col min="3588" max="3588" width="45.7109375" style="205" customWidth="1"/>
    <col min="3589" max="3589" width="8.7109375" style="205" customWidth="1"/>
    <col min="3590" max="3592" width="12.7109375" style="205" customWidth="1"/>
    <col min="3593" max="3840" width="9.140625" style="205"/>
    <col min="3841" max="3841" width="12.7109375" style="205" customWidth="1"/>
    <col min="3842" max="3842" width="2.7109375" style="205" customWidth="1"/>
    <col min="3843" max="3843" width="12.7109375" style="205" customWidth="1"/>
    <col min="3844" max="3844" width="45.7109375" style="205" customWidth="1"/>
    <col min="3845" max="3845" width="8.7109375" style="205" customWidth="1"/>
    <col min="3846" max="3848" width="12.7109375" style="205" customWidth="1"/>
    <col min="3849" max="4096" width="9.140625" style="205"/>
    <col min="4097" max="4097" width="12.7109375" style="205" customWidth="1"/>
    <col min="4098" max="4098" width="2.7109375" style="205" customWidth="1"/>
    <col min="4099" max="4099" width="12.7109375" style="205" customWidth="1"/>
    <col min="4100" max="4100" width="45.7109375" style="205" customWidth="1"/>
    <col min="4101" max="4101" width="8.7109375" style="205" customWidth="1"/>
    <col min="4102" max="4104" width="12.7109375" style="205" customWidth="1"/>
    <col min="4105" max="4352" width="9.140625" style="205"/>
    <col min="4353" max="4353" width="12.7109375" style="205" customWidth="1"/>
    <col min="4354" max="4354" width="2.7109375" style="205" customWidth="1"/>
    <col min="4355" max="4355" width="12.7109375" style="205" customWidth="1"/>
    <col min="4356" max="4356" width="45.7109375" style="205" customWidth="1"/>
    <col min="4357" max="4357" width="8.7109375" style="205" customWidth="1"/>
    <col min="4358" max="4360" width="12.7109375" style="205" customWidth="1"/>
    <col min="4361" max="4608" width="9.140625" style="205"/>
    <col min="4609" max="4609" width="12.7109375" style="205" customWidth="1"/>
    <col min="4610" max="4610" width="2.7109375" style="205" customWidth="1"/>
    <col min="4611" max="4611" width="12.7109375" style="205" customWidth="1"/>
    <col min="4612" max="4612" width="45.7109375" style="205" customWidth="1"/>
    <col min="4613" max="4613" width="8.7109375" style="205" customWidth="1"/>
    <col min="4614" max="4616" width="12.7109375" style="205" customWidth="1"/>
    <col min="4617" max="4864" width="9.140625" style="205"/>
    <col min="4865" max="4865" width="12.7109375" style="205" customWidth="1"/>
    <col min="4866" max="4866" width="2.7109375" style="205" customWidth="1"/>
    <col min="4867" max="4867" width="12.7109375" style="205" customWidth="1"/>
    <col min="4868" max="4868" width="45.7109375" style="205" customWidth="1"/>
    <col min="4869" max="4869" width="8.7109375" style="205" customWidth="1"/>
    <col min="4870" max="4872" width="12.7109375" style="205" customWidth="1"/>
    <col min="4873" max="5120" width="9.140625" style="205"/>
    <col min="5121" max="5121" width="12.7109375" style="205" customWidth="1"/>
    <col min="5122" max="5122" width="2.7109375" style="205" customWidth="1"/>
    <col min="5123" max="5123" width="12.7109375" style="205" customWidth="1"/>
    <col min="5124" max="5124" width="45.7109375" style="205" customWidth="1"/>
    <col min="5125" max="5125" width="8.7109375" style="205" customWidth="1"/>
    <col min="5126" max="5128" width="12.7109375" style="205" customWidth="1"/>
    <col min="5129" max="5376" width="9.140625" style="205"/>
    <col min="5377" max="5377" width="12.7109375" style="205" customWidth="1"/>
    <col min="5378" max="5378" width="2.7109375" style="205" customWidth="1"/>
    <col min="5379" max="5379" width="12.7109375" style="205" customWidth="1"/>
    <col min="5380" max="5380" width="45.7109375" style="205" customWidth="1"/>
    <col min="5381" max="5381" width="8.7109375" style="205" customWidth="1"/>
    <col min="5382" max="5384" width="12.7109375" style="205" customWidth="1"/>
    <col min="5385" max="5632" width="9.140625" style="205"/>
    <col min="5633" max="5633" width="12.7109375" style="205" customWidth="1"/>
    <col min="5634" max="5634" width="2.7109375" style="205" customWidth="1"/>
    <col min="5635" max="5635" width="12.7109375" style="205" customWidth="1"/>
    <col min="5636" max="5636" width="45.7109375" style="205" customWidth="1"/>
    <col min="5637" max="5637" width="8.7109375" style="205" customWidth="1"/>
    <col min="5638" max="5640" width="12.7109375" style="205" customWidth="1"/>
    <col min="5641" max="5888" width="9.140625" style="205"/>
    <col min="5889" max="5889" width="12.7109375" style="205" customWidth="1"/>
    <col min="5890" max="5890" width="2.7109375" style="205" customWidth="1"/>
    <col min="5891" max="5891" width="12.7109375" style="205" customWidth="1"/>
    <col min="5892" max="5892" width="45.7109375" style="205" customWidth="1"/>
    <col min="5893" max="5893" width="8.7109375" style="205" customWidth="1"/>
    <col min="5894" max="5896" width="12.7109375" style="205" customWidth="1"/>
    <col min="5897" max="6144" width="9.140625" style="205"/>
    <col min="6145" max="6145" width="12.7109375" style="205" customWidth="1"/>
    <col min="6146" max="6146" width="2.7109375" style="205" customWidth="1"/>
    <col min="6147" max="6147" width="12.7109375" style="205" customWidth="1"/>
    <col min="6148" max="6148" width="45.7109375" style="205" customWidth="1"/>
    <col min="6149" max="6149" width="8.7109375" style="205" customWidth="1"/>
    <col min="6150" max="6152" width="12.7109375" style="205" customWidth="1"/>
    <col min="6153" max="6400" width="9.140625" style="205"/>
    <col min="6401" max="6401" width="12.7109375" style="205" customWidth="1"/>
    <col min="6402" max="6402" width="2.7109375" style="205" customWidth="1"/>
    <col min="6403" max="6403" width="12.7109375" style="205" customWidth="1"/>
    <col min="6404" max="6404" width="45.7109375" style="205" customWidth="1"/>
    <col min="6405" max="6405" width="8.7109375" style="205" customWidth="1"/>
    <col min="6406" max="6408" width="12.7109375" style="205" customWidth="1"/>
    <col min="6409" max="6656" width="9.140625" style="205"/>
    <col min="6657" max="6657" width="12.7109375" style="205" customWidth="1"/>
    <col min="6658" max="6658" width="2.7109375" style="205" customWidth="1"/>
    <col min="6659" max="6659" width="12.7109375" style="205" customWidth="1"/>
    <col min="6660" max="6660" width="45.7109375" style="205" customWidth="1"/>
    <col min="6661" max="6661" width="8.7109375" style="205" customWidth="1"/>
    <col min="6662" max="6664" width="12.7109375" style="205" customWidth="1"/>
    <col min="6665" max="6912" width="9.140625" style="205"/>
    <col min="6913" max="6913" width="12.7109375" style="205" customWidth="1"/>
    <col min="6914" max="6914" width="2.7109375" style="205" customWidth="1"/>
    <col min="6915" max="6915" width="12.7109375" style="205" customWidth="1"/>
    <col min="6916" max="6916" width="45.7109375" style="205" customWidth="1"/>
    <col min="6917" max="6917" width="8.7109375" style="205" customWidth="1"/>
    <col min="6918" max="6920" width="12.7109375" style="205" customWidth="1"/>
    <col min="6921" max="7168" width="9.140625" style="205"/>
    <col min="7169" max="7169" width="12.7109375" style="205" customWidth="1"/>
    <col min="7170" max="7170" width="2.7109375" style="205" customWidth="1"/>
    <col min="7171" max="7171" width="12.7109375" style="205" customWidth="1"/>
    <col min="7172" max="7172" width="45.7109375" style="205" customWidth="1"/>
    <col min="7173" max="7173" width="8.7109375" style="205" customWidth="1"/>
    <col min="7174" max="7176" width="12.7109375" style="205" customWidth="1"/>
    <col min="7177" max="7424" width="9.140625" style="205"/>
    <col min="7425" max="7425" width="12.7109375" style="205" customWidth="1"/>
    <col min="7426" max="7426" width="2.7109375" style="205" customWidth="1"/>
    <col min="7427" max="7427" width="12.7109375" style="205" customWidth="1"/>
    <col min="7428" max="7428" width="45.7109375" style="205" customWidth="1"/>
    <col min="7429" max="7429" width="8.7109375" style="205" customWidth="1"/>
    <col min="7430" max="7432" width="12.7109375" style="205" customWidth="1"/>
    <col min="7433" max="7680" width="9.140625" style="205"/>
    <col min="7681" max="7681" width="12.7109375" style="205" customWidth="1"/>
    <col min="7682" max="7682" width="2.7109375" style="205" customWidth="1"/>
    <col min="7683" max="7683" width="12.7109375" style="205" customWidth="1"/>
    <col min="7684" max="7684" width="45.7109375" style="205" customWidth="1"/>
    <col min="7685" max="7685" width="8.7109375" style="205" customWidth="1"/>
    <col min="7686" max="7688" width="12.7109375" style="205" customWidth="1"/>
    <col min="7689" max="7936" width="9.140625" style="205"/>
    <col min="7937" max="7937" width="12.7109375" style="205" customWidth="1"/>
    <col min="7938" max="7938" width="2.7109375" style="205" customWidth="1"/>
    <col min="7939" max="7939" width="12.7109375" style="205" customWidth="1"/>
    <col min="7940" max="7940" width="45.7109375" style="205" customWidth="1"/>
    <col min="7941" max="7941" width="8.7109375" style="205" customWidth="1"/>
    <col min="7942" max="7944" width="12.7109375" style="205" customWidth="1"/>
    <col min="7945" max="8192" width="9.140625" style="205"/>
    <col min="8193" max="8193" width="12.7109375" style="205" customWidth="1"/>
    <col min="8194" max="8194" width="2.7109375" style="205" customWidth="1"/>
    <col min="8195" max="8195" width="12.7109375" style="205" customWidth="1"/>
    <col min="8196" max="8196" width="45.7109375" style="205" customWidth="1"/>
    <col min="8197" max="8197" width="8.7109375" style="205" customWidth="1"/>
    <col min="8198" max="8200" width="12.7109375" style="205" customWidth="1"/>
    <col min="8201" max="8448" width="9.140625" style="205"/>
    <col min="8449" max="8449" width="12.7109375" style="205" customWidth="1"/>
    <col min="8450" max="8450" width="2.7109375" style="205" customWidth="1"/>
    <col min="8451" max="8451" width="12.7109375" style="205" customWidth="1"/>
    <col min="8452" max="8452" width="45.7109375" style="205" customWidth="1"/>
    <col min="8453" max="8453" width="8.7109375" style="205" customWidth="1"/>
    <col min="8454" max="8456" width="12.7109375" style="205" customWidth="1"/>
    <col min="8457" max="8704" width="9.140625" style="205"/>
    <col min="8705" max="8705" width="12.7109375" style="205" customWidth="1"/>
    <col min="8706" max="8706" width="2.7109375" style="205" customWidth="1"/>
    <col min="8707" max="8707" width="12.7109375" style="205" customWidth="1"/>
    <col min="8708" max="8708" width="45.7109375" style="205" customWidth="1"/>
    <col min="8709" max="8709" width="8.7109375" style="205" customWidth="1"/>
    <col min="8710" max="8712" width="12.7109375" style="205" customWidth="1"/>
    <col min="8713" max="8960" width="9.140625" style="205"/>
    <col min="8961" max="8961" width="12.7109375" style="205" customWidth="1"/>
    <col min="8962" max="8962" width="2.7109375" style="205" customWidth="1"/>
    <col min="8963" max="8963" width="12.7109375" style="205" customWidth="1"/>
    <col min="8964" max="8964" width="45.7109375" style="205" customWidth="1"/>
    <col min="8965" max="8965" width="8.7109375" style="205" customWidth="1"/>
    <col min="8966" max="8968" width="12.7109375" style="205" customWidth="1"/>
    <col min="8969" max="9216" width="9.140625" style="205"/>
    <col min="9217" max="9217" width="12.7109375" style="205" customWidth="1"/>
    <col min="9218" max="9218" width="2.7109375" style="205" customWidth="1"/>
    <col min="9219" max="9219" width="12.7109375" style="205" customWidth="1"/>
    <col min="9220" max="9220" width="45.7109375" style="205" customWidth="1"/>
    <col min="9221" max="9221" width="8.7109375" style="205" customWidth="1"/>
    <col min="9222" max="9224" width="12.7109375" style="205" customWidth="1"/>
    <col min="9225" max="9472" width="9.140625" style="205"/>
    <col min="9473" max="9473" width="12.7109375" style="205" customWidth="1"/>
    <col min="9474" max="9474" width="2.7109375" style="205" customWidth="1"/>
    <col min="9475" max="9475" width="12.7109375" style="205" customWidth="1"/>
    <col min="9476" max="9476" width="45.7109375" style="205" customWidth="1"/>
    <col min="9477" max="9477" width="8.7109375" style="205" customWidth="1"/>
    <col min="9478" max="9480" width="12.7109375" style="205" customWidth="1"/>
    <col min="9481" max="9728" width="9.140625" style="205"/>
    <col min="9729" max="9729" width="12.7109375" style="205" customWidth="1"/>
    <col min="9730" max="9730" width="2.7109375" style="205" customWidth="1"/>
    <col min="9731" max="9731" width="12.7109375" style="205" customWidth="1"/>
    <col min="9732" max="9732" width="45.7109375" style="205" customWidth="1"/>
    <col min="9733" max="9733" width="8.7109375" style="205" customWidth="1"/>
    <col min="9734" max="9736" width="12.7109375" style="205" customWidth="1"/>
    <col min="9737" max="9984" width="9.140625" style="205"/>
    <col min="9985" max="9985" width="12.7109375" style="205" customWidth="1"/>
    <col min="9986" max="9986" width="2.7109375" style="205" customWidth="1"/>
    <col min="9987" max="9987" width="12.7109375" style="205" customWidth="1"/>
    <col min="9988" max="9988" width="45.7109375" style="205" customWidth="1"/>
    <col min="9989" max="9989" width="8.7109375" style="205" customWidth="1"/>
    <col min="9990" max="9992" width="12.7109375" style="205" customWidth="1"/>
    <col min="9993" max="10240" width="9.140625" style="205"/>
    <col min="10241" max="10241" width="12.7109375" style="205" customWidth="1"/>
    <col min="10242" max="10242" width="2.7109375" style="205" customWidth="1"/>
    <col min="10243" max="10243" width="12.7109375" style="205" customWidth="1"/>
    <col min="10244" max="10244" width="45.7109375" style="205" customWidth="1"/>
    <col min="10245" max="10245" width="8.7109375" style="205" customWidth="1"/>
    <col min="10246" max="10248" width="12.7109375" style="205" customWidth="1"/>
    <col min="10249" max="10496" width="9.140625" style="205"/>
    <col min="10497" max="10497" width="12.7109375" style="205" customWidth="1"/>
    <col min="10498" max="10498" width="2.7109375" style="205" customWidth="1"/>
    <col min="10499" max="10499" width="12.7109375" style="205" customWidth="1"/>
    <col min="10500" max="10500" width="45.7109375" style="205" customWidth="1"/>
    <col min="10501" max="10501" width="8.7109375" style="205" customWidth="1"/>
    <col min="10502" max="10504" width="12.7109375" style="205" customWidth="1"/>
    <col min="10505" max="10752" width="9.140625" style="205"/>
    <col min="10753" max="10753" width="12.7109375" style="205" customWidth="1"/>
    <col min="10754" max="10754" width="2.7109375" style="205" customWidth="1"/>
    <col min="10755" max="10755" width="12.7109375" style="205" customWidth="1"/>
    <col min="10756" max="10756" width="45.7109375" style="205" customWidth="1"/>
    <col min="10757" max="10757" width="8.7109375" style="205" customWidth="1"/>
    <col min="10758" max="10760" width="12.7109375" style="205" customWidth="1"/>
    <col min="10761" max="11008" width="9.140625" style="205"/>
    <col min="11009" max="11009" width="12.7109375" style="205" customWidth="1"/>
    <col min="11010" max="11010" width="2.7109375" style="205" customWidth="1"/>
    <col min="11011" max="11011" width="12.7109375" style="205" customWidth="1"/>
    <col min="11012" max="11012" width="45.7109375" style="205" customWidth="1"/>
    <col min="11013" max="11013" width="8.7109375" style="205" customWidth="1"/>
    <col min="11014" max="11016" width="12.7109375" style="205" customWidth="1"/>
    <col min="11017" max="11264" width="9.140625" style="205"/>
    <col min="11265" max="11265" width="12.7109375" style="205" customWidth="1"/>
    <col min="11266" max="11266" width="2.7109375" style="205" customWidth="1"/>
    <col min="11267" max="11267" width="12.7109375" style="205" customWidth="1"/>
    <col min="11268" max="11268" width="45.7109375" style="205" customWidth="1"/>
    <col min="11269" max="11269" width="8.7109375" style="205" customWidth="1"/>
    <col min="11270" max="11272" width="12.7109375" style="205" customWidth="1"/>
    <col min="11273" max="11520" width="9.140625" style="205"/>
    <col min="11521" max="11521" width="12.7109375" style="205" customWidth="1"/>
    <col min="11522" max="11522" width="2.7109375" style="205" customWidth="1"/>
    <col min="11523" max="11523" width="12.7109375" style="205" customWidth="1"/>
    <col min="11524" max="11524" width="45.7109375" style="205" customWidth="1"/>
    <col min="11525" max="11525" width="8.7109375" style="205" customWidth="1"/>
    <col min="11526" max="11528" width="12.7109375" style="205" customWidth="1"/>
    <col min="11529" max="11776" width="9.140625" style="205"/>
    <col min="11777" max="11777" width="12.7109375" style="205" customWidth="1"/>
    <col min="11778" max="11778" width="2.7109375" style="205" customWidth="1"/>
    <col min="11779" max="11779" width="12.7109375" style="205" customWidth="1"/>
    <col min="11780" max="11780" width="45.7109375" style="205" customWidth="1"/>
    <col min="11781" max="11781" width="8.7109375" style="205" customWidth="1"/>
    <col min="11782" max="11784" width="12.7109375" style="205" customWidth="1"/>
    <col min="11785" max="12032" width="9.140625" style="205"/>
    <col min="12033" max="12033" width="12.7109375" style="205" customWidth="1"/>
    <col min="12034" max="12034" width="2.7109375" style="205" customWidth="1"/>
    <col min="12035" max="12035" width="12.7109375" style="205" customWidth="1"/>
    <col min="12036" max="12036" width="45.7109375" style="205" customWidth="1"/>
    <col min="12037" max="12037" width="8.7109375" style="205" customWidth="1"/>
    <col min="12038" max="12040" width="12.7109375" style="205" customWidth="1"/>
    <col min="12041" max="12288" width="9.140625" style="205"/>
    <col min="12289" max="12289" width="12.7109375" style="205" customWidth="1"/>
    <col min="12290" max="12290" width="2.7109375" style="205" customWidth="1"/>
    <col min="12291" max="12291" width="12.7109375" style="205" customWidth="1"/>
    <col min="12292" max="12292" width="45.7109375" style="205" customWidth="1"/>
    <col min="12293" max="12293" width="8.7109375" style="205" customWidth="1"/>
    <col min="12294" max="12296" width="12.7109375" style="205" customWidth="1"/>
    <col min="12297" max="12544" width="9.140625" style="205"/>
    <col min="12545" max="12545" width="12.7109375" style="205" customWidth="1"/>
    <col min="12546" max="12546" width="2.7109375" style="205" customWidth="1"/>
    <col min="12547" max="12547" width="12.7109375" style="205" customWidth="1"/>
    <col min="12548" max="12548" width="45.7109375" style="205" customWidth="1"/>
    <col min="12549" max="12549" width="8.7109375" style="205" customWidth="1"/>
    <col min="12550" max="12552" width="12.7109375" style="205" customWidth="1"/>
    <col min="12553" max="12800" width="9.140625" style="205"/>
    <col min="12801" max="12801" width="12.7109375" style="205" customWidth="1"/>
    <col min="12802" max="12802" width="2.7109375" style="205" customWidth="1"/>
    <col min="12803" max="12803" width="12.7109375" style="205" customWidth="1"/>
    <col min="12804" max="12804" width="45.7109375" style="205" customWidth="1"/>
    <col min="12805" max="12805" width="8.7109375" style="205" customWidth="1"/>
    <col min="12806" max="12808" width="12.7109375" style="205" customWidth="1"/>
    <col min="12809" max="13056" width="9.140625" style="205"/>
    <col min="13057" max="13057" width="12.7109375" style="205" customWidth="1"/>
    <col min="13058" max="13058" width="2.7109375" style="205" customWidth="1"/>
    <col min="13059" max="13059" width="12.7109375" style="205" customWidth="1"/>
    <col min="13060" max="13060" width="45.7109375" style="205" customWidth="1"/>
    <col min="13061" max="13061" width="8.7109375" style="205" customWidth="1"/>
    <col min="13062" max="13064" width="12.7109375" style="205" customWidth="1"/>
    <col min="13065" max="13312" width="9.140625" style="205"/>
    <col min="13313" max="13313" width="12.7109375" style="205" customWidth="1"/>
    <col min="13314" max="13314" width="2.7109375" style="205" customWidth="1"/>
    <col min="13315" max="13315" width="12.7109375" style="205" customWidth="1"/>
    <col min="13316" max="13316" width="45.7109375" style="205" customWidth="1"/>
    <col min="13317" max="13317" width="8.7109375" style="205" customWidth="1"/>
    <col min="13318" max="13320" width="12.7109375" style="205" customWidth="1"/>
    <col min="13321" max="13568" width="9.140625" style="205"/>
    <col min="13569" max="13569" width="12.7109375" style="205" customWidth="1"/>
    <col min="13570" max="13570" width="2.7109375" style="205" customWidth="1"/>
    <col min="13571" max="13571" width="12.7109375" style="205" customWidth="1"/>
    <col min="13572" max="13572" width="45.7109375" style="205" customWidth="1"/>
    <col min="13573" max="13573" width="8.7109375" style="205" customWidth="1"/>
    <col min="13574" max="13576" width="12.7109375" style="205" customWidth="1"/>
    <col min="13577" max="13824" width="9.140625" style="205"/>
    <col min="13825" max="13825" width="12.7109375" style="205" customWidth="1"/>
    <col min="13826" max="13826" width="2.7109375" style="205" customWidth="1"/>
    <col min="13827" max="13827" width="12.7109375" style="205" customWidth="1"/>
    <col min="13828" max="13828" width="45.7109375" style="205" customWidth="1"/>
    <col min="13829" max="13829" width="8.7109375" style="205" customWidth="1"/>
    <col min="13830" max="13832" width="12.7109375" style="205" customWidth="1"/>
    <col min="13833" max="14080" width="9.140625" style="205"/>
    <col min="14081" max="14081" width="12.7109375" style="205" customWidth="1"/>
    <col min="14082" max="14082" width="2.7109375" style="205" customWidth="1"/>
    <col min="14083" max="14083" width="12.7109375" style="205" customWidth="1"/>
    <col min="14084" max="14084" width="45.7109375" style="205" customWidth="1"/>
    <col min="14085" max="14085" width="8.7109375" style="205" customWidth="1"/>
    <col min="14086" max="14088" width="12.7109375" style="205" customWidth="1"/>
    <col min="14089" max="14336" width="9.140625" style="205"/>
    <col min="14337" max="14337" width="12.7109375" style="205" customWidth="1"/>
    <col min="14338" max="14338" width="2.7109375" style="205" customWidth="1"/>
    <col min="14339" max="14339" width="12.7109375" style="205" customWidth="1"/>
    <col min="14340" max="14340" width="45.7109375" style="205" customWidth="1"/>
    <col min="14341" max="14341" width="8.7109375" style="205" customWidth="1"/>
    <col min="14342" max="14344" width="12.7109375" style="205" customWidth="1"/>
    <col min="14345" max="14592" width="9.140625" style="205"/>
    <col min="14593" max="14593" width="12.7109375" style="205" customWidth="1"/>
    <col min="14594" max="14594" width="2.7109375" style="205" customWidth="1"/>
    <col min="14595" max="14595" width="12.7109375" style="205" customWidth="1"/>
    <col min="14596" max="14596" width="45.7109375" style="205" customWidth="1"/>
    <col min="14597" max="14597" width="8.7109375" style="205" customWidth="1"/>
    <col min="14598" max="14600" width="12.7109375" style="205" customWidth="1"/>
    <col min="14601" max="14848" width="9.140625" style="205"/>
    <col min="14849" max="14849" width="12.7109375" style="205" customWidth="1"/>
    <col min="14850" max="14850" width="2.7109375" style="205" customWidth="1"/>
    <col min="14851" max="14851" width="12.7109375" style="205" customWidth="1"/>
    <col min="14852" max="14852" width="45.7109375" style="205" customWidth="1"/>
    <col min="14853" max="14853" width="8.7109375" style="205" customWidth="1"/>
    <col min="14854" max="14856" width="12.7109375" style="205" customWidth="1"/>
    <col min="14857" max="15104" width="9.140625" style="205"/>
    <col min="15105" max="15105" width="12.7109375" style="205" customWidth="1"/>
    <col min="15106" max="15106" width="2.7109375" style="205" customWidth="1"/>
    <col min="15107" max="15107" width="12.7109375" style="205" customWidth="1"/>
    <col min="15108" max="15108" width="45.7109375" style="205" customWidth="1"/>
    <col min="15109" max="15109" width="8.7109375" style="205" customWidth="1"/>
    <col min="15110" max="15112" width="12.7109375" style="205" customWidth="1"/>
    <col min="15113" max="15360" width="9.140625" style="205"/>
    <col min="15361" max="15361" width="12.7109375" style="205" customWidth="1"/>
    <col min="15362" max="15362" width="2.7109375" style="205" customWidth="1"/>
    <col min="15363" max="15363" width="12.7109375" style="205" customWidth="1"/>
    <col min="15364" max="15364" width="45.7109375" style="205" customWidth="1"/>
    <col min="15365" max="15365" width="8.7109375" style="205" customWidth="1"/>
    <col min="15366" max="15368" width="12.7109375" style="205" customWidth="1"/>
    <col min="15369" max="15616" width="9.140625" style="205"/>
    <col min="15617" max="15617" width="12.7109375" style="205" customWidth="1"/>
    <col min="15618" max="15618" width="2.7109375" style="205" customWidth="1"/>
    <col min="15619" max="15619" width="12.7109375" style="205" customWidth="1"/>
    <col min="15620" max="15620" width="45.7109375" style="205" customWidth="1"/>
    <col min="15621" max="15621" width="8.7109375" style="205" customWidth="1"/>
    <col min="15622" max="15624" width="12.7109375" style="205" customWidth="1"/>
    <col min="15625" max="15872" width="9.140625" style="205"/>
    <col min="15873" max="15873" width="12.7109375" style="205" customWidth="1"/>
    <col min="15874" max="15874" width="2.7109375" style="205" customWidth="1"/>
    <col min="15875" max="15875" width="12.7109375" style="205" customWidth="1"/>
    <col min="15876" max="15876" width="45.7109375" style="205" customWidth="1"/>
    <col min="15877" max="15877" width="8.7109375" style="205" customWidth="1"/>
    <col min="15878" max="15880" width="12.7109375" style="205" customWidth="1"/>
    <col min="15881" max="16128" width="9.140625" style="205"/>
    <col min="16129" max="16129" width="12.7109375" style="205" customWidth="1"/>
    <col min="16130" max="16130" width="2.7109375" style="205" customWidth="1"/>
    <col min="16131" max="16131" width="12.7109375" style="205" customWidth="1"/>
    <col min="16132" max="16132" width="45.7109375" style="205" customWidth="1"/>
    <col min="16133" max="16133" width="8.7109375" style="205" customWidth="1"/>
    <col min="16134" max="16136" width="12.7109375" style="205" customWidth="1"/>
    <col min="16137" max="16384" width="9.140625" style="205"/>
  </cols>
  <sheetData>
    <row r="1" spans="1:8" x14ac:dyDescent="0.25">
      <c r="B1" s="203" t="s">
        <v>342</v>
      </c>
      <c r="C1" s="204"/>
      <c r="D1" s="203"/>
    </row>
    <row r="3" spans="1:8" x14ac:dyDescent="0.25">
      <c r="B3" s="205" t="s">
        <v>343</v>
      </c>
    </row>
    <row r="4" spans="1:8" x14ac:dyDescent="0.25">
      <c r="B4" s="230" t="s">
        <v>1398</v>
      </c>
    </row>
    <row r="5" spans="1:8" x14ac:dyDescent="0.25">
      <c r="B5" s="205" t="s">
        <v>1005</v>
      </c>
    </row>
    <row r="7" spans="1:8" x14ac:dyDescent="0.25">
      <c r="A7" s="221" t="s">
        <v>344</v>
      </c>
      <c r="B7" s="222" t="s">
        <v>345</v>
      </c>
      <c r="C7" s="221"/>
      <c r="D7" s="223"/>
      <c r="E7" s="222"/>
      <c r="F7" s="224"/>
      <c r="G7" s="225"/>
      <c r="H7" s="225"/>
    </row>
    <row r="8" spans="1:8" x14ac:dyDescent="0.25">
      <c r="A8" s="221"/>
      <c r="B8" s="222"/>
      <c r="C8" s="221" t="s">
        <v>346</v>
      </c>
      <c r="D8" s="223" t="s">
        <v>347</v>
      </c>
      <c r="E8" s="222" t="s">
        <v>348</v>
      </c>
      <c r="F8" s="224" t="s">
        <v>349</v>
      </c>
      <c r="G8" s="225" t="s">
        <v>350</v>
      </c>
      <c r="H8" s="225" t="s">
        <v>351</v>
      </c>
    </row>
    <row r="9" spans="1:8" x14ac:dyDescent="0.25">
      <c r="A9" s="221"/>
      <c r="B9" s="222"/>
      <c r="C9" s="221"/>
      <c r="D9" s="223"/>
      <c r="E9" s="222"/>
      <c r="F9" s="224"/>
      <c r="G9" s="225"/>
      <c r="H9" s="225"/>
    </row>
    <row r="10" spans="1:8" x14ac:dyDescent="0.25">
      <c r="A10" s="226" t="s">
        <v>1455</v>
      </c>
      <c r="B10" s="227" t="s">
        <v>1391</v>
      </c>
      <c r="C10" s="226"/>
      <c r="D10" s="228"/>
      <c r="E10" s="227" t="s">
        <v>324</v>
      </c>
      <c r="F10" s="224" t="s">
        <v>855</v>
      </c>
      <c r="G10" s="225"/>
      <c r="H10" s="225"/>
    </row>
    <row r="11" spans="1:8" ht="45" x14ac:dyDescent="0.25">
      <c r="A11" s="221"/>
      <c r="B11" s="222">
        <v>0</v>
      </c>
      <c r="C11" s="221" t="s">
        <v>1392</v>
      </c>
      <c r="D11" s="223" t="s">
        <v>1393</v>
      </c>
      <c r="E11" s="222" t="s">
        <v>338</v>
      </c>
      <c r="F11" s="224">
        <v>1</v>
      </c>
      <c r="G11" s="225">
        <v>8.42</v>
      </c>
      <c r="H11" s="225">
        <f>+ROUND(F11*G11,2)</f>
        <v>8.42</v>
      </c>
    </row>
    <row r="12" spans="1:8" ht="30" x14ac:dyDescent="0.25">
      <c r="A12" s="221"/>
      <c r="B12" s="222">
        <v>0</v>
      </c>
      <c r="C12" s="221" t="s">
        <v>352</v>
      </c>
      <c r="D12" s="223" t="s">
        <v>353</v>
      </c>
      <c r="E12" s="222" t="s">
        <v>338</v>
      </c>
      <c r="F12" s="224">
        <v>4</v>
      </c>
      <c r="G12" s="225">
        <v>7.99</v>
      </c>
      <c r="H12" s="225">
        <f>+ROUND(F12*G12,2)</f>
        <v>31.96</v>
      </c>
    </row>
    <row r="13" spans="1:8" ht="30" x14ac:dyDescent="0.25">
      <c r="A13" s="221"/>
      <c r="B13" s="222">
        <v>0</v>
      </c>
      <c r="C13" s="221" t="s">
        <v>1394</v>
      </c>
      <c r="D13" s="223" t="s">
        <v>1395</v>
      </c>
      <c r="E13" s="222" t="s">
        <v>324</v>
      </c>
      <c r="F13" s="224">
        <v>1</v>
      </c>
      <c r="G13" s="225">
        <v>198.9</v>
      </c>
      <c r="H13" s="225">
        <f>+ROUND(F13*G13,2)</f>
        <v>198.9</v>
      </c>
    </row>
    <row r="14" spans="1:8" ht="30" x14ac:dyDescent="0.25">
      <c r="A14" s="221"/>
      <c r="B14" s="222">
        <v>0</v>
      </c>
      <c r="C14" s="221" t="s">
        <v>1396</v>
      </c>
      <c r="D14" s="223" t="s">
        <v>1397</v>
      </c>
      <c r="E14" s="222" t="s">
        <v>354</v>
      </c>
      <c r="F14" s="224">
        <v>0.11</v>
      </c>
      <c r="G14" s="225">
        <v>9.08</v>
      </c>
      <c r="H14" s="225">
        <f>+ROUND(F14*G14,2)</f>
        <v>1</v>
      </c>
    </row>
    <row r="15" spans="1:8" ht="30" x14ac:dyDescent="0.25">
      <c r="A15" s="221"/>
      <c r="B15" s="222"/>
      <c r="C15" s="221"/>
      <c r="D15" s="223" t="s">
        <v>355</v>
      </c>
      <c r="E15" s="222"/>
      <c r="F15" s="224"/>
      <c r="G15" s="225"/>
      <c r="H15" s="225">
        <f>+SUBTOTAL(9,H11:H14)</f>
        <v>240.28</v>
      </c>
    </row>
    <row r="16" spans="1:8" x14ac:dyDescent="0.25">
      <c r="A16" s="221"/>
      <c r="B16" s="222"/>
      <c r="C16" s="221"/>
      <c r="D16" s="223" t="s">
        <v>356</v>
      </c>
      <c r="E16" s="222"/>
      <c r="F16" s="224"/>
      <c r="G16" s="225"/>
      <c r="H16" s="225"/>
    </row>
    <row r="17" spans="1:8" ht="30" x14ac:dyDescent="0.25">
      <c r="A17" s="221"/>
      <c r="B17" s="222" t="s">
        <v>270</v>
      </c>
      <c r="C17" s="221" t="s">
        <v>357</v>
      </c>
      <c r="D17" s="223" t="s">
        <v>358</v>
      </c>
      <c r="E17" s="222" t="s">
        <v>359</v>
      </c>
      <c r="F17" s="224">
        <v>1</v>
      </c>
      <c r="G17" s="225">
        <v>16.86</v>
      </c>
      <c r="H17" s="225">
        <f>+ROUND(F17*G17,2)</f>
        <v>16.86</v>
      </c>
    </row>
    <row r="18" spans="1:8" x14ac:dyDescent="0.25">
      <c r="A18" s="221"/>
      <c r="B18" s="222" t="s">
        <v>270</v>
      </c>
      <c r="C18" s="221" t="s">
        <v>360</v>
      </c>
      <c r="D18" s="223" t="s">
        <v>361</v>
      </c>
      <c r="E18" s="222" t="s">
        <v>359</v>
      </c>
      <c r="F18" s="224">
        <v>2</v>
      </c>
      <c r="G18" s="225">
        <v>13.45</v>
      </c>
      <c r="H18" s="225">
        <f>+ROUND(F18*G18,2)</f>
        <v>26.9</v>
      </c>
    </row>
    <row r="19" spans="1:8" ht="60" x14ac:dyDescent="0.25">
      <c r="A19" s="221"/>
      <c r="B19" s="222" t="s">
        <v>270</v>
      </c>
      <c r="C19" s="221" t="s">
        <v>362</v>
      </c>
      <c r="D19" s="223" t="s">
        <v>363</v>
      </c>
      <c r="E19" s="222" t="s">
        <v>335</v>
      </c>
      <c r="F19" s="224">
        <v>0.01</v>
      </c>
      <c r="G19" s="225">
        <v>229.11</v>
      </c>
      <c r="H19" s="225">
        <f>+ROUND(F19*G19,2)</f>
        <v>2.29</v>
      </c>
    </row>
    <row r="20" spans="1:8" x14ac:dyDescent="0.25">
      <c r="A20" s="221"/>
      <c r="B20" s="222"/>
      <c r="C20" s="221"/>
      <c r="D20" s="223" t="s">
        <v>271</v>
      </c>
      <c r="E20" s="222"/>
      <c r="F20" s="224"/>
      <c r="G20" s="225"/>
      <c r="H20" s="225">
        <f>+SUBTOTAL(9,H17:H19)</f>
        <v>46.05</v>
      </c>
    </row>
    <row r="21" spans="1:8" x14ac:dyDescent="0.25">
      <c r="A21" s="221"/>
      <c r="B21" s="222"/>
      <c r="C21" s="221"/>
      <c r="D21" s="223" t="s">
        <v>272</v>
      </c>
      <c r="E21" s="222"/>
      <c r="F21" s="224"/>
      <c r="G21" s="225"/>
      <c r="H21" s="225">
        <f>+SUBTOTAL(9,H11:H19)</f>
        <v>286.33</v>
      </c>
    </row>
    <row r="22" spans="1:8" x14ac:dyDescent="0.25">
      <c r="A22" s="221"/>
      <c r="B22" s="222"/>
      <c r="C22" s="221"/>
      <c r="D22" s="223" t="s">
        <v>273</v>
      </c>
      <c r="E22" s="222"/>
      <c r="F22" s="224">
        <v>28</v>
      </c>
      <c r="G22" s="225"/>
      <c r="H22" s="225">
        <f>+ROUND(H21*F22/100,2)</f>
        <v>80.17</v>
      </c>
    </row>
    <row r="23" spans="1:8" x14ac:dyDescent="0.25">
      <c r="A23" s="221"/>
      <c r="B23" s="222"/>
      <c r="C23" s="221"/>
      <c r="D23" s="223" t="s">
        <v>274</v>
      </c>
      <c r="E23" s="222"/>
      <c r="F23" s="224"/>
      <c r="G23" s="225"/>
      <c r="H23" s="225">
        <f>+H21+H22</f>
        <v>366.5</v>
      </c>
    </row>
    <row r="24" spans="1:8" x14ac:dyDescent="0.25">
      <c r="A24" s="221"/>
      <c r="B24" s="222"/>
      <c r="C24" s="221"/>
      <c r="D24" s="223" t="s">
        <v>275</v>
      </c>
      <c r="E24" s="222"/>
      <c r="F24" s="224"/>
      <c r="G24" s="225"/>
      <c r="H24" s="225">
        <v>366.5</v>
      </c>
    </row>
    <row r="26" spans="1:8" x14ac:dyDescent="0.25">
      <c r="A26" s="217" t="s">
        <v>344</v>
      </c>
      <c r="B26" s="184" t="s">
        <v>345</v>
      </c>
      <c r="C26" s="217"/>
      <c r="D26" s="184"/>
      <c r="E26" s="184"/>
      <c r="F26" s="218"/>
      <c r="G26" s="216"/>
      <c r="H26" s="216"/>
    </row>
    <row r="27" spans="1:8" x14ac:dyDescent="0.25">
      <c r="A27" s="217"/>
      <c r="B27" s="184"/>
      <c r="C27" s="217" t="s">
        <v>346</v>
      </c>
      <c r="D27" s="184" t="s">
        <v>347</v>
      </c>
      <c r="E27" s="184" t="s">
        <v>348</v>
      </c>
      <c r="F27" s="218" t="s">
        <v>349</v>
      </c>
      <c r="G27" s="216" t="s">
        <v>350</v>
      </c>
      <c r="H27" s="216" t="s">
        <v>351</v>
      </c>
    </row>
    <row r="28" spans="1:8" x14ac:dyDescent="0.25">
      <c r="A28" s="217"/>
      <c r="B28" s="184"/>
      <c r="C28" s="217"/>
      <c r="D28" s="184"/>
      <c r="E28" s="184"/>
      <c r="F28" s="218"/>
      <c r="G28" s="216"/>
      <c r="H28" s="216"/>
    </row>
    <row r="29" spans="1:8" x14ac:dyDescent="0.25">
      <c r="A29" s="219" t="s">
        <v>262</v>
      </c>
      <c r="B29" s="220" t="s">
        <v>1303</v>
      </c>
      <c r="C29" s="219"/>
      <c r="D29" s="220"/>
      <c r="E29" s="220" t="s">
        <v>337</v>
      </c>
      <c r="F29" s="218" t="s">
        <v>1304</v>
      </c>
      <c r="G29" s="216"/>
      <c r="H29" s="216"/>
    </row>
    <row r="30" spans="1:8" x14ac:dyDescent="0.25">
      <c r="A30" s="217"/>
      <c r="B30" s="184" t="s">
        <v>270</v>
      </c>
      <c r="C30" s="217" t="s">
        <v>357</v>
      </c>
      <c r="D30" s="184" t="s">
        <v>1378</v>
      </c>
      <c r="E30" s="184" t="s">
        <v>359</v>
      </c>
      <c r="F30" s="218">
        <v>32</v>
      </c>
      <c r="G30" s="216">
        <v>16.86</v>
      </c>
      <c r="H30" s="216">
        <f>+ROUND(F30*G30,2)</f>
        <v>539.52</v>
      </c>
    </row>
    <row r="31" spans="1:8" x14ac:dyDescent="0.25">
      <c r="A31" s="217"/>
      <c r="B31" s="184" t="s">
        <v>270</v>
      </c>
      <c r="C31" s="217" t="s">
        <v>1380</v>
      </c>
      <c r="D31" s="184" t="s">
        <v>1379</v>
      </c>
      <c r="E31" s="184" t="s">
        <v>359</v>
      </c>
      <c r="F31" s="218">
        <v>8</v>
      </c>
      <c r="G31" s="216">
        <v>16.95</v>
      </c>
      <c r="H31" s="216">
        <f>+ROUND(F31*G31,2)</f>
        <v>135.6</v>
      </c>
    </row>
    <row r="32" spans="1:8" x14ac:dyDescent="0.25">
      <c r="A32" s="217"/>
      <c r="B32" s="184" t="s">
        <v>270</v>
      </c>
      <c r="C32" s="217" t="s">
        <v>360</v>
      </c>
      <c r="D32" s="184" t="s">
        <v>1305</v>
      </c>
      <c r="E32" s="184" t="s">
        <v>359</v>
      </c>
      <c r="F32" s="218">
        <v>40</v>
      </c>
      <c r="G32" s="216">
        <v>13.45</v>
      </c>
      <c r="H32" s="216">
        <f>+ROUND(F32*G32,2)</f>
        <v>538</v>
      </c>
    </row>
    <row r="33" spans="1:8" x14ac:dyDescent="0.25">
      <c r="A33" s="217"/>
      <c r="B33" s="184"/>
      <c r="C33" s="217"/>
      <c r="D33" s="184" t="s">
        <v>1306</v>
      </c>
      <c r="E33" s="184"/>
      <c r="F33" s="218"/>
      <c r="G33" s="216"/>
      <c r="H33" s="216">
        <f>+SUBTOTAL(9,H30:H32)</f>
        <v>1213.1199999999999</v>
      </c>
    </row>
    <row r="34" spans="1:8" x14ac:dyDescent="0.25">
      <c r="A34" s="217"/>
      <c r="B34" s="184"/>
      <c r="C34" s="217"/>
      <c r="D34" s="184" t="s">
        <v>1307</v>
      </c>
      <c r="E34" s="184"/>
      <c r="F34" s="218">
        <v>87.01</v>
      </c>
      <c r="G34" s="216"/>
      <c r="H34" s="216">
        <f>+ROUND(H33*F34/100,2)</f>
        <v>1055.54</v>
      </c>
    </row>
    <row r="35" spans="1:8" x14ac:dyDescent="0.25">
      <c r="A35" s="217"/>
      <c r="B35" s="184"/>
      <c r="C35" s="217"/>
      <c r="D35" s="184" t="s">
        <v>1308</v>
      </c>
      <c r="E35" s="184"/>
      <c r="F35" s="218"/>
      <c r="G35" s="216"/>
      <c r="H35" s="216">
        <f>+SUBTOTAL(9,H30:H34)</f>
        <v>2268.66</v>
      </c>
    </row>
    <row r="36" spans="1:8" x14ac:dyDescent="0.25">
      <c r="A36" s="217"/>
      <c r="B36" s="184">
        <v>2</v>
      </c>
      <c r="C36" s="217" t="s">
        <v>1309</v>
      </c>
      <c r="D36" s="184" t="s">
        <v>1310</v>
      </c>
      <c r="E36" s="184" t="s">
        <v>337</v>
      </c>
      <c r="F36" s="218">
        <v>1</v>
      </c>
      <c r="G36" s="216">
        <v>110.8</v>
      </c>
      <c r="H36" s="216">
        <f t="shared" ref="H36:H67" si="0">+ROUND(F36*G36,2)</f>
        <v>110.8</v>
      </c>
    </row>
    <row r="37" spans="1:8" x14ac:dyDescent="0.25">
      <c r="A37" s="217"/>
      <c r="B37" s="184">
        <v>2</v>
      </c>
      <c r="C37" s="217" t="s">
        <v>1311</v>
      </c>
      <c r="D37" s="184" t="s">
        <v>1312</v>
      </c>
      <c r="E37" s="184" t="s">
        <v>338</v>
      </c>
      <c r="F37" s="218">
        <v>15</v>
      </c>
      <c r="G37" s="216">
        <v>4.74</v>
      </c>
      <c r="H37" s="216">
        <f t="shared" si="0"/>
        <v>71.099999999999994</v>
      </c>
    </row>
    <row r="38" spans="1:8" x14ac:dyDescent="0.25">
      <c r="A38" s="217"/>
      <c r="B38" s="184">
        <v>2</v>
      </c>
      <c r="C38" s="217" t="s">
        <v>1313</v>
      </c>
      <c r="D38" s="184" t="s">
        <v>1314</v>
      </c>
      <c r="E38" s="184" t="s">
        <v>338</v>
      </c>
      <c r="F38" s="218">
        <v>26</v>
      </c>
      <c r="G38" s="216">
        <v>18.760000000000002</v>
      </c>
      <c r="H38" s="216">
        <f t="shared" si="0"/>
        <v>487.76</v>
      </c>
    </row>
    <row r="39" spans="1:8" x14ac:dyDescent="0.25">
      <c r="A39" s="217"/>
      <c r="B39" s="184">
        <v>2</v>
      </c>
      <c r="C39" s="217" t="s">
        <v>1315</v>
      </c>
      <c r="D39" s="184" t="s">
        <v>1316</v>
      </c>
      <c r="E39" s="184" t="s">
        <v>337</v>
      </c>
      <c r="F39" s="218">
        <v>1</v>
      </c>
      <c r="G39" s="216">
        <v>15.6</v>
      </c>
      <c r="H39" s="216">
        <f t="shared" si="0"/>
        <v>15.6</v>
      </c>
    </row>
    <row r="40" spans="1:8" x14ac:dyDescent="0.25">
      <c r="A40" s="217"/>
      <c r="B40" s="184">
        <v>2</v>
      </c>
      <c r="C40" s="217" t="s">
        <v>1317</v>
      </c>
      <c r="D40" s="184" t="s">
        <v>1318</v>
      </c>
      <c r="E40" s="184" t="s">
        <v>337</v>
      </c>
      <c r="F40" s="218">
        <v>1</v>
      </c>
      <c r="G40" s="216">
        <v>32.200000000000003</v>
      </c>
      <c r="H40" s="216">
        <f t="shared" si="0"/>
        <v>32.200000000000003</v>
      </c>
    </row>
    <row r="41" spans="1:8" x14ac:dyDescent="0.25">
      <c r="A41" s="217"/>
      <c r="B41" s="184">
        <v>2</v>
      </c>
      <c r="C41" s="217" t="s">
        <v>1319</v>
      </c>
      <c r="D41" s="184" t="s">
        <v>1320</v>
      </c>
      <c r="E41" s="184" t="s">
        <v>337</v>
      </c>
      <c r="F41" s="218">
        <v>1</v>
      </c>
      <c r="G41" s="216">
        <v>22.03</v>
      </c>
      <c r="H41" s="216">
        <f t="shared" si="0"/>
        <v>22.03</v>
      </c>
    </row>
    <row r="42" spans="1:8" x14ac:dyDescent="0.25">
      <c r="A42" s="217"/>
      <c r="B42" s="184">
        <v>2</v>
      </c>
      <c r="C42" s="217" t="s">
        <v>1321</v>
      </c>
      <c r="D42" s="184" t="s">
        <v>1322</v>
      </c>
      <c r="E42" s="184" t="s">
        <v>324</v>
      </c>
      <c r="F42" s="218">
        <v>43</v>
      </c>
      <c r="G42" s="216">
        <v>14.42</v>
      </c>
      <c r="H42" s="216">
        <f t="shared" si="0"/>
        <v>620.05999999999995</v>
      </c>
    </row>
    <row r="43" spans="1:8" x14ac:dyDescent="0.25">
      <c r="A43" s="217"/>
      <c r="B43" s="184">
        <v>2</v>
      </c>
      <c r="C43" s="217" t="s">
        <v>1323</v>
      </c>
      <c r="D43" s="184" t="s">
        <v>1324</v>
      </c>
      <c r="E43" s="184" t="s">
        <v>337</v>
      </c>
      <c r="F43" s="218">
        <v>1</v>
      </c>
      <c r="G43" s="216">
        <v>6.5</v>
      </c>
      <c r="H43" s="216">
        <f t="shared" si="0"/>
        <v>6.5</v>
      </c>
    </row>
    <row r="44" spans="1:8" x14ac:dyDescent="0.25">
      <c r="A44" s="217"/>
      <c r="B44" s="184">
        <v>2</v>
      </c>
      <c r="C44" s="217" t="s">
        <v>1325</v>
      </c>
      <c r="D44" s="184" t="s">
        <v>1326</v>
      </c>
      <c r="E44" s="184" t="s">
        <v>337</v>
      </c>
      <c r="F44" s="218">
        <v>1</v>
      </c>
      <c r="G44" s="216">
        <v>8.3000000000000007</v>
      </c>
      <c r="H44" s="216">
        <f t="shared" si="0"/>
        <v>8.3000000000000007</v>
      </c>
    </row>
    <row r="45" spans="1:8" x14ac:dyDescent="0.25">
      <c r="A45" s="217"/>
      <c r="B45" s="184">
        <v>2</v>
      </c>
      <c r="C45" s="217" t="s">
        <v>1327</v>
      </c>
      <c r="D45" s="184" t="s">
        <v>1328</v>
      </c>
      <c r="E45" s="184" t="s">
        <v>338</v>
      </c>
      <c r="F45" s="218">
        <v>3</v>
      </c>
      <c r="G45" s="216">
        <v>3.2</v>
      </c>
      <c r="H45" s="216">
        <f t="shared" si="0"/>
        <v>9.6</v>
      </c>
    </row>
    <row r="46" spans="1:8" x14ac:dyDescent="0.25">
      <c r="A46" s="217"/>
      <c r="B46" s="184">
        <v>2</v>
      </c>
      <c r="C46" s="217" t="s">
        <v>1329</v>
      </c>
      <c r="D46" s="184" t="s">
        <v>1330</v>
      </c>
      <c r="E46" s="184" t="s">
        <v>337</v>
      </c>
      <c r="F46" s="218">
        <v>1</v>
      </c>
      <c r="G46" s="216">
        <v>4.9400000000000004</v>
      </c>
      <c r="H46" s="216">
        <f t="shared" si="0"/>
        <v>4.9400000000000004</v>
      </c>
    </row>
    <row r="47" spans="1:8" x14ac:dyDescent="0.25">
      <c r="A47" s="217"/>
      <c r="B47" s="184">
        <v>2</v>
      </c>
      <c r="C47" s="217" t="s">
        <v>1331</v>
      </c>
      <c r="D47" s="184" t="s">
        <v>1332</v>
      </c>
      <c r="E47" s="184" t="s">
        <v>337</v>
      </c>
      <c r="F47" s="218">
        <v>1</v>
      </c>
      <c r="G47" s="216">
        <v>72.31</v>
      </c>
      <c r="H47" s="216">
        <f t="shared" si="0"/>
        <v>72.31</v>
      </c>
    </row>
    <row r="48" spans="1:8" x14ac:dyDescent="0.25">
      <c r="A48" s="217"/>
      <c r="B48" s="184">
        <v>2</v>
      </c>
      <c r="C48" s="217" t="s">
        <v>1333</v>
      </c>
      <c r="D48" s="184" t="s">
        <v>1334</v>
      </c>
      <c r="E48" s="184" t="s">
        <v>337</v>
      </c>
      <c r="F48" s="218">
        <v>1</v>
      </c>
      <c r="G48" s="216">
        <v>23.17</v>
      </c>
      <c r="H48" s="216">
        <f t="shared" si="0"/>
        <v>23.17</v>
      </c>
    </row>
    <row r="49" spans="1:8" x14ac:dyDescent="0.25">
      <c r="A49" s="217"/>
      <c r="B49" s="184">
        <v>2</v>
      </c>
      <c r="C49" s="217" t="s">
        <v>1335</v>
      </c>
      <c r="D49" s="184" t="s">
        <v>1336</v>
      </c>
      <c r="E49" s="184" t="s">
        <v>338</v>
      </c>
      <c r="F49" s="218">
        <v>16.28</v>
      </c>
      <c r="G49" s="216">
        <v>1.35</v>
      </c>
      <c r="H49" s="216">
        <f t="shared" si="0"/>
        <v>21.98</v>
      </c>
    </row>
    <row r="50" spans="1:8" x14ac:dyDescent="0.25">
      <c r="A50" s="217"/>
      <c r="B50" s="184">
        <v>2</v>
      </c>
      <c r="C50" s="217" t="s">
        <v>1337</v>
      </c>
      <c r="D50" s="184" t="s">
        <v>1338</v>
      </c>
      <c r="E50" s="184" t="s">
        <v>338</v>
      </c>
      <c r="F50" s="218">
        <v>6</v>
      </c>
      <c r="G50" s="216">
        <v>2.4500000000000002</v>
      </c>
      <c r="H50" s="216">
        <f t="shared" si="0"/>
        <v>14.7</v>
      </c>
    </row>
    <row r="51" spans="1:8" x14ac:dyDescent="0.25">
      <c r="A51" s="217"/>
      <c r="B51" s="184">
        <v>2</v>
      </c>
      <c r="C51" s="217" t="s">
        <v>1339</v>
      </c>
      <c r="D51" s="184" t="s">
        <v>1340</v>
      </c>
      <c r="E51" s="184" t="s">
        <v>337</v>
      </c>
      <c r="F51" s="218">
        <v>6</v>
      </c>
      <c r="G51" s="216">
        <v>6.74</v>
      </c>
      <c r="H51" s="216">
        <f t="shared" si="0"/>
        <v>40.44</v>
      </c>
    </row>
    <row r="52" spans="1:8" x14ac:dyDescent="0.25">
      <c r="A52" s="217"/>
      <c r="B52" s="184">
        <v>2</v>
      </c>
      <c r="C52" s="217" t="s">
        <v>1341</v>
      </c>
      <c r="D52" s="184" t="s">
        <v>1342</v>
      </c>
      <c r="E52" s="184" t="s">
        <v>337</v>
      </c>
      <c r="F52" s="218">
        <v>2</v>
      </c>
      <c r="G52" s="216">
        <v>35</v>
      </c>
      <c r="H52" s="216">
        <f t="shared" si="0"/>
        <v>70</v>
      </c>
    </row>
    <row r="53" spans="1:8" x14ac:dyDescent="0.25">
      <c r="A53" s="217"/>
      <c r="B53" s="184">
        <v>2</v>
      </c>
      <c r="C53" s="217" t="s">
        <v>1343</v>
      </c>
      <c r="D53" s="184" t="s">
        <v>1344</v>
      </c>
      <c r="E53" s="184" t="s">
        <v>338</v>
      </c>
      <c r="F53" s="218">
        <v>64</v>
      </c>
      <c r="G53" s="216">
        <v>1.07</v>
      </c>
      <c r="H53" s="216">
        <f t="shared" si="0"/>
        <v>68.48</v>
      </c>
    </row>
    <row r="54" spans="1:8" x14ac:dyDescent="0.25">
      <c r="A54" s="217"/>
      <c r="B54" s="184">
        <v>2</v>
      </c>
      <c r="C54" s="217" t="s">
        <v>1345</v>
      </c>
      <c r="D54" s="184" t="s">
        <v>1346</v>
      </c>
      <c r="E54" s="184" t="s">
        <v>337</v>
      </c>
      <c r="F54" s="218">
        <v>3</v>
      </c>
      <c r="G54" s="216">
        <v>8.1999999999999993</v>
      </c>
      <c r="H54" s="216">
        <f t="shared" si="0"/>
        <v>24.6</v>
      </c>
    </row>
    <row r="55" spans="1:8" x14ac:dyDescent="0.25">
      <c r="A55" s="217"/>
      <c r="B55" s="184">
        <v>2</v>
      </c>
      <c r="C55" s="217" t="s">
        <v>1347</v>
      </c>
      <c r="D55" s="184" t="s">
        <v>1348</v>
      </c>
      <c r="E55" s="184" t="s">
        <v>337</v>
      </c>
      <c r="F55" s="218">
        <v>3</v>
      </c>
      <c r="G55" s="216">
        <v>2.0299999999999998</v>
      </c>
      <c r="H55" s="216">
        <f t="shared" si="0"/>
        <v>6.09</v>
      </c>
    </row>
    <row r="56" spans="1:8" x14ac:dyDescent="0.25">
      <c r="A56" s="217"/>
      <c r="B56" s="184">
        <v>2</v>
      </c>
      <c r="C56" s="217" t="s">
        <v>1349</v>
      </c>
      <c r="D56" s="184" t="s">
        <v>1350</v>
      </c>
      <c r="E56" s="184" t="s">
        <v>337</v>
      </c>
      <c r="F56" s="218">
        <v>1</v>
      </c>
      <c r="G56" s="216">
        <v>47.96</v>
      </c>
      <c r="H56" s="216">
        <f t="shared" si="0"/>
        <v>47.96</v>
      </c>
    </row>
    <row r="57" spans="1:8" x14ac:dyDescent="0.25">
      <c r="A57" s="217"/>
      <c r="B57" s="184">
        <v>2</v>
      </c>
      <c r="C57" s="217" t="s">
        <v>1351</v>
      </c>
      <c r="D57" s="184" t="s">
        <v>1352</v>
      </c>
      <c r="E57" s="184" t="s">
        <v>354</v>
      </c>
      <c r="F57" s="218">
        <v>2</v>
      </c>
      <c r="G57" s="216">
        <v>9.4</v>
      </c>
      <c r="H57" s="216">
        <f t="shared" si="0"/>
        <v>18.8</v>
      </c>
    </row>
    <row r="58" spans="1:8" x14ac:dyDescent="0.25">
      <c r="A58" s="217"/>
      <c r="B58" s="184">
        <v>2</v>
      </c>
      <c r="C58" s="217" t="s">
        <v>1353</v>
      </c>
      <c r="D58" s="184" t="s">
        <v>1354</v>
      </c>
      <c r="E58" s="184" t="s">
        <v>337</v>
      </c>
      <c r="F58" s="218">
        <v>1</v>
      </c>
      <c r="G58" s="216">
        <v>23.9</v>
      </c>
      <c r="H58" s="216">
        <f t="shared" si="0"/>
        <v>23.9</v>
      </c>
    </row>
    <row r="59" spans="1:8" x14ac:dyDescent="0.25">
      <c r="A59" s="217"/>
      <c r="B59" s="184">
        <v>2</v>
      </c>
      <c r="C59" s="217" t="s">
        <v>1355</v>
      </c>
      <c r="D59" s="184" t="s">
        <v>1356</v>
      </c>
      <c r="E59" s="184" t="s">
        <v>337</v>
      </c>
      <c r="F59" s="218">
        <v>1</v>
      </c>
      <c r="G59" s="216">
        <v>17.600000000000001</v>
      </c>
      <c r="H59" s="216">
        <f t="shared" si="0"/>
        <v>17.600000000000001</v>
      </c>
    </row>
    <row r="60" spans="1:8" x14ac:dyDescent="0.25">
      <c r="A60" s="217"/>
      <c r="B60" s="184">
        <v>2</v>
      </c>
      <c r="C60" s="217" t="s">
        <v>1357</v>
      </c>
      <c r="D60" s="184" t="s">
        <v>1358</v>
      </c>
      <c r="E60" s="184" t="s">
        <v>324</v>
      </c>
      <c r="F60" s="218">
        <v>2.7</v>
      </c>
      <c r="G60" s="216">
        <v>20.6</v>
      </c>
      <c r="H60" s="216">
        <f t="shared" si="0"/>
        <v>55.62</v>
      </c>
    </row>
    <row r="61" spans="1:8" x14ac:dyDescent="0.25">
      <c r="A61" s="217"/>
      <c r="B61" s="184">
        <v>2</v>
      </c>
      <c r="C61" s="217" t="s">
        <v>1359</v>
      </c>
      <c r="D61" s="184" t="s">
        <v>1360</v>
      </c>
      <c r="E61" s="184" t="s">
        <v>337</v>
      </c>
      <c r="F61" s="218">
        <v>3</v>
      </c>
      <c r="G61" s="216">
        <v>3.9</v>
      </c>
      <c r="H61" s="216">
        <f t="shared" si="0"/>
        <v>11.7</v>
      </c>
    </row>
    <row r="62" spans="1:8" x14ac:dyDescent="0.25">
      <c r="A62" s="217"/>
      <c r="B62" s="184">
        <v>2</v>
      </c>
      <c r="C62" s="217" t="s">
        <v>1361</v>
      </c>
      <c r="D62" s="184" t="s">
        <v>1362</v>
      </c>
      <c r="E62" s="184" t="s">
        <v>337</v>
      </c>
      <c r="F62" s="218">
        <v>10.5</v>
      </c>
      <c r="G62" s="216">
        <v>17.36</v>
      </c>
      <c r="H62" s="216">
        <f t="shared" si="0"/>
        <v>182.28</v>
      </c>
    </row>
    <row r="63" spans="1:8" x14ac:dyDescent="0.25">
      <c r="A63" s="217"/>
      <c r="B63" s="184">
        <v>2</v>
      </c>
      <c r="C63" s="217" t="s">
        <v>1363</v>
      </c>
      <c r="D63" s="184" t="s">
        <v>1364</v>
      </c>
      <c r="E63" s="184" t="s">
        <v>337</v>
      </c>
      <c r="F63" s="218">
        <v>2</v>
      </c>
      <c r="G63" s="216">
        <v>6.5</v>
      </c>
      <c r="H63" s="216">
        <f t="shared" si="0"/>
        <v>13</v>
      </c>
    </row>
    <row r="64" spans="1:8" x14ac:dyDescent="0.25">
      <c r="A64" s="217"/>
      <c r="B64" s="184">
        <v>2</v>
      </c>
      <c r="C64" s="217" t="s">
        <v>1365</v>
      </c>
      <c r="D64" s="184" t="s">
        <v>1366</v>
      </c>
      <c r="E64" s="184" t="s">
        <v>337</v>
      </c>
      <c r="F64" s="218">
        <v>1</v>
      </c>
      <c r="G64" s="216">
        <v>23.7</v>
      </c>
      <c r="H64" s="216">
        <f t="shared" si="0"/>
        <v>23.7</v>
      </c>
    </row>
    <row r="65" spans="1:8" x14ac:dyDescent="0.25">
      <c r="A65" s="217"/>
      <c r="B65" s="184">
        <v>2</v>
      </c>
      <c r="C65" s="217" t="s">
        <v>1367</v>
      </c>
      <c r="D65" s="184" t="s">
        <v>1368</v>
      </c>
      <c r="E65" s="184" t="s">
        <v>338</v>
      </c>
      <c r="F65" s="218">
        <v>3</v>
      </c>
      <c r="G65" s="216">
        <v>9.82</v>
      </c>
      <c r="H65" s="216">
        <f t="shared" si="0"/>
        <v>29.46</v>
      </c>
    </row>
    <row r="66" spans="1:8" x14ac:dyDescent="0.25">
      <c r="A66" s="217"/>
      <c r="B66" s="184">
        <v>2</v>
      </c>
      <c r="C66" s="217" t="s">
        <v>1369</v>
      </c>
      <c r="D66" s="184" t="s">
        <v>1370</v>
      </c>
      <c r="E66" s="184" t="s">
        <v>338</v>
      </c>
      <c r="F66" s="218">
        <v>3</v>
      </c>
      <c r="G66" s="216">
        <v>6.65</v>
      </c>
      <c r="H66" s="216">
        <f t="shared" si="0"/>
        <v>19.95</v>
      </c>
    </row>
    <row r="67" spans="1:8" x14ac:dyDescent="0.25">
      <c r="A67" s="217"/>
      <c r="B67" s="184">
        <v>2</v>
      </c>
      <c r="C67" s="217" t="s">
        <v>1371</v>
      </c>
      <c r="D67" s="184" t="s">
        <v>1372</v>
      </c>
      <c r="E67" s="184" t="s">
        <v>338</v>
      </c>
      <c r="F67" s="218">
        <v>3</v>
      </c>
      <c r="G67" s="216">
        <v>3.65</v>
      </c>
      <c r="H67" s="216">
        <f t="shared" si="0"/>
        <v>10.95</v>
      </c>
    </row>
    <row r="68" spans="1:8" x14ac:dyDescent="0.25">
      <c r="A68" s="217"/>
      <c r="B68" s="184"/>
      <c r="C68" s="217"/>
      <c r="D68" s="184" t="s">
        <v>1373</v>
      </c>
      <c r="E68" s="184"/>
      <c r="F68" s="218"/>
      <c r="G68" s="216"/>
      <c r="H68" s="216">
        <f>+SUBTOTAL(9,H36:H67)</f>
        <v>2185.5799999999995</v>
      </c>
    </row>
    <row r="69" spans="1:8" x14ac:dyDescent="0.25">
      <c r="A69" s="217"/>
      <c r="B69" s="184"/>
      <c r="C69" s="217"/>
      <c r="D69" s="184" t="s">
        <v>356</v>
      </c>
      <c r="E69" s="184"/>
      <c r="F69" s="218"/>
      <c r="G69" s="216"/>
      <c r="H69" s="216"/>
    </row>
    <row r="70" spans="1:8" x14ac:dyDescent="0.25">
      <c r="A70" s="217"/>
      <c r="B70" s="184" t="s">
        <v>270</v>
      </c>
      <c r="C70" s="217" t="s">
        <v>1374</v>
      </c>
      <c r="D70" s="184" t="s">
        <v>1375</v>
      </c>
      <c r="E70" s="184" t="s">
        <v>335</v>
      </c>
      <c r="F70" s="218">
        <v>0.32400000000000001</v>
      </c>
      <c r="G70" s="216">
        <v>291.13</v>
      </c>
      <c r="H70" s="216">
        <f>+ROUND(F70*G70,2)</f>
        <v>94.33</v>
      </c>
    </row>
    <row r="71" spans="1:8" x14ac:dyDescent="0.25">
      <c r="A71" s="217"/>
      <c r="B71" s="184" t="s">
        <v>270</v>
      </c>
      <c r="C71" s="217" t="s">
        <v>1376</v>
      </c>
      <c r="D71" s="184" t="s">
        <v>1377</v>
      </c>
      <c r="E71" s="184" t="s">
        <v>324</v>
      </c>
      <c r="F71" s="218">
        <v>21.16</v>
      </c>
      <c r="G71" s="216">
        <v>27.54</v>
      </c>
      <c r="H71" s="216">
        <f>+ROUND(F71*G71,2)</f>
        <v>582.75</v>
      </c>
    </row>
    <row r="72" spans="1:8" x14ac:dyDescent="0.25">
      <c r="A72" s="217"/>
      <c r="B72" s="184"/>
      <c r="C72" s="217"/>
      <c r="D72" s="184" t="s">
        <v>271</v>
      </c>
      <c r="E72" s="184"/>
      <c r="F72" s="218"/>
      <c r="G72" s="216"/>
      <c r="H72" s="216">
        <f>+SUBTOTAL(9,H70:H71)</f>
        <v>677.08</v>
      </c>
    </row>
    <row r="73" spans="1:8" x14ac:dyDescent="0.25">
      <c r="A73" s="217"/>
      <c r="B73" s="184"/>
      <c r="C73" s="217"/>
      <c r="D73" s="184" t="s">
        <v>272</v>
      </c>
      <c r="E73" s="184"/>
      <c r="F73" s="218"/>
      <c r="G73" s="216"/>
      <c r="H73" s="216">
        <f>+SUBTOTAL(9,H30:H71)</f>
        <v>5131.3199999999988</v>
      </c>
    </row>
    <row r="74" spans="1:8" x14ac:dyDescent="0.25">
      <c r="A74" s="217"/>
      <c r="B74" s="184"/>
      <c r="C74" s="217"/>
      <c r="D74" s="184" t="s">
        <v>273</v>
      </c>
      <c r="E74" s="184"/>
      <c r="F74" s="218">
        <v>28</v>
      </c>
      <c r="G74" s="216"/>
      <c r="H74" s="216">
        <f>+ROUND(H73*F74/100,2)</f>
        <v>1436.77</v>
      </c>
    </row>
    <row r="75" spans="1:8" x14ac:dyDescent="0.25">
      <c r="A75" s="217"/>
      <c r="B75" s="184"/>
      <c r="C75" s="217"/>
      <c r="D75" s="184" t="s">
        <v>274</v>
      </c>
      <c r="E75" s="184"/>
      <c r="F75" s="218"/>
      <c r="G75" s="216"/>
      <c r="H75" s="216">
        <f>+H73+H74</f>
        <v>6568.0899999999983</v>
      </c>
    </row>
    <row r="76" spans="1:8" x14ac:dyDescent="0.25">
      <c r="A76" s="217"/>
      <c r="B76" s="184"/>
      <c r="C76" s="217"/>
      <c r="D76" s="184" t="s">
        <v>275</v>
      </c>
      <c r="E76" s="184"/>
      <c r="F76" s="218"/>
      <c r="G76" s="216"/>
      <c r="H76" s="216">
        <v>6568.09</v>
      </c>
    </row>
    <row r="78" spans="1:8" x14ac:dyDescent="0.25">
      <c r="A78" s="221" t="s">
        <v>344</v>
      </c>
      <c r="B78" s="222" t="s">
        <v>345</v>
      </c>
      <c r="C78" s="221"/>
      <c r="D78" s="223"/>
      <c r="E78" s="222"/>
      <c r="F78" s="224"/>
      <c r="G78" s="225"/>
      <c r="H78" s="225"/>
    </row>
    <row r="79" spans="1:8" x14ac:dyDescent="0.25">
      <c r="A79" s="221"/>
      <c r="B79" s="222"/>
      <c r="C79" s="221" t="s">
        <v>346</v>
      </c>
      <c r="D79" s="223" t="s">
        <v>347</v>
      </c>
      <c r="E79" s="222" t="s">
        <v>348</v>
      </c>
      <c r="F79" s="224" t="s">
        <v>349</v>
      </c>
      <c r="G79" s="225" t="s">
        <v>350</v>
      </c>
      <c r="H79" s="225" t="s">
        <v>351</v>
      </c>
    </row>
    <row r="80" spans="1:8" x14ac:dyDescent="0.25">
      <c r="A80" s="221"/>
      <c r="B80" s="222"/>
      <c r="C80" s="221"/>
      <c r="D80" s="223"/>
      <c r="E80" s="222"/>
      <c r="F80" s="224"/>
      <c r="G80" s="225"/>
      <c r="H80" s="225"/>
    </row>
    <row r="81" spans="1:8" x14ac:dyDescent="0.25">
      <c r="A81" s="226" t="s">
        <v>263</v>
      </c>
      <c r="B81" s="227" t="s">
        <v>1381</v>
      </c>
      <c r="C81" s="226"/>
      <c r="D81" s="228"/>
      <c r="E81" s="227" t="s">
        <v>326</v>
      </c>
      <c r="F81" s="224" t="s">
        <v>855</v>
      </c>
      <c r="G81" s="225"/>
      <c r="H81" s="225"/>
    </row>
    <row r="82" spans="1:8" ht="60" x14ac:dyDescent="0.25">
      <c r="A82" s="221"/>
      <c r="B82" s="222">
        <v>0</v>
      </c>
      <c r="C82" s="221" t="s">
        <v>1382</v>
      </c>
      <c r="D82" s="223" t="s">
        <v>1383</v>
      </c>
      <c r="E82" s="222" t="s">
        <v>337</v>
      </c>
      <c r="F82" s="224">
        <v>8.5000000000000006E-3</v>
      </c>
      <c r="G82" s="225">
        <v>102797.2</v>
      </c>
      <c r="H82" s="225">
        <f>+ROUND(F82*G82,2)</f>
        <v>873.78</v>
      </c>
    </row>
    <row r="83" spans="1:8" ht="75" x14ac:dyDescent="0.25">
      <c r="A83" s="221"/>
      <c r="B83" s="222">
        <v>0</v>
      </c>
      <c r="C83" s="221" t="s">
        <v>1384</v>
      </c>
      <c r="D83" s="223" t="s">
        <v>1385</v>
      </c>
      <c r="E83" s="222" t="s">
        <v>337</v>
      </c>
      <c r="F83" s="224">
        <v>8.5000000000000006E-3</v>
      </c>
      <c r="G83" s="225">
        <v>246305.38</v>
      </c>
      <c r="H83" s="225">
        <f>+ROUND(F83*G83,2)</f>
        <v>2093.6</v>
      </c>
    </row>
    <row r="84" spans="1:8" x14ac:dyDescent="0.25">
      <c r="A84" s="221"/>
      <c r="B84" s="222"/>
      <c r="C84" s="221"/>
      <c r="D84" s="229" t="s">
        <v>1386</v>
      </c>
      <c r="E84" s="222"/>
      <c r="F84" s="224"/>
      <c r="G84" s="225"/>
      <c r="H84" s="225">
        <f>+SUBTOTAL(9,H82:H83)</f>
        <v>2967.38</v>
      </c>
    </row>
    <row r="85" spans="1:8" x14ac:dyDescent="0.25">
      <c r="A85" s="221"/>
      <c r="B85" s="222">
        <v>5</v>
      </c>
      <c r="C85" s="221" t="s">
        <v>1387</v>
      </c>
      <c r="D85" s="223" t="s">
        <v>1388</v>
      </c>
      <c r="E85" s="222" t="s">
        <v>326</v>
      </c>
      <c r="F85" s="224">
        <v>3</v>
      </c>
      <c r="G85" s="225">
        <v>90</v>
      </c>
      <c r="H85" s="225">
        <f>+ROUND(F85*G85,2)</f>
        <v>270</v>
      </c>
    </row>
    <row r="86" spans="1:8" x14ac:dyDescent="0.25">
      <c r="A86" s="221"/>
      <c r="B86" s="222"/>
      <c r="C86" s="221"/>
      <c r="D86" s="223" t="s">
        <v>1389</v>
      </c>
      <c r="E86" s="222"/>
      <c r="F86" s="224"/>
      <c r="G86" s="225"/>
      <c r="H86" s="225">
        <f>+SUBTOTAL(9,H85:H85)</f>
        <v>270</v>
      </c>
    </row>
    <row r="87" spans="1:8" x14ac:dyDescent="0.25">
      <c r="A87" s="221"/>
      <c r="B87" s="222"/>
      <c r="C87" s="221"/>
      <c r="D87" s="223" t="s">
        <v>272</v>
      </c>
      <c r="E87" s="222"/>
      <c r="F87" s="224"/>
      <c r="G87" s="225"/>
      <c r="H87" s="225">
        <f>+SUBTOTAL(9,H82:H85)</f>
        <v>3237.38</v>
      </c>
    </row>
    <row r="88" spans="1:8" x14ac:dyDescent="0.25">
      <c r="A88" s="221"/>
      <c r="B88" s="222"/>
      <c r="C88" s="221"/>
      <c r="D88" s="223" t="s">
        <v>273</v>
      </c>
      <c r="E88" s="222"/>
      <c r="F88" s="224">
        <v>28</v>
      </c>
      <c r="G88" s="225"/>
      <c r="H88" s="225">
        <f>+ROUND(H87*F88/100,2)</f>
        <v>906.47</v>
      </c>
    </row>
    <row r="89" spans="1:8" x14ac:dyDescent="0.25">
      <c r="A89" s="221"/>
      <c r="B89" s="222"/>
      <c r="C89" s="221"/>
      <c r="D89" s="223" t="s">
        <v>274</v>
      </c>
      <c r="E89" s="222"/>
      <c r="F89" s="224"/>
      <c r="G89" s="225"/>
      <c r="H89" s="225">
        <f>+H87+H88</f>
        <v>4143.8500000000004</v>
      </c>
    </row>
    <row r="90" spans="1:8" x14ac:dyDescent="0.25">
      <c r="A90" s="221"/>
      <c r="B90" s="222"/>
      <c r="C90" s="221"/>
      <c r="D90" s="223" t="s">
        <v>275</v>
      </c>
      <c r="E90" s="222"/>
      <c r="F90" s="224"/>
      <c r="G90" s="225"/>
      <c r="H90" s="225">
        <v>4143.8500000000004</v>
      </c>
    </row>
    <row r="92" spans="1:8" x14ac:dyDescent="0.25">
      <c r="A92" s="221" t="s">
        <v>344</v>
      </c>
      <c r="B92" s="222" t="s">
        <v>345</v>
      </c>
      <c r="C92" s="221"/>
      <c r="D92" s="223"/>
      <c r="E92" s="222"/>
      <c r="F92" s="224"/>
      <c r="G92" s="225"/>
      <c r="H92" s="225"/>
    </row>
    <row r="93" spans="1:8" x14ac:dyDescent="0.25">
      <c r="A93" s="221"/>
      <c r="B93" s="222"/>
      <c r="C93" s="221" t="s">
        <v>346</v>
      </c>
      <c r="D93" s="223" t="s">
        <v>347</v>
      </c>
      <c r="E93" s="222" t="s">
        <v>348</v>
      </c>
      <c r="F93" s="224" t="s">
        <v>349</v>
      </c>
      <c r="G93" s="225" t="s">
        <v>350</v>
      </c>
      <c r="H93" s="225" t="s">
        <v>351</v>
      </c>
    </row>
    <row r="94" spans="1:8" x14ac:dyDescent="0.25">
      <c r="A94" s="221"/>
      <c r="B94" s="222"/>
      <c r="C94" s="221"/>
      <c r="D94" s="223"/>
      <c r="E94" s="222"/>
      <c r="F94" s="224"/>
      <c r="G94" s="225"/>
      <c r="H94" s="225"/>
    </row>
    <row r="95" spans="1:8" x14ac:dyDescent="0.25">
      <c r="A95" s="226" t="s">
        <v>264</v>
      </c>
      <c r="B95" s="227" t="s">
        <v>1390</v>
      </c>
      <c r="C95" s="226"/>
      <c r="D95" s="228"/>
      <c r="E95" s="227" t="s">
        <v>326</v>
      </c>
      <c r="F95" s="224" t="s">
        <v>855</v>
      </c>
      <c r="G95" s="225"/>
      <c r="H95" s="225"/>
    </row>
    <row r="96" spans="1:8" ht="60" x14ac:dyDescent="0.25">
      <c r="A96" s="221"/>
      <c r="B96" s="222">
        <v>0</v>
      </c>
      <c r="C96" s="221" t="s">
        <v>1382</v>
      </c>
      <c r="D96" s="223" t="s">
        <v>1383</v>
      </c>
      <c r="E96" s="222" t="s">
        <v>337</v>
      </c>
      <c r="F96" s="224">
        <v>8.5000000000000006E-3</v>
      </c>
      <c r="G96" s="225">
        <v>102797.2</v>
      </c>
      <c r="H96" s="225">
        <f>+ROUND(F96*G96,2)</f>
        <v>873.78</v>
      </c>
    </row>
    <row r="97" spans="1:8" ht="75" x14ac:dyDescent="0.25">
      <c r="A97" s="221"/>
      <c r="B97" s="222">
        <v>0</v>
      </c>
      <c r="C97" s="221" t="s">
        <v>1384</v>
      </c>
      <c r="D97" s="223" t="s">
        <v>1385</v>
      </c>
      <c r="E97" s="222" t="s">
        <v>337</v>
      </c>
      <c r="F97" s="224">
        <v>8.5000000000000006E-3</v>
      </c>
      <c r="G97" s="225">
        <v>246305.38</v>
      </c>
      <c r="H97" s="225">
        <f>+ROUND(F97*G97,2)</f>
        <v>2093.6</v>
      </c>
    </row>
    <row r="98" spans="1:8" ht="30" x14ac:dyDescent="0.25">
      <c r="A98" s="221"/>
      <c r="B98" s="222"/>
      <c r="C98" s="221"/>
      <c r="D98" s="223" t="s">
        <v>355</v>
      </c>
      <c r="E98" s="222"/>
      <c r="F98" s="224"/>
      <c r="G98" s="225"/>
      <c r="H98" s="225">
        <f>+SUBTOTAL(9,H96:H97)</f>
        <v>2967.38</v>
      </c>
    </row>
    <row r="99" spans="1:8" x14ac:dyDescent="0.25">
      <c r="A99" s="221"/>
      <c r="B99" s="222">
        <v>5</v>
      </c>
      <c r="C99" s="221" t="s">
        <v>1387</v>
      </c>
      <c r="D99" s="223" t="s">
        <v>1388</v>
      </c>
      <c r="E99" s="222" t="s">
        <v>326</v>
      </c>
      <c r="F99" s="224">
        <v>3</v>
      </c>
      <c r="G99" s="225">
        <v>90</v>
      </c>
      <c r="H99" s="225">
        <f>+ROUND(F99*G99,2)</f>
        <v>270</v>
      </c>
    </row>
    <row r="100" spans="1:8" x14ac:dyDescent="0.25">
      <c r="A100" s="221"/>
      <c r="B100" s="222"/>
      <c r="C100" s="221"/>
      <c r="D100" s="223" t="s">
        <v>1389</v>
      </c>
      <c r="E100" s="222"/>
      <c r="F100" s="224"/>
      <c r="G100" s="225"/>
      <c r="H100" s="225">
        <f>+SUBTOTAL(9,H99:H99)</f>
        <v>270</v>
      </c>
    </row>
    <row r="101" spans="1:8" x14ac:dyDescent="0.25">
      <c r="A101" s="221"/>
      <c r="B101" s="222"/>
      <c r="C101" s="221"/>
      <c r="D101" s="223" t="s">
        <v>272</v>
      </c>
      <c r="E101" s="222"/>
      <c r="F101" s="224"/>
      <c r="G101" s="225"/>
      <c r="H101" s="225">
        <f>+SUBTOTAL(9,H96:H99)</f>
        <v>3237.38</v>
      </c>
    </row>
    <row r="102" spans="1:8" x14ac:dyDescent="0.25">
      <c r="A102" s="221"/>
      <c r="B102" s="222"/>
      <c r="C102" s="221"/>
      <c r="D102" s="223" t="s">
        <v>273</v>
      </c>
      <c r="E102" s="222"/>
      <c r="F102" s="224">
        <v>28</v>
      </c>
      <c r="G102" s="225"/>
      <c r="H102" s="225">
        <f>+ROUND(H101*F102/100,2)</f>
        <v>906.47</v>
      </c>
    </row>
    <row r="103" spans="1:8" x14ac:dyDescent="0.25">
      <c r="A103" s="221"/>
      <c r="B103" s="222"/>
      <c r="C103" s="221"/>
      <c r="D103" s="223" t="s">
        <v>274</v>
      </c>
      <c r="E103" s="222"/>
      <c r="F103" s="224"/>
      <c r="G103" s="225"/>
      <c r="H103" s="225">
        <f>+H101+H102</f>
        <v>4143.8500000000004</v>
      </c>
    </row>
    <row r="104" spans="1:8" x14ac:dyDescent="0.25">
      <c r="A104" s="221"/>
      <c r="B104" s="222"/>
      <c r="C104" s="221"/>
      <c r="D104" s="223" t="s">
        <v>275</v>
      </c>
      <c r="E104" s="222"/>
      <c r="F104" s="224"/>
      <c r="G104" s="225"/>
      <c r="H104" s="225">
        <v>4143.8500000000004</v>
      </c>
    </row>
    <row r="106" spans="1:8" x14ac:dyDescent="0.25">
      <c r="A106" s="221" t="s">
        <v>344</v>
      </c>
      <c r="B106" s="222" t="s">
        <v>345</v>
      </c>
      <c r="C106" s="221"/>
      <c r="D106" s="223"/>
      <c r="E106" s="222"/>
      <c r="F106" s="224"/>
      <c r="G106" s="225"/>
      <c r="H106" s="225"/>
    </row>
    <row r="107" spans="1:8" x14ac:dyDescent="0.25">
      <c r="A107" s="221"/>
      <c r="B107" s="222"/>
      <c r="C107" s="221" t="s">
        <v>346</v>
      </c>
      <c r="D107" s="223" t="s">
        <v>347</v>
      </c>
      <c r="E107" s="222" t="s">
        <v>348</v>
      </c>
      <c r="F107" s="224" t="s">
        <v>349</v>
      </c>
      <c r="G107" s="225" t="s">
        <v>350</v>
      </c>
      <c r="H107" s="225" t="s">
        <v>351</v>
      </c>
    </row>
    <row r="108" spans="1:8" x14ac:dyDescent="0.25">
      <c r="A108" s="221"/>
      <c r="B108" s="222"/>
      <c r="C108" s="221"/>
      <c r="D108" s="223"/>
      <c r="E108" s="222"/>
      <c r="F108" s="224"/>
      <c r="G108" s="225"/>
      <c r="H108" s="225"/>
    </row>
    <row r="109" spans="1:8" x14ac:dyDescent="0.25">
      <c r="A109" s="226" t="s">
        <v>265</v>
      </c>
      <c r="B109" s="227" t="s">
        <v>1399</v>
      </c>
      <c r="C109" s="226"/>
      <c r="D109" s="228"/>
      <c r="E109" s="227" t="s">
        <v>329</v>
      </c>
      <c r="F109" s="224" t="s">
        <v>855</v>
      </c>
      <c r="G109" s="225"/>
      <c r="H109" s="225"/>
    </row>
    <row r="110" spans="1:8" x14ac:dyDescent="0.25">
      <c r="A110" s="221"/>
      <c r="B110" s="222">
        <v>1</v>
      </c>
      <c r="C110" s="221" t="s">
        <v>1400</v>
      </c>
      <c r="D110" s="223" t="s">
        <v>1401</v>
      </c>
      <c r="E110" s="222" t="s">
        <v>359</v>
      </c>
      <c r="F110" s="224">
        <v>55</v>
      </c>
      <c r="G110" s="225">
        <v>10.89</v>
      </c>
      <c r="H110" s="225">
        <f>+ROUND(F110*G110,2)</f>
        <v>598.95000000000005</v>
      </c>
    </row>
    <row r="111" spans="1:8" x14ac:dyDescent="0.25">
      <c r="A111" s="221"/>
      <c r="B111" s="222">
        <v>1</v>
      </c>
      <c r="C111" s="221" t="s">
        <v>1402</v>
      </c>
      <c r="D111" s="223" t="s">
        <v>1403</v>
      </c>
      <c r="E111" s="222" t="s">
        <v>359</v>
      </c>
      <c r="F111" s="224">
        <v>35</v>
      </c>
      <c r="G111" s="225">
        <v>79.09</v>
      </c>
      <c r="H111" s="225">
        <f>+ROUND(F111*G111,2)</f>
        <v>2768.15</v>
      </c>
    </row>
    <row r="112" spans="1:8" x14ac:dyDescent="0.25">
      <c r="A112" s="221"/>
      <c r="B112" s="222">
        <v>1</v>
      </c>
      <c r="C112" s="221" t="s">
        <v>1404</v>
      </c>
      <c r="D112" s="223" t="s">
        <v>1405</v>
      </c>
      <c r="E112" s="222" t="s">
        <v>359</v>
      </c>
      <c r="F112" s="224">
        <v>110</v>
      </c>
      <c r="G112" s="225">
        <v>18.57</v>
      </c>
      <c r="H112" s="225">
        <f>+ROUND(F112*G112,2)</f>
        <v>2042.7</v>
      </c>
    </row>
    <row r="113" spans="1:8" ht="45" x14ac:dyDescent="0.25">
      <c r="A113" s="221"/>
      <c r="B113" s="222">
        <v>1</v>
      </c>
      <c r="C113" s="221" t="s">
        <v>1406</v>
      </c>
      <c r="D113" s="223" t="s">
        <v>1407</v>
      </c>
      <c r="E113" s="222" t="s">
        <v>359</v>
      </c>
      <c r="F113" s="224">
        <v>110</v>
      </c>
      <c r="G113" s="225">
        <v>10.78</v>
      </c>
      <c r="H113" s="225">
        <f>+ROUND(F113*G113,2)</f>
        <v>1185.8</v>
      </c>
    </row>
    <row r="114" spans="1:8" x14ac:dyDescent="0.25">
      <c r="A114" s="221"/>
      <c r="B114" s="222"/>
      <c r="C114" s="221"/>
      <c r="D114" s="223" t="s">
        <v>277</v>
      </c>
      <c r="E114" s="222"/>
      <c r="F114" s="224"/>
      <c r="G114" s="225"/>
      <c r="H114" s="225">
        <f>+SUBTOTAL(9,H110:H113)</f>
        <v>6595.6</v>
      </c>
    </row>
    <row r="115" spans="1:8" ht="45" x14ac:dyDescent="0.25">
      <c r="A115" s="221"/>
      <c r="B115" s="222">
        <v>0</v>
      </c>
      <c r="C115" s="221" t="s">
        <v>1408</v>
      </c>
      <c r="D115" s="223" t="s">
        <v>1409</v>
      </c>
      <c r="E115" s="222" t="s">
        <v>485</v>
      </c>
      <c r="F115" s="224">
        <v>100</v>
      </c>
      <c r="G115" s="225">
        <v>0.52</v>
      </c>
      <c r="H115" s="225">
        <f>+ROUND(F115*G115,2)</f>
        <v>52</v>
      </c>
    </row>
    <row r="116" spans="1:8" ht="30" x14ac:dyDescent="0.25">
      <c r="A116" s="221"/>
      <c r="B116" s="222">
        <v>0</v>
      </c>
      <c r="C116" s="221" t="s">
        <v>1410</v>
      </c>
      <c r="D116" s="223" t="s">
        <v>1411</v>
      </c>
      <c r="E116" s="222" t="s">
        <v>335</v>
      </c>
      <c r="F116" s="224">
        <v>10</v>
      </c>
      <c r="G116" s="225">
        <v>9.83</v>
      </c>
      <c r="H116" s="225">
        <f>+ROUND(F116*G116,2)</f>
        <v>98.3</v>
      </c>
    </row>
    <row r="117" spans="1:8" ht="30" x14ac:dyDescent="0.25">
      <c r="A117" s="221"/>
      <c r="B117" s="222"/>
      <c r="C117" s="221"/>
      <c r="D117" s="223" t="s">
        <v>355</v>
      </c>
      <c r="E117" s="222"/>
      <c r="F117" s="224"/>
      <c r="G117" s="225"/>
      <c r="H117" s="225">
        <f>+SUBTOTAL(9,H115:H116)</f>
        <v>150.30000000000001</v>
      </c>
    </row>
    <row r="118" spans="1:8" x14ac:dyDescent="0.25">
      <c r="A118" s="221"/>
      <c r="B118" s="222">
        <v>5</v>
      </c>
      <c r="C118" s="221" t="s">
        <v>1412</v>
      </c>
      <c r="D118" s="223" t="s">
        <v>1413</v>
      </c>
      <c r="E118" s="222" t="s">
        <v>1414</v>
      </c>
      <c r="F118" s="224">
        <v>1</v>
      </c>
      <c r="G118" s="225">
        <v>400</v>
      </c>
      <c r="H118" s="225">
        <f>+ROUND(F118*G118,2)</f>
        <v>400</v>
      </c>
    </row>
    <row r="119" spans="1:8" x14ac:dyDescent="0.25">
      <c r="A119" s="221"/>
      <c r="B119" s="222"/>
      <c r="C119" s="221"/>
      <c r="D119" s="223" t="s">
        <v>1389</v>
      </c>
      <c r="E119" s="222"/>
      <c r="F119" s="224"/>
      <c r="G119" s="225"/>
      <c r="H119" s="225">
        <f>+SUBTOTAL(9,H118:H118)</f>
        <v>400</v>
      </c>
    </row>
    <row r="120" spans="1:8" x14ac:dyDescent="0.25">
      <c r="A120" s="221"/>
      <c r="B120" s="222"/>
      <c r="C120" s="221"/>
      <c r="D120" s="223" t="s">
        <v>272</v>
      </c>
      <c r="E120" s="222"/>
      <c r="F120" s="224"/>
      <c r="G120" s="225"/>
      <c r="H120" s="225">
        <f>+SUBTOTAL(9,H110:H118)</f>
        <v>7145.9000000000005</v>
      </c>
    </row>
    <row r="121" spans="1:8" x14ac:dyDescent="0.25">
      <c r="A121" s="221"/>
      <c r="B121" s="222"/>
      <c r="C121" s="221"/>
      <c r="D121" s="223" t="s">
        <v>273</v>
      </c>
      <c r="E121" s="222"/>
      <c r="F121" s="224">
        <v>28</v>
      </c>
      <c r="G121" s="225"/>
      <c r="H121" s="225">
        <f>+ROUND(H120*F121/100,2)</f>
        <v>2000.85</v>
      </c>
    </row>
    <row r="122" spans="1:8" x14ac:dyDescent="0.25">
      <c r="A122" s="221"/>
      <c r="B122" s="222"/>
      <c r="C122" s="221"/>
      <c r="D122" s="223" t="s">
        <v>274</v>
      </c>
      <c r="E122" s="222"/>
      <c r="F122" s="224"/>
      <c r="G122" s="225"/>
      <c r="H122" s="225">
        <f>+H120+H121</f>
        <v>9146.75</v>
      </c>
    </row>
    <row r="123" spans="1:8" x14ac:dyDescent="0.25">
      <c r="A123" s="221"/>
      <c r="B123" s="222"/>
      <c r="C123" s="221"/>
      <c r="D123" s="223" t="s">
        <v>275</v>
      </c>
      <c r="E123" s="222"/>
      <c r="F123" s="224"/>
      <c r="G123" s="225"/>
      <c r="H123" s="225">
        <v>9146.75</v>
      </c>
    </row>
    <row r="125" spans="1:8" x14ac:dyDescent="0.25">
      <c r="A125" s="208" t="s">
        <v>344</v>
      </c>
      <c r="B125" s="209" t="s">
        <v>345</v>
      </c>
      <c r="C125" s="208"/>
      <c r="D125" s="209"/>
      <c r="E125" s="209"/>
      <c r="F125" s="210"/>
      <c r="G125" s="211"/>
      <c r="H125" s="211"/>
    </row>
    <row r="126" spans="1:8" x14ac:dyDescent="0.25">
      <c r="A126" s="208"/>
      <c r="B126" s="209"/>
      <c r="C126" s="208" t="s">
        <v>346</v>
      </c>
      <c r="D126" s="209" t="s">
        <v>347</v>
      </c>
      <c r="E126" s="209" t="s">
        <v>348</v>
      </c>
      <c r="F126" s="210" t="s">
        <v>349</v>
      </c>
      <c r="G126" s="211" t="s">
        <v>350</v>
      </c>
      <c r="H126" s="211" t="s">
        <v>351</v>
      </c>
    </row>
    <row r="127" spans="1:8" x14ac:dyDescent="0.25">
      <c r="A127" s="208"/>
      <c r="B127" s="209"/>
      <c r="C127" s="208"/>
      <c r="D127" s="209"/>
      <c r="E127" s="209"/>
      <c r="F127" s="210"/>
      <c r="G127" s="211"/>
      <c r="H127" s="211"/>
    </row>
    <row r="128" spans="1:8" x14ac:dyDescent="0.25">
      <c r="A128" s="212" t="s">
        <v>1456</v>
      </c>
      <c r="B128" s="213" t="s">
        <v>1006</v>
      </c>
      <c r="C128" s="212"/>
      <c r="D128" s="213"/>
      <c r="E128" s="213" t="s">
        <v>337</v>
      </c>
      <c r="F128" s="210" t="s">
        <v>1007</v>
      </c>
      <c r="G128" s="211"/>
      <c r="H128" s="211"/>
    </row>
    <row r="129" spans="1:8" x14ac:dyDescent="0.25">
      <c r="A129" s="208"/>
      <c r="B129" s="209">
        <v>0</v>
      </c>
      <c r="C129" s="208" t="s">
        <v>1008</v>
      </c>
      <c r="D129" s="209" t="s">
        <v>1009</v>
      </c>
      <c r="E129" s="209" t="s">
        <v>337</v>
      </c>
      <c r="F129" s="210">
        <v>1</v>
      </c>
      <c r="G129" s="211">
        <v>30.07</v>
      </c>
      <c r="H129" s="211">
        <f>+ROUND(F129*G129,2)</f>
        <v>30.07</v>
      </c>
    </row>
    <row r="130" spans="1:8" x14ac:dyDescent="0.25">
      <c r="A130" s="208"/>
      <c r="B130" s="209">
        <v>0</v>
      </c>
      <c r="C130" s="208" t="s">
        <v>850</v>
      </c>
      <c r="D130" s="209" t="s">
        <v>851</v>
      </c>
      <c r="E130" s="209" t="s">
        <v>337</v>
      </c>
      <c r="F130" s="210">
        <v>0.30599999999999999</v>
      </c>
      <c r="G130" s="211">
        <v>14.1</v>
      </c>
      <c r="H130" s="211">
        <f>+ROUND(F130*G130,2)</f>
        <v>4.3099999999999996</v>
      </c>
    </row>
    <row r="131" spans="1:8" x14ac:dyDescent="0.25">
      <c r="A131" s="208"/>
      <c r="B131" s="209">
        <v>0</v>
      </c>
      <c r="C131" s="208" t="s">
        <v>548</v>
      </c>
      <c r="D131" s="209" t="s">
        <v>549</v>
      </c>
      <c r="E131" s="209" t="s">
        <v>337</v>
      </c>
      <c r="F131" s="210">
        <v>7.1999999999999995E-2</v>
      </c>
      <c r="G131" s="211">
        <v>38.590000000000003</v>
      </c>
      <c r="H131" s="211">
        <f>+ROUND(F131*G131,2)</f>
        <v>2.78</v>
      </c>
    </row>
    <row r="132" spans="1:8" x14ac:dyDescent="0.25">
      <c r="A132" s="208"/>
      <c r="B132" s="209">
        <v>0</v>
      </c>
      <c r="C132" s="208" t="s">
        <v>546</v>
      </c>
      <c r="D132" s="209" t="s">
        <v>547</v>
      </c>
      <c r="E132" s="209" t="s">
        <v>337</v>
      </c>
      <c r="F132" s="210">
        <v>0.39600000000000002</v>
      </c>
      <c r="G132" s="211">
        <v>1.53</v>
      </c>
      <c r="H132" s="211">
        <f>+ROUND(F132*G132,2)</f>
        <v>0.61</v>
      </c>
    </row>
    <row r="133" spans="1:8" x14ac:dyDescent="0.25">
      <c r="A133" s="208"/>
      <c r="B133" s="209"/>
      <c r="C133" s="208"/>
      <c r="D133" s="209" t="s">
        <v>355</v>
      </c>
      <c r="E133" s="209"/>
      <c r="F133" s="210"/>
      <c r="G133" s="211"/>
      <c r="H133" s="211">
        <f>+SUBTOTAL(9,H129:H132)</f>
        <v>37.770000000000003</v>
      </c>
    </row>
    <row r="134" spans="1:8" x14ac:dyDescent="0.25">
      <c r="A134" s="208"/>
      <c r="B134" s="209"/>
      <c r="C134" s="208"/>
      <c r="D134" s="209" t="s">
        <v>356</v>
      </c>
      <c r="E134" s="209"/>
      <c r="F134" s="210"/>
      <c r="G134" s="211"/>
      <c r="H134" s="211"/>
    </row>
    <row r="135" spans="1:8" x14ac:dyDescent="0.25">
      <c r="A135" s="208"/>
      <c r="B135" s="209" t="s">
        <v>270</v>
      </c>
      <c r="C135" s="208" t="s">
        <v>499</v>
      </c>
      <c r="D135" s="209" t="s">
        <v>500</v>
      </c>
      <c r="E135" s="209" t="s">
        <v>359</v>
      </c>
      <c r="F135" s="210">
        <v>1.7024999999999999</v>
      </c>
      <c r="G135" s="211">
        <v>13.42</v>
      </c>
      <c r="H135" s="211">
        <f>+ROUND(F135*G135,2)</f>
        <v>22.85</v>
      </c>
    </row>
    <row r="136" spans="1:8" x14ac:dyDescent="0.25">
      <c r="A136" s="208"/>
      <c r="B136" s="209" t="s">
        <v>270</v>
      </c>
      <c r="C136" s="208" t="s">
        <v>501</v>
      </c>
      <c r="D136" s="209" t="s">
        <v>502</v>
      </c>
      <c r="E136" s="209" t="s">
        <v>359</v>
      </c>
      <c r="F136" s="210">
        <v>1.7024999999999999</v>
      </c>
      <c r="G136" s="211">
        <v>16.920000000000002</v>
      </c>
      <c r="H136" s="211">
        <f>+ROUND(F136*G136,2)</f>
        <v>28.81</v>
      </c>
    </row>
    <row r="137" spans="1:8" x14ac:dyDescent="0.25">
      <c r="A137" s="208"/>
      <c r="B137" s="209"/>
      <c r="C137" s="208"/>
      <c r="D137" s="209" t="s">
        <v>271</v>
      </c>
      <c r="E137" s="209"/>
      <c r="F137" s="210"/>
      <c r="G137" s="211"/>
      <c r="H137" s="211">
        <f>+SUBTOTAL(9,H135:H136)</f>
        <v>51.66</v>
      </c>
    </row>
    <row r="138" spans="1:8" x14ac:dyDescent="0.25">
      <c r="A138" s="208"/>
      <c r="B138" s="209"/>
      <c r="C138" s="208"/>
      <c r="D138" s="209" t="s">
        <v>272</v>
      </c>
      <c r="E138" s="209"/>
      <c r="F138" s="210"/>
      <c r="G138" s="211"/>
      <c r="H138" s="211">
        <f>+SUBTOTAL(9,H129:H136)</f>
        <v>89.43</v>
      </c>
    </row>
    <row r="139" spans="1:8" x14ac:dyDescent="0.25">
      <c r="A139" s="208"/>
      <c r="B139" s="209"/>
      <c r="C139" s="208"/>
      <c r="D139" s="209" t="s">
        <v>273</v>
      </c>
      <c r="E139" s="209"/>
      <c r="F139" s="210">
        <v>28</v>
      </c>
      <c r="G139" s="211"/>
      <c r="H139" s="211">
        <f>+ROUND(H138*F139/100,2)</f>
        <v>25.04</v>
      </c>
    </row>
    <row r="140" spans="1:8" x14ac:dyDescent="0.25">
      <c r="A140" s="208"/>
      <c r="B140" s="209"/>
      <c r="C140" s="208"/>
      <c r="D140" s="209" t="s">
        <v>274</v>
      </c>
      <c r="E140" s="209"/>
      <c r="F140" s="210"/>
      <c r="G140" s="211"/>
      <c r="H140" s="211">
        <f>+H138+H139</f>
        <v>114.47</v>
      </c>
    </row>
    <row r="141" spans="1:8" x14ac:dyDescent="0.25">
      <c r="A141" s="208"/>
      <c r="B141" s="209"/>
      <c r="C141" s="208"/>
      <c r="D141" s="209" t="s">
        <v>275</v>
      </c>
      <c r="E141" s="209"/>
      <c r="F141" s="210"/>
      <c r="G141" s="211"/>
      <c r="H141" s="211">
        <v>114.47</v>
      </c>
    </row>
    <row r="144" spans="1:8" x14ac:dyDescent="0.25">
      <c r="A144" s="208" t="s">
        <v>344</v>
      </c>
      <c r="B144" s="209" t="s">
        <v>345</v>
      </c>
      <c r="C144" s="208"/>
      <c r="D144" s="209"/>
      <c r="E144" s="209"/>
      <c r="F144" s="210"/>
      <c r="G144" s="211"/>
      <c r="H144" s="211"/>
    </row>
    <row r="145" spans="1:8" x14ac:dyDescent="0.25">
      <c r="A145" s="208"/>
      <c r="B145" s="209"/>
      <c r="C145" s="208" t="s">
        <v>346</v>
      </c>
      <c r="D145" s="209" t="s">
        <v>347</v>
      </c>
      <c r="E145" s="209" t="s">
        <v>348</v>
      </c>
      <c r="F145" s="210" t="s">
        <v>349</v>
      </c>
      <c r="G145" s="211" t="s">
        <v>350</v>
      </c>
      <c r="H145" s="211" t="s">
        <v>351</v>
      </c>
    </row>
    <row r="146" spans="1:8" x14ac:dyDescent="0.25">
      <c r="A146" s="208"/>
      <c r="B146" s="209"/>
      <c r="C146" s="208"/>
      <c r="D146" s="209"/>
      <c r="E146" s="209"/>
      <c r="F146" s="210"/>
      <c r="G146" s="211"/>
      <c r="H146" s="211"/>
    </row>
    <row r="147" spans="1:8" x14ac:dyDescent="0.25">
      <c r="A147" s="212" t="s">
        <v>505</v>
      </c>
      <c r="B147" s="213" t="s">
        <v>506</v>
      </c>
      <c r="C147" s="212"/>
      <c r="D147" s="213"/>
      <c r="E147" s="213" t="s">
        <v>359</v>
      </c>
      <c r="F147" s="210" t="s">
        <v>366</v>
      </c>
      <c r="G147" s="211"/>
      <c r="H147" s="211"/>
    </row>
    <row r="148" spans="1:8" x14ac:dyDescent="0.25">
      <c r="A148" s="208"/>
      <c r="B148" s="209">
        <v>1</v>
      </c>
      <c r="C148" s="208" t="s">
        <v>507</v>
      </c>
      <c r="D148" s="209" t="s">
        <v>508</v>
      </c>
      <c r="E148" s="209" t="s">
        <v>359</v>
      </c>
      <c r="F148" s="210">
        <v>1</v>
      </c>
      <c r="G148" s="211">
        <v>8.39</v>
      </c>
      <c r="H148" s="211">
        <f>+ROUND(F148*G148,2)</f>
        <v>8.39</v>
      </c>
    </row>
    <row r="149" spans="1:8" x14ac:dyDescent="0.25">
      <c r="A149" s="208"/>
      <c r="B149" s="209">
        <v>1</v>
      </c>
      <c r="C149" s="208" t="s">
        <v>369</v>
      </c>
      <c r="D149" s="209" t="s">
        <v>370</v>
      </c>
      <c r="E149" s="209" t="s">
        <v>359</v>
      </c>
      <c r="F149" s="210">
        <v>1</v>
      </c>
      <c r="G149" s="211">
        <v>2.59</v>
      </c>
      <c r="H149" s="211">
        <f>+ROUND(F149*G149,2)</f>
        <v>2.59</v>
      </c>
    </row>
    <row r="150" spans="1:8" x14ac:dyDescent="0.25">
      <c r="A150" s="208"/>
      <c r="B150" s="209">
        <v>1</v>
      </c>
      <c r="C150" s="208" t="s">
        <v>371</v>
      </c>
      <c r="D150" s="209" t="s">
        <v>372</v>
      </c>
      <c r="E150" s="209" t="s">
        <v>359</v>
      </c>
      <c r="F150" s="210">
        <v>1</v>
      </c>
      <c r="G150" s="211">
        <v>0.55000000000000004</v>
      </c>
      <c r="H150" s="211">
        <f>+ROUND(F150*G150,2)</f>
        <v>0.55000000000000004</v>
      </c>
    </row>
    <row r="151" spans="1:8" x14ac:dyDescent="0.25">
      <c r="A151" s="208"/>
      <c r="B151" s="209">
        <v>1</v>
      </c>
      <c r="C151" s="208" t="s">
        <v>373</v>
      </c>
      <c r="D151" s="209" t="s">
        <v>374</v>
      </c>
      <c r="E151" s="209" t="s">
        <v>359</v>
      </c>
      <c r="F151" s="210">
        <v>1</v>
      </c>
      <c r="G151" s="211">
        <v>0.37</v>
      </c>
      <c r="H151" s="211">
        <f>+ROUND(F151*G151,2)</f>
        <v>0.37</v>
      </c>
    </row>
    <row r="152" spans="1:8" x14ac:dyDescent="0.25">
      <c r="A152" s="208"/>
      <c r="B152" s="209">
        <v>1</v>
      </c>
      <c r="C152" s="208" t="s">
        <v>375</v>
      </c>
      <c r="D152" s="209" t="s">
        <v>376</v>
      </c>
      <c r="E152" s="209" t="s">
        <v>359</v>
      </c>
      <c r="F152" s="210">
        <v>1</v>
      </c>
      <c r="G152" s="211">
        <v>0.02</v>
      </c>
      <c r="H152" s="211">
        <f>+ROUND(F152*G152,2)</f>
        <v>0.02</v>
      </c>
    </row>
    <row r="153" spans="1:8" x14ac:dyDescent="0.25">
      <c r="A153" s="208"/>
      <c r="B153" s="209"/>
      <c r="C153" s="208"/>
      <c r="D153" s="209" t="s">
        <v>277</v>
      </c>
      <c r="E153" s="209"/>
      <c r="F153" s="210"/>
      <c r="G153" s="211"/>
      <c r="H153" s="211">
        <f>+SUBTOTAL(9,H148:H152)</f>
        <v>11.92</v>
      </c>
    </row>
    <row r="154" spans="1:8" x14ac:dyDescent="0.25">
      <c r="A154" s="208"/>
      <c r="B154" s="209"/>
      <c r="C154" s="208"/>
      <c r="D154" s="209" t="s">
        <v>356</v>
      </c>
      <c r="E154" s="209"/>
      <c r="F154" s="210"/>
      <c r="G154" s="211"/>
      <c r="H154" s="211"/>
    </row>
    <row r="155" spans="1:8" x14ac:dyDescent="0.25">
      <c r="A155" s="208"/>
      <c r="B155" s="209" t="s">
        <v>270</v>
      </c>
      <c r="C155" s="208" t="s">
        <v>377</v>
      </c>
      <c r="D155" s="209" t="s">
        <v>378</v>
      </c>
      <c r="E155" s="209" t="s">
        <v>359</v>
      </c>
      <c r="F155" s="210">
        <v>1</v>
      </c>
      <c r="G155" s="211">
        <v>0.48</v>
      </c>
      <c r="H155" s="211">
        <f>+ROUND(F155*G155,2)</f>
        <v>0.48</v>
      </c>
    </row>
    <row r="156" spans="1:8" x14ac:dyDescent="0.25">
      <c r="A156" s="208"/>
      <c r="B156" s="209" t="s">
        <v>270</v>
      </c>
      <c r="C156" s="208" t="s">
        <v>379</v>
      </c>
      <c r="D156" s="209" t="s">
        <v>380</v>
      </c>
      <c r="E156" s="209" t="s">
        <v>359</v>
      </c>
      <c r="F156" s="210">
        <v>1</v>
      </c>
      <c r="G156" s="211">
        <v>0.9</v>
      </c>
      <c r="H156" s="211">
        <f>+ROUND(F156*G156,2)</f>
        <v>0.9</v>
      </c>
    </row>
    <row r="157" spans="1:8" x14ac:dyDescent="0.25">
      <c r="A157" s="208"/>
      <c r="B157" s="209" t="s">
        <v>270</v>
      </c>
      <c r="C157" s="208" t="s">
        <v>509</v>
      </c>
      <c r="D157" s="209" t="s">
        <v>510</v>
      </c>
      <c r="E157" s="209" t="s">
        <v>359</v>
      </c>
      <c r="F157" s="210">
        <v>1</v>
      </c>
      <c r="G157" s="211">
        <v>0.12</v>
      </c>
      <c r="H157" s="211">
        <f>+ROUND(F157*G157,2)</f>
        <v>0.12</v>
      </c>
    </row>
    <row r="158" spans="1:8" x14ac:dyDescent="0.25">
      <c r="A158" s="208"/>
      <c r="B158" s="209"/>
      <c r="C158" s="208"/>
      <c r="D158" s="209" t="s">
        <v>271</v>
      </c>
      <c r="E158" s="209"/>
      <c r="F158" s="210"/>
      <c r="G158" s="211"/>
      <c r="H158" s="211">
        <f>+SUBTOTAL(9,H155:H157)</f>
        <v>1.5</v>
      </c>
    </row>
    <row r="159" spans="1:8" x14ac:dyDescent="0.25">
      <c r="A159" s="208"/>
      <c r="B159" s="209"/>
      <c r="C159" s="208"/>
      <c r="D159" s="209" t="s">
        <v>272</v>
      </c>
      <c r="E159" s="209"/>
      <c r="F159" s="210"/>
      <c r="G159" s="211"/>
      <c r="H159" s="211">
        <f>+SUBTOTAL(9,H148:H157)</f>
        <v>13.42</v>
      </c>
    </row>
    <row r="160" spans="1:8" x14ac:dyDescent="0.25">
      <c r="A160" s="208"/>
      <c r="B160" s="209"/>
      <c r="C160" s="208"/>
      <c r="D160" s="209" t="s">
        <v>273</v>
      </c>
      <c r="E160" s="209"/>
      <c r="F160" s="210">
        <v>0</v>
      </c>
      <c r="G160" s="211"/>
      <c r="H160" s="211">
        <f>+ROUND(H159*F160/100,2)</f>
        <v>0</v>
      </c>
    </row>
    <row r="161" spans="1:8" x14ac:dyDescent="0.25">
      <c r="A161" s="208"/>
      <c r="B161" s="209"/>
      <c r="C161" s="208"/>
      <c r="D161" s="209" t="s">
        <v>274</v>
      </c>
      <c r="E161" s="209"/>
      <c r="F161" s="210"/>
      <c r="G161" s="211"/>
      <c r="H161" s="211">
        <f>+H159+H160</f>
        <v>13.42</v>
      </c>
    </row>
    <row r="162" spans="1:8" x14ac:dyDescent="0.25">
      <c r="A162" s="208"/>
      <c r="B162" s="209"/>
      <c r="C162" s="208"/>
      <c r="D162" s="209" t="s">
        <v>275</v>
      </c>
      <c r="E162" s="209"/>
      <c r="F162" s="210"/>
      <c r="G162" s="211"/>
      <c r="H162" s="211">
        <v>13.42</v>
      </c>
    </row>
    <row r="165" spans="1:8" x14ac:dyDescent="0.25">
      <c r="A165" s="208" t="s">
        <v>344</v>
      </c>
      <c r="B165" s="209" t="s">
        <v>345</v>
      </c>
      <c r="C165" s="208"/>
      <c r="D165" s="209"/>
      <c r="E165" s="209"/>
      <c r="F165" s="210"/>
      <c r="G165" s="211"/>
      <c r="H165" s="211"/>
    </row>
    <row r="166" spans="1:8" x14ac:dyDescent="0.25">
      <c r="A166" s="208"/>
      <c r="B166" s="209"/>
      <c r="C166" s="208" t="s">
        <v>346</v>
      </c>
      <c r="D166" s="209" t="s">
        <v>347</v>
      </c>
      <c r="E166" s="209" t="s">
        <v>348</v>
      </c>
      <c r="F166" s="210" t="s">
        <v>349</v>
      </c>
      <c r="G166" s="211" t="s">
        <v>350</v>
      </c>
      <c r="H166" s="211" t="s">
        <v>351</v>
      </c>
    </row>
    <row r="167" spans="1:8" x14ac:dyDescent="0.25">
      <c r="A167" s="208"/>
      <c r="B167" s="209"/>
      <c r="C167" s="208"/>
      <c r="D167" s="209"/>
      <c r="E167" s="209"/>
      <c r="F167" s="210"/>
      <c r="G167" s="211"/>
      <c r="H167" s="211"/>
    </row>
    <row r="168" spans="1:8" x14ac:dyDescent="0.25">
      <c r="A168" s="212" t="s">
        <v>383</v>
      </c>
      <c r="B168" s="213" t="s">
        <v>384</v>
      </c>
      <c r="C168" s="212"/>
      <c r="D168" s="213"/>
      <c r="E168" s="213" t="s">
        <v>359</v>
      </c>
      <c r="F168" s="210" t="s">
        <v>366</v>
      </c>
      <c r="G168" s="211"/>
      <c r="H168" s="211"/>
    </row>
    <row r="169" spans="1:8" x14ac:dyDescent="0.25">
      <c r="A169" s="208"/>
      <c r="B169" s="209">
        <v>0</v>
      </c>
      <c r="C169" s="208" t="s">
        <v>385</v>
      </c>
      <c r="D169" s="209" t="s">
        <v>386</v>
      </c>
      <c r="E169" s="209" t="s">
        <v>337</v>
      </c>
      <c r="F169" s="210">
        <v>8.0172000000000004E-3</v>
      </c>
      <c r="G169" s="211">
        <v>5.62</v>
      </c>
      <c r="H169" s="211">
        <f t="shared" ref="H169:H181" si="1">+ROUND(F169*G169,2)</f>
        <v>0.05</v>
      </c>
    </row>
    <row r="170" spans="1:8" x14ac:dyDescent="0.25">
      <c r="A170" s="208"/>
      <c r="B170" s="209">
        <v>0</v>
      </c>
      <c r="C170" s="208" t="s">
        <v>387</v>
      </c>
      <c r="D170" s="209" t="s">
        <v>388</v>
      </c>
      <c r="E170" s="209" t="s">
        <v>337</v>
      </c>
      <c r="F170" s="210">
        <v>6.646E-4</v>
      </c>
      <c r="G170" s="211">
        <v>112</v>
      </c>
      <c r="H170" s="211">
        <f t="shared" si="1"/>
        <v>7.0000000000000007E-2</v>
      </c>
    </row>
    <row r="171" spans="1:8" x14ac:dyDescent="0.25">
      <c r="A171" s="208"/>
      <c r="B171" s="209">
        <v>0</v>
      </c>
      <c r="C171" s="208" t="s">
        <v>389</v>
      </c>
      <c r="D171" s="209" t="s">
        <v>390</v>
      </c>
      <c r="E171" s="209" t="s">
        <v>337</v>
      </c>
      <c r="F171" s="210">
        <v>6.7700000000000006E-5</v>
      </c>
      <c r="G171" s="211">
        <v>582.89</v>
      </c>
      <c r="H171" s="211">
        <f t="shared" si="1"/>
        <v>0.04</v>
      </c>
    </row>
    <row r="172" spans="1:8" x14ac:dyDescent="0.25">
      <c r="A172" s="208"/>
      <c r="B172" s="209">
        <v>0</v>
      </c>
      <c r="C172" s="208" t="s">
        <v>391</v>
      </c>
      <c r="D172" s="209" t="s">
        <v>392</v>
      </c>
      <c r="E172" s="209" t="s">
        <v>337</v>
      </c>
      <c r="F172" s="210">
        <v>9.0691000000000001E-3</v>
      </c>
      <c r="G172" s="211">
        <v>6.26</v>
      </c>
      <c r="H172" s="211">
        <f t="shared" si="1"/>
        <v>0.06</v>
      </c>
    </row>
    <row r="173" spans="1:8" x14ac:dyDescent="0.25">
      <c r="A173" s="208"/>
      <c r="B173" s="209">
        <v>0</v>
      </c>
      <c r="C173" s="208" t="s">
        <v>393</v>
      </c>
      <c r="D173" s="209" t="s">
        <v>394</v>
      </c>
      <c r="E173" s="209" t="s">
        <v>395</v>
      </c>
      <c r="F173" s="210">
        <v>1.5115E-3</v>
      </c>
      <c r="G173" s="211">
        <v>15.94</v>
      </c>
      <c r="H173" s="211">
        <f t="shared" si="1"/>
        <v>0.02</v>
      </c>
    </row>
    <row r="174" spans="1:8" x14ac:dyDescent="0.25">
      <c r="A174" s="208"/>
      <c r="B174" s="209">
        <v>0</v>
      </c>
      <c r="C174" s="208" t="s">
        <v>396</v>
      </c>
      <c r="D174" s="209" t="s">
        <v>397</v>
      </c>
      <c r="E174" s="209" t="s">
        <v>337</v>
      </c>
      <c r="F174" s="210">
        <v>2.7299999999999998E-3</v>
      </c>
      <c r="G174" s="211">
        <v>8.17</v>
      </c>
      <c r="H174" s="211">
        <f t="shared" si="1"/>
        <v>0.02</v>
      </c>
    </row>
    <row r="175" spans="1:8" x14ac:dyDescent="0.25">
      <c r="A175" s="208"/>
      <c r="B175" s="209">
        <v>0</v>
      </c>
      <c r="C175" s="208" t="s">
        <v>398</v>
      </c>
      <c r="D175" s="209" t="s">
        <v>399</v>
      </c>
      <c r="E175" s="209" t="s">
        <v>337</v>
      </c>
      <c r="F175" s="210">
        <v>1.5115E-3</v>
      </c>
      <c r="G175" s="211">
        <v>24.62</v>
      </c>
      <c r="H175" s="211">
        <f t="shared" si="1"/>
        <v>0.04</v>
      </c>
    </row>
    <row r="176" spans="1:8" x14ac:dyDescent="0.25">
      <c r="A176" s="208"/>
      <c r="B176" s="209">
        <v>0</v>
      </c>
      <c r="C176" s="208" t="s">
        <v>400</v>
      </c>
      <c r="D176" s="209" t="s">
        <v>401</v>
      </c>
      <c r="E176" s="209" t="s">
        <v>337</v>
      </c>
      <c r="F176" s="210">
        <v>1.5115E-3</v>
      </c>
      <c r="G176" s="211">
        <v>11.1</v>
      </c>
      <c r="H176" s="211">
        <f t="shared" si="1"/>
        <v>0.02</v>
      </c>
    </row>
    <row r="177" spans="1:8" x14ac:dyDescent="0.25">
      <c r="A177" s="208"/>
      <c r="B177" s="209">
        <v>0</v>
      </c>
      <c r="C177" s="208" t="s">
        <v>402</v>
      </c>
      <c r="D177" s="209" t="s">
        <v>403</v>
      </c>
      <c r="E177" s="209" t="s">
        <v>337</v>
      </c>
      <c r="F177" s="210">
        <v>5.4200000000000003E-5</v>
      </c>
      <c r="G177" s="211">
        <v>398.88</v>
      </c>
      <c r="H177" s="211">
        <f t="shared" si="1"/>
        <v>0.02</v>
      </c>
    </row>
    <row r="178" spans="1:8" x14ac:dyDescent="0.25">
      <c r="A178" s="208"/>
      <c r="B178" s="209">
        <v>0</v>
      </c>
      <c r="C178" s="208" t="s">
        <v>404</v>
      </c>
      <c r="D178" s="209" t="s">
        <v>405</v>
      </c>
      <c r="E178" s="209" t="s">
        <v>337</v>
      </c>
      <c r="F178" s="210">
        <v>2.7080000000000002E-4</v>
      </c>
      <c r="G178" s="211">
        <v>138.4</v>
      </c>
      <c r="H178" s="211">
        <f t="shared" si="1"/>
        <v>0.04</v>
      </c>
    </row>
    <row r="179" spans="1:8" x14ac:dyDescent="0.25">
      <c r="A179" s="208"/>
      <c r="B179" s="209">
        <v>0</v>
      </c>
      <c r="C179" s="208" t="s">
        <v>406</v>
      </c>
      <c r="D179" s="209" t="s">
        <v>407</v>
      </c>
      <c r="E179" s="209" t="s">
        <v>337</v>
      </c>
      <c r="F179" s="210">
        <v>4.4100000000000001E-5</v>
      </c>
      <c r="G179" s="211">
        <v>600.95000000000005</v>
      </c>
      <c r="H179" s="211">
        <f t="shared" si="1"/>
        <v>0.03</v>
      </c>
    </row>
    <row r="180" spans="1:8" x14ac:dyDescent="0.25">
      <c r="A180" s="208"/>
      <c r="B180" s="209">
        <v>0</v>
      </c>
      <c r="C180" s="208" t="s">
        <v>408</v>
      </c>
      <c r="D180" s="209" t="s">
        <v>409</v>
      </c>
      <c r="E180" s="209" t="s">
        <v>337</v>
      </c>
      <c r="F180" s="210">
        <v>2.0570000000000001E-4</v>
      </c>
      <c r="G180" s="211">
        <v>208.52</v>
      </c>
      <c r="H180" s="211">
        <f t="shared" si="1"/>
        <v>0.04</v>
      </c>
    </row>
    <row r="181" spans="1:8" x14ac:dyDescent="0.25">
      <c r="A181" s="208"/>
      <c r="B181" s="209">
        <v>0</v>
      </c>
      <c r="C181" s="208" t="s">
        <v>410</v>
      </c>
      <c r="D181" s="209" t="s">
        <v>411</v>
      </c>
      <c r="E181" s="209" t="s">
        <v>337</v>
      </c>
      <c r="F181" s="210">
        <v>4.4100000000000001E-5</v>
      </c>
      <c r="G181" s="211">
        <v>590.54999999999995</v>
      </c>
      <c r="H181" s="211">
        <f t="shared" si="1"/>
        <v>0.03</v>
      </c>
    </row>
    <row r="182" spans="1:8" x14ac:dyDescent="0.25">
      <c r="A182" s="208"/>
      <c r="B182" s="209"/>
      <c r="C182" s="208"/>
      <c r="D182" s="209" t="s">
        <v>355</v>
      </c>
      <c r="E182" s="209"/>
      <c r="F182" s="210"/>
      <c r="G182" s="211"/>
      <c r="H182" s="211">
        <f>+SUBTOTAL(9,H169:H181)</f>
        <v>0.48</v>
      </c>
    </row>
    <row r="183" spans="1:8" x14ac:dyDescent="0.25">
      <c r="A183" s="208"/>
      <c r="B183" s="209"/>
      <c r="C183" s="208"/>
      <c r="D183" s="209" t="s">
        <v>272</v>
      </c>
      <c r="E183" s="209"/>
      <c r="F183" s="210"/>
      <c r="G183" s="211"/>
      <c r="H183" s="211">
        <f>+SUBTOTAL(9,H169:H181)</f>
        <v>0.48</v>
      </c>
    </row>
    <row r="184" spans="1:8" x14ac:dyDescent="0.25">
      <c r="A184" s="208"/>
      <c r="B184" s="209"/>
      <c r="C184" s="208"/>
      <c r="D184" s="209" t="s">
        <v>273</v>
      </c>
      <c r="E184" s="209"/>
      <c r="F184" s="210">
        <v>0</v>
      </c>
      <c r="G184" s="211"/>
      <c r="H184" s="211">
        <f>+ROUND(H183*F184/100,2)</f>
        <v>0</v>
      </c>
    </row>
    <row r="185" spans="1:8" x14ac:dyDescent="0.25">
      <c r="A185" s="208"/>
      <c r="B185" s="209"/>
      <c r="C185" s="208"/>
      <c r="D185" s="209" t="s">
        <v>274</v>
      </c>
      <c r="E185" s="209"/>
      <c r="F185" s="210"/>
      <c r="G185" s="211"/>
      <c r="H185" s="211">
        <f>+H183+H184</f>
        <v>0.48</v>
      </c>
    </row>
    <row r="186" spans="1:8" x14ac:dyDescent="0.25">
      <c r="A186" s="208"/>
      <c r="B186" s="209"/>
      <c r="C186" s="208"/>
      <c r="D186" s="209" t="s">
        <v>275</v>
      </c>
      <c r="E186" s="209"/>
      <c r="F186" s="210"/>
      <c r="G186" s="211"/>
      <c r="H186" s="211">
        <v>0.48</v>
      </c>
    </row>
    <row r="189" spans="1:8" x14ac:dyDescent="0.25">
      <c r="A189" s="208" t="s">
        <v>344</v>
      </c>
      <c r="B189" s="209" t="s">
        <v>345</v>
      </c>
      <c r="C189" s="208"/>
      <c r="D189" s="209"/>
      <c r="E189" s="209"/>
      <c r="F189" s="210"/>
      <c r="G189" s="211"/>
      <c r="H189" s="211"/>
    </row>
    <row r="190" spans="1:8" x14ac:dyDescent="0.25">
      <c r="A190" s="208"/>
      <c r="B190" s="209"/>
      <c r="C190" s="208" t="s">
        <v>346</v>
      </c>
      <c r="D190" s="209" t="s">
        <v>347</v>
      </c>
      <c r="E190" s="209" t="s">
        <v>348</v>
      </c>
      <c r="F190" s="210" t="s">
        <v>349</v>
      </c>
      <c r="G190" s="211" t="s">
        <v>350</v>
      </c>
      <c r="H190" s="211" t="s">
        <v>351</v>
      </c>
    </row>
    <row r="191" spans="1:8" x14ac:dyDescent="0.25">
      <c r="A191" s="208"/>
      <c r="B191" s="209"/>
      <c r="C191" s="208"/>
      <c r="D191" s="209"/>
      <c r="E191" s="209"/>
      <c r="F191" s="210"/>
      <c r="G191" s="211"/>
      <c r="H191" s="211"/>
    </row>
    <row r="192" spans="1:8" x14ac:dyDescent="0.25">
      <c r="A192" s="212" t="s">
        <v>412</v>
      </c>
      <c r="B192" s="213" t="s">
        <v>413</v>
      </c>
      <c r="C192" s="212"/>
      <c r="D192" s="213"/>
      <c r="E192" s="213" t="s">
        <v>359</v>
      </c>
      <c r="F192" s="210" t="s">
        <v>366</v>
      </c>
      <c r="G192" s="211"/>
      <c r="H192" s="211"/>
    </row>
    <row r="193" spans="1:8" x14ac:dyDescent="0.25">
      <c r="A193" s="208"/>
      <c r="B193" s="209">
        <v>0</v>
      </c>
      <c r="C193" s="208" t="s">
        <v>414</v>
      </c>
      <c r="D193" s="209" t="s">
        <v>415</v>
      </c>
      <c r="E193" s="209" t="s">
        <v>416</v>
      </c>
      <c r="F193" s="210">
        <v>1.37346E-2</v>
      </c>
      <c r="G193" s="211">
        <v>9.7200000000000006</v>
      </c>
      <c r="H193" s="211">
        <f t="shared" ref="H193:H199" si="2">+ROUND(F193*G193,2)</f>
        <v>0.13</v>
      </c>
    </row>
    <row r="194" spans="1:8" x14ac:dyDescent="0.25">
      <c r="A194" s="208"/>
      <c r="B194" s="209">
        <v>0</v>
      </c>
      <c r="C194" s="208" t="s">
        <v>417</v>
      </c>
      <c r="D194" s="209" t="s">
        <v>418</v>
      </c>
      <c r="E194" s="209" t="s">
        <v>416</v>
      </c>
      <c r="F194" s="210">
        <v>1.601E-3</v>
      </c>
      <c r="G194" s="211">
        <v>51.84</v>
      </c>
      <c r="H194" s="211">
        <f t="shared" si="2"/>
        <v>0.08</v>
      </c>
    </row>
    <row r="195" spans="1:8" x14ac:dyDescent="0.25">
      <c r="A195" s="208"/>
      <c r="B195" s="209">
        <v>0</v>
      </c>
      <c r="C195" s="208" t="s">
        <v>419</v>
      </c>
      <c r="D195" s="209" t="s">
        <v>420</v>
      </c>
      <c r="E195" s="209" t="s">
        <v>337</v>
      </c>
      <c r="F195" s="210">
        <v>0.11148719999999999</v>
      </c>
      <c r="G195" s="211">
        <v>1.2</v>
      </c>
      <c r="H195" s="211">
        <f t="shared" si="2"/>
        <v>0.13</v>
      </c>
    </row>
    <row r="196" spans="1:8" x14ac:dyDescent="0.25">
      <c r="A196" s="208"/>
      <c r="B196" s="209">
        <v>0</v>
      </c>
      <c r="C196" s="208" t="s">
        <v>421</v>
      </c>
      <c r="D196" s="209" t="s">
        <v>422</v>
      </c>
      <c r="E196" s="209" t="s">
        <v>337</v>
      </c>
      <c r="F196" s="210">
        <v>1.2403E-3</v>
      </c>
      <c r="G196" s="211">
        <v>183.6</v>
      </c>
      <c r="H196" s="211">
        <f t="shared" si="2"/>
        <v>0.23</v>
      </c>
    </row>
    <row r="197" spans="1:8" x14ac:dyDescent="0.25">
      <c r="A197" s="208"/>
      <c r="B197" s="209">
        <v>0</v>
      </c>
      <c r="C197" s="208" t="s">
        <v>423</v>
      </c>
      <c r="D197" s="209" t="s">
        <v>424</v>
      </c>
      <c r="E197" s="209" t="s">
        <v>337</v>
      </c>
      <c r="F197" s="210">
        <v>7.2000000000000005E-4</v>
      </c>
      <c r="G197" s="211">
        <v>126.9</v>
      </c>
      <c r="H197" s="211">
        <f t="shared" si="2"/>
        <v>0.09</v>
      </c>
    </row>
    <row r="198" spans="1:8" x14ac:dyDescent="0.25">
      <c r="A198" s="208"/>
      <c r="B198" s="209">
        <v>0</v>
      </c>
      <c r="C198" s="208" t="s">
        <v>425</v>
      </c>
      <c r="D198" s="209" t="s">
        <v>426</v>
      </c>
      <c r="E198" s="209" t="s">
        <v>337</v>
      </c>
      <c r="F198" s="210">
        <v>2.6462999999999999E-3</v>
      </c>
      <c r="G198" s="211">
        <v>32.07</v>
      </c>
      <c r="H198" s="211">
        <f t="shared" si="2"/>
        <v>0.08</v>
      </c>
    </row>
    <row r="199" spans="1:8" x14ac:dyDescent="0.25">
      <c r="A199" s="208"/>
      <c r="B199" s="209">
        <v>0</v>
      </c>
      <c r="C199" s="208" t="s">
        <v>427</v>
      </c>
      <c r="D199" s="209" t="s">
        <v>428</v>
      </c>
      <c r="E199" s="209" t="s">
        <v>337</v>
      </c>
      <c r="F199" s="210">
        <v>1.075E-3</v>
      </c>
      <c r="G199" s="211">
        <v>144.44999999999999</v>
      </c>
      <c r="H199" s="211">
        <f t="shared" si="2"/>
        <v>0.16</v>
      </c>
    </row>
    <row r="200" spans="1:8" x14ac:dyDescent="0.25">
      <c r="A200" s="208"/>
      <c r="B200" s="209"/>
      <c r="C200" s="208"/>
      <c r="D200" s="209" t="s">
        <v>355</v>
      </c>
      <c r="E200" s="209"/>
      <c r="F200" s="210"/>
      <c r="G200" s="211"/>
      <c r="H200" s="211">
        <f>+SUBTOTAL(9,H193:H199)</f>
        <v>0.9</v>
      </c>
    </row>
    <row r="201" spans="1:8" x14ac:dyDescent="0.25">
      <c r="A201" s="208"/>
      <c r="B201" s="209"/>
      <c r="C201" s="208"/>
      <c r="D201" s="209" t="s">
        <v>272</v>
      </c>
      <c r="E201" s="209"/>
      <c r="F201" s="210"/>
      <c r="G201" s="211"/>
      <c r="H201" s="211">
        <f>+SUBTOTAL(9,H193:H199)</f>
        <v>0.9</v>
      </c>
    </row>
    <row r="202" spans="1:8" x14ac:dyDescent="0.25">
      <c r="A202" s="208"/>
      <c r="B202" s="209"/>
      <c r="C202" s="208"/>
      <c r="D202" s="209" t="s">
        <v>273</v>
      </c>
      <c r="E202" s="209"/>
      <c r="F202" s="210">
        <v>0</v>
      </c>
      <c r="G202" s="211"/>
      <c r="H202" s="211">
        <f>+ROUND(H201*F202/100,2)</f>
        <v>0</v>
      </c>
    </row>
    <row r="203" spans="1:8" x14ac:dyDescent="0.25">
      <c r="A203" s="208"/>
      <c r="B203" s="209"/>
      <c r="C203" s="208"/>
      <c r="D203" s="209" t="s">
        <v>274</v>
      </c>
      <c r="E203" s="209"/>
      <c r="F203" s="210"/>
      <c r="G203" s="211"/>
      <c r="H203" s="211">
        <f>+H201+H202</f>
        <v>0.9</v>
      </c>
    </row>
    <row r="204" spans="1:8" x14ac:dyDescent="0.25">
      <c r="A204" s="208"/>
      <c r="B204" s="209"/>
      <c r="C204" s="208"/>
      <c r="D204" s="209" t="s">
        <v>275</v>
      </c>
      <c r="E204" s="209"/>
      <c r="F204" s="210"/>
      <c r="G204" s="211"/>
      <c r="H204" s="211">
        <v>0.9</v>
      </c>
    </row>
    <row r="207" spans="1:8" x14ac:dyDescent="0.25">
      <c r="A207" s="208" t="s">
        <v>344</v>
      </c>
      <c r="B207" s="209" t="s">
        <v>345</v>
      </c>
      <c r="C207" s="208"/>
      <c r="D207" s="209"/>
      <c r="E207" s="209"/>
      <c r="F207" s="210"/>
      <c r="G207" s="211"/>
      <c r="H207" s="211"/>
    </row>
    <row r="208" spans="1:8" x14ac:dyDescent="0.25">
      <c r="A208" s="208"/>
      <c r="B208" s="209"/>
      <c r="C208" s="208" t="s">
        <v>346</v>
      </c>
      <c r="D208" s="209" t="s">
        <v>347</v>
      </c>
      <c r="E208" s="209" t="s">
        <v>348</v>
      </c>
      <c r="F208" s="210" t="s">
        <v>349</v>
      </c>
      <c r="G208" s="211" t="s">
        <v>350</v>
      </c>
      <c r="H208" s="211" t="s">
        <v>351</v>
      </c>
    </row>
    <row r="209" spans="1:8" x14ac:dyDescent="0.25">
      <c r="A209" s="208"/>
      <c r="B209" s="209"/>
      <c r="C209" s="208"/>
      <c r="D209" s="209"/>
      <c r="E209" s="209"/>
      <c r="F209" s="210"/>
      <c r="G209" s="211"/>
      <c r="H209" s="211"/>
    </row>
    <row r="210" spans="1:8" x14ac:dyDescent="0.25">
      <c r="A210" s="212" t="s">
        <v>511</v>
      </c>
      <c r="B210" s="213" t="s">
        <v>512</v>
      </c>
      <c r="C210" s="212"/>
      <c r="D210" s="213"/>
      <c r="E210" s="213" t="s">
        <v>359</v>
      </c>
      <c r="F210" s="210" t="s">
        <v>366</v>
      </c>
      <c r="G210" s="211"/>
      <c r="H210" s="211"/>
    </row>
    <row r="211" spans="1:8" x14ac:dyDescent="0.25">
      <c r="A211" s="208"/>
      <c r="B211" s="209">
        <v>1</v>
      </c>
      <c r="C211" s="208" t="s">
        <v>507</v>
      </c>
      <c r="D211" s="209" t="s">
        <v>508</v>
      </c>
      <c r="E211" s="209" t="s">
        <v>359</v>
      </c>
      <c r="F211" s="210">
        <v>1.4500000000000001E-2</v>
      </c>
      <c r="G211" s="211">
        <v>8.39</v>
      </c>
      <c r="H211" s="211">
        <f>+ROUND(F211*G211,2)</f>
        <v>0.12</v>
      </c>
    </row>
    <row r="212" spans="1:8" x14ac:dyDescent="0.25">
      <c r="A212" s="208"/>
      <c r="B212" s="209"/>
      <c r="C212" s="208"/>
      <c r="D212" s="209" t="s">
        <v>277</v>
      </c>
      <c r="E212" s="209"/>
      <c r="F212" s="210"/>
      <c r="G212" s="211"/>
      <c r="H212" s="211">
        <f>+SUBTOTAL(9,H211:H211)</f>
        <v>0.12</v>
      </c>
    </row>
    <row r="213" spans="1:8" x14ac:dyDescent="0.25">
      <c r="A213" s="208"/>
      <c r="B213" s="209"/>
      <c r="C213" s="208"/>
      <c r="D213" s="209" t="s">
        <v>272</v>
      </c>
      <c r="E213" s="209"/>
      <c r="F213" s="210"/>
      <c r="G213" s="211"/>
      <c r="H213" s="211">
        <f>+SUBTOTAL(9,H211:H211)</f>
        <v>0.12</v>
      </c>
    </row>
    <row r="214" spans="1:8" x14ac:dyDescent="0.25">
      <c r="A214" s="208"/>
      <c r="B214" s="209"/>
      <c r="C214" s="208"/>
      <c r="D214" s="209" t="s">
        <v>273</v>
      </c>
      <c r="E214" s="209"/>
      <c r="F214" s="210">
        <v>0</v>
      </c>
      <c r="G214" s="211"/>
      <c r="H214" s="211">
        <f>+ROUND(H213*F214/100,2)</f>
        <v>0</v>
      </c>
    </row>
    <row r="215" spans="1:8" x14ac:dyDescent="0.25">
      <c r="A215" s="208"/>
      <c r="B215" s="209"/>
      <c r="C215" s="208"/>
      <c r="D215" s="209" t="s">
        <v>274</v>
      </c>
      <c r="E215" s="209"/>
      <c r="F215" s="210"/>
      <c r="G215" s="211"/>
      <c r="H215" s="211">
        <f>+H213+H214</f>
        <v>0.12</v>
      </c>
    </row>
    <row r="216" spans="1:8" x14ac:dyDescent="0.25">
      <c r="A216" s="208"/>
      <c r="B216" s="209"/>
      <c r="C216" s="208"/>
      <c r="D216" s="209" t="s">
        <v>275</v>
      </c>
      <c r="E216" s="209"/>
      <c r="F216" s="210"/>
      <c r="G216" s="211"/>
      <c r="H216" s="211">
        <v>0.12</v>
      </c>
    </row>
    <row r="219" spans="1:8" x14ac:dyDescent="0.25">
      <c r="A219" s="208" t="s">
        <v>344</v>
      </c>
      <c r="B219" s="209" t="s">
        <v>345</v>
      </c>
      <c r="C219" s="208"/>
      <c r="D219" s="209"/>
      <c r="E219" s="209"/>
      <c r="F219" s="210"/>
      <c r="G219" s="211"/>
      <c r="H219" s="211"/>
    </row>
    <row r="220" spans="1:8" x14ac:dyDescent="0.25">
      <c r="A220" s="208"/>
      <c r="B220" s="209"/>
      <c r="C220" s="208" t="s">
        <v>346</v>
      </c>
      <c r="D220" s="209" t="s">
        <v>347</v>
      </c>
      <c r="E220" s="209" t="s">
        <v>348</v>
      </c>
      <c r="F220" s="210" t="s">
        <v>349</v>
      </c>
      <c r="G220" s="211" t="s">
        <v>350</v>
      </c>
      <c r="H220" s="211" t="s">
        <v>351</v>
      </c>
    </row>
    <row r="221" spans="1:8" x14ac:dyDescent="0.25">
      <c r="A221" s="208"/>
      <c r="B221" s="209"/>
      <c r="C221" s="208"/>
      <c r="D221" s="209"/>
      <c r="E221" s="209"/>
      <c r="F221" s="210"/>
      <c r="G221" s="211"/>
      <c r="H221" s="211"/>
    </row>
    <row r="222" spans="1:8" x14ac:dyDescent="0.25">
      <c r="A222" s="212" t="s">
        <v>513</v>
      </c>
      <c r="B222" s="213" t="s">
        <v>308</v>
      </c>
      <c r="C222" s="212"/>
      <c r="D222" s="213"/>
      <c r="E222" s="213" t="s">
        <v>359</v>
      </c>
      <c r="F222" s="210" t="s">
        <v>366</v>
      </c>
      <c r="G222" s="211"/>
      <c r="H222" s="211"/>
    </row>
    <row r="223" spans="1:8" x14ac:dyDescent="0.25">
      <c r="A223" s="208"/>
      <c r="B223" s="209">
        <v>1</v>
      </c>
      <c r="C223" s="208" t="s">
        <v>514</v>
      </c>
      <c r="D223" s="209" t="s">
        <v>515</v>
      </c>
      <c r="E223" s="209" t="s">
        <v>359</v>
      </c>
      <c r="F223" s="210">
        <v>1</v>
      </c>
      <c r="G223" s="211">
        <v>11.84</v>
      </c>
      <c r="H223" s="211">
        <f>+ROUND(F223*G223,2)</f>
        <v>11.84</v>
      </c>
    </row>
    <row r="224" spans="1:8" x14ac:dyDescent="0.25">
      <c r="A224" s="208"/>
      <c r="B224" s="209">
        <v>1</v>
      </c>
      <c r="C224" s="208" t="s">
        <v>369</v>
      </c>
      <c r="D224" s="209" t="s">
        <v>370</v>
      </c>
      <c r="E224" s="209" t="s">
        <v>359</v>
      </c>
      <c r="F224" s="210">
        <v>1</v>
      </c>
      <c r="G224" s="211">
        <v>2.59</v>
      </c>
      <c r="H224" s="211">
        <f>+ROUND(F224*G224,2)</f>
        <v>2.59</v>
      </c>
    </row>
    <row r="225" spans="1:8" x14ac:dyDescent="0.25">
      <c r="A225" s="208"/>
      <c r="B225" s="209">
        <v>1</v>
      </c>
      <c r="C225" s="208" t="s">
        <v>371</v>
      </c>
      <c r="D225" s="209" t="s">
        <v>372</v>
      </c>
      <c r="E225" s="209" t="s">
        <v>359</v>
      </c>
      <c r="F225" s="210">
        <v>1</v>
      </c>
      <c r="G225" s="211">
        <v>0.55000000000000004</v>
      </c>
      <c r="H225" s="211">
        <f>+ROUND(F225*G225,2)</f>
        <v>0.55000000000000004</v>
      </c>
    </row>
    <row r="226" spans="1:8" x14ac:dyDescent="0.25">
      <c r="A226" s="208"/>
      <c r="B226" s="209">
        <v>1</v>
      </c>
      <c r="C226" s="208" t="s">
        <v>373</v>
      </c>
      <c r="D226" s="209" t="s">
        <v>374</v>
      </c>
      <c r="E226" s="209" t="s">
        <v>359</v>
      </c>
      <c r="F226" s="210">
        <v>1</v>
      </c>
      <c r="G226" s="211">
        <v>0.37</v>
      </c>
      <c r="H226" s="211">
        <f>+ROUND(F226*G226,2)</f>
        <v>0.37</v>
      </c>
    </row>
    <row r="227" spans="1:8" x14ac:dyDescent="0.25">
      <c r="A227" s="208"/>
      <c r="B227" s="209">
        <v>1</v>
      </c>
      <c r="C227" s="208" t="s">
        <v>375</v>
      </c>
      <c r="D227" s="209" t="s">
        <v>376</v>
      </c>
      <c r="E227" s="209" t="s">
        <v>359</v>
      </c>
      <c r="F227" s="210">
        <v>1</v>
      </c>
      <c r="G227" s="211">
        <v>0.02</v>
      </c>
      <c r="H227" s="211">
        <f>+ROUND(F227*G227,2)</f>
        <v>0.02</v>
      </c>
    </row>
    <row r="228" spans="1:8" x14ac:dyDescent="0.25">
      <c r="A228" s="208"/>
      <c r="B228" s="209"/>
      <c r="C228" s="208"/>
      <c r="D228" s="209" t="s">
        <v>277</v>
      </c>
      <c r="E228" s="209"/>
      <c r="F228" s="210"/>
      <c r="G228" s="211"/>
      <c r="H228" s="211">
        <f>+SUBTOTAL(9,H223:H227)</f>
        <v>15.37</v>
      </c>
    </row>
    <row r="229" spans="1:8" x14ac:dyDescent="0.25">
      <c r="A229" s="208"/>
      <c r="B229" s="209"/>
      <c r="C229" s="208"/>
      <c r="D229" s="209" t="s">
        <v>356</v>
      </c>
      <c r="E229" s="209"/>
      <c r="F229" s="210"/>
      <c r="G229" s="211"/>
      <c r="H229" s="211"/>
    </row>
    <row r="230" spans="1:8" x14ac:dyDescent="0.25">
      <c r="A230" s="208"/>
      <c r="B230" s="209" t="s">
        <v>270</v>
      </c>
      <c r="C230" s="208" t="s">
        <v>377</v>
      </c>
      <c r="D230" s="209" t="s">
        <v>378</v>
      </c>
      <c r="E230" s="209" t="s">
        <v>359</v>
      </c>
      <c r="F230" s="210">
        <v>1</v>
      </c>
      <c r="G230" s="211">
        <v>0.48</v>
      </c>
      <c r="H230" s="211">
        <f>+ROUND(F230*G230,2)</f>
        <v>0.48</v>
      </c>
    </row>
    <row r="231" spans="1:8" x14ac:dyDescent="0.25">
      <c r="A231" s="208"/>
      <c r="B231" s="209" t="s">
        <v>270</v>
      </c>
      <c r="C231" s="208" t="s">
        <v>379</v>
      </c>
      <c r="D231" s="209" t="s">
        <v>380</v>
      </c>
      <c r="E231" s="209" t="s">
        <v>359</v>
      </c>
      <c r="F231" s="210">
        <v>1</v>
      </c>
      <c r="G231" s="211">
        <v>0.9</v>
      </c>
      <c r="H231" s="211">
        <f>+ROUND(F231*G231,2)</f>
        <v>0.9</v>
      </c>
    </row>
    <row r="232" spans="1:8" x14ac:dyDescent="0.25">
      <c r="A232" s="208"/>
      <c r="B232" s="209" t="s">
        <v>270</v>
      </c>
      <c r="C232" s="208" t="s">
        <v>516</v>
      </c>
      <c r="D232" s="209" t="s">
        <v>517</v>
      </c>
      <c r="E232" s="209" t="s">
        <v>359</v>
      </c>
      <c r="F232" s="210">
        <v>1</v>
      </c>
      <c r="G232" s="211">
        <v>0.17</v>
      </c>
      <c r="H232" s="211">
        <f>+ROUND(F232*G232,2)</f>
        <v>0.17</v>
      </c>
    </row>
    <row r="233" spans="1:8" x14ac:dyDescent="0.25">
      <c r="A233" s="208"/>
      <c r="B233" s="209"/>
      <c r="C233" s="208"/>
      <c r="D233" s="209" t="s">
        <v>271</v>
      </c>
      <c r="E233" s="209"/>
      <c r="F233" s="210"/>
      <c r="G233" s="211"/>
      <c r="H233" s="211">
        <f>+SUBTOTAL(9,H230:H232)</f>
        <v>1.5499999999999998</v>
      </c>
    </row>
    <row r="234" spans="1:8" x14ac:dyDescent="0.25">
      <c r="A234" s="208"/>
      <c r="B234" s="209"/>
      <c r="C234" s="208"/>
      <c r="D234" s="209" t="s">
        <v>272</v>
      </c>
      <c r="E234" s="209"/>
      <c r="F234" s="210"/>
      <c r="G234" s="211"/>
      <c r="H234" s="211">
        <f>+SUBTOTAL(9,H223:H232)</f>
        <v>16.920000000000002</v>
      </c>
    </row>
    <row r="235" spans="1:8" x14ac:dyDescent="0.25">
      <c r="A235" s="208"/>
      <c r="B235" s="209"/>
      <c r="C235" s="208"/>
      <c r="D235" s="209" t="s">
        <v>273</v>
      </c>
      <c r="E235" s="209"/>
      <c r="F235" s="210">
        <v>0</v>
      </c>
      <c r="G235" s="211"/>
      <c r="H235" s="211">
        <f>+ROUND(H234*F235/100,2)</f>
        <v>0</v>
      </c>
    </row>
    <row r="236" spans="1:8" x14ac:dyDescent="0.25">
      <c r="A236" s="208"/>
      <c r="B236" s="209"/>
      <c r="C236" s="208"/>
      <c r="D236" s="209" t="s">
        <v>274</v>
      </c>
      <c r="E236" s="209"/>
      <c r="F236" s="210"/>
      <c r="G236" s="211"/>
      <c r="H236" s="211">
        <f>+H234+H235</f>
        <v>16.920000000000002</v>
      </c>
    </row>
    <row r="237" spans="1:8" x14ac:dyDescent="0.25">
      <c r="A237" s="208"/>
      <c r="B237" s="209"/>
      <c r="C237" s="208"/>
      <c r="D237" s="209" t="s">
        <v>275</v>
      </c>
      <c r="E237" s="209"/>
      <c r="F237" s="210"/>
      <c r="G237" s="211"/>
      <c r="H237" s="211">
        <v>16.920000000000002</v>
      </c>
    </row>
    <row r="240" spans="1:8" x14ac:dyDescent="0.25">
      <c r="A240" s="208" t="s">
        <v>344</v>
      </c>
      <c r="B240" s="209" t="s">
        <v>345</v>
      </c>
      <c r="C240" s="208"/>
      <c r="D240" s="209"/>
      <c r="E240" s="209"/>
      <c r="F240" s="210"/>
      <c r="G240" s="211"/>
      <c r="H240" s="211"/>
    </row>
    <row r="241" spans="1:8" x14ac:dyDescent="0.25">
      <c r="A241" s="208"/>
      <c r="B241" s="209"/>
      <c r="C241" s="208" t="s">
        <v>346</v>
      </c>
      <c r="D241" s="209" t="s">
        <v>347</v>
      </c>
      <c r="E241" s="209" t="s">
        <v>348</v>
      </c>
      <c r="F241" s="210" t="s">
        <v>349</v>
      </c>
      <c r="G241" s="211" t="s">
        <v>350</v>
      </c>
      <c r="H241" s="211" t="s">
        <v>351</v>
      </c>
    </row>
    <row r="242" spans="1:8" x14ac:dyDescent="0.25">
      <c r="A242" s="208"/>
      <c r="B242" s="209"/>
      <c r="C242" s="208"/>
      <c r="D242" s="209"/>
      <c r="E242" s="209"/>
      <c r="F242" s="210"/>
      <c r="G242" s="211"/>
      <c r="H242" s="211"/>
    </row>
    <row r="243" spans="1:8" x14ac:dyDescent="0.25">
      <c r="A243" s="212" t="s">
        <v>518</v>
      </c>
      <c r="B243" s="213" t="s">
        <v>519</v>
      </c>
      <c r="C243" s="212"/>
      <c r="D243" s="213"/>
      <c r="E243" s="213" t="s">
        <v>359</v>
      </c>
      <c r="F243" s="210" t="s">
        <v>366</v>
      </c>
      <c r="G243" s="211"/>
      <c r="H243" s="211"/>
    </row>
    <row r="244" spans="1:8" x14ac:dyDescent="0.25">
      <c r="A244" s="208"/>
      <c r="B244" s="209">
        <v>1</v>
      </c>
      <c r="C244" s="208" t="s">
        <v>514</v>
      </c>
      <c r="D244" s="209" t="s">
        <v>515</v>
      </c>
      <c r="E244" s="209" t="s">
        <v>359</v>
      </c>
      <c r="F244" s="210">
        <v>1.4500000000000001E-2</v>
      </c>
      <c r="G244" s="211">
        <v>11.84</v>
      </c>
      <c r="H244" s="211">
        <f>+ROUND(F244*G244,2)</f>
        <v>0.17</v>
      </c>
    </row>
    <row r="245" spans="1:8" x14ac:dyDescent="0.25">
      <c r="A245" s="208"/>
      <c r="B245" s="209"/>
      <c r="C245" s="208"/>
      <c r="D245" s="209" t="s">
        <v>277</v>
      </c>
      <c r="E245" s="209"/>
      <c r="F245" s="210"/>
      <c r="G245" s="211"/>
      <c r="H245" s="211">
        <f>+SUBTOTAL(9,H244:H244)</f>
        <v>0.17</v>
      </c>
    </row>
    <row r="246" spans="1:8" x14ac:dyDescent="0.25">
      <c r="A246" s="208"/>
      <c r="B246" s="209"/>
      <c r="C246" s="208"/>
      <c r="D246" s="209" t="s">
        <v>272</v>
      </c>
      <c r="E246" s="209"/>
      <c r="F246" s="210"/>
      <c r="G246" s="211"/>
      <c r="H246" s="211">
        <f>+SUBTOTAL(9,H244:H244)</f>
        <v>0.17</v>
      </c>
    </row>
    <row r="247" spans="1:8" x14ac:dyDescent="0.25">
      <c r="A247" s="208"/>
      <c r="B247" s="209"/>
      <c r="C247" s="208"/>
      <c r="D247" s="209" t="s">
        <v>273</v>
      </c>
      <c r="E247" s="209"/>
      <c r="F247" s="210">
        <v>0</v>
      </c>
      <c r="G247" s="211"/>
      <c r="H247" s="211">
        <f>+ROUND(H246*F247/100,2)</f>
        <v>0</v>
      </c>
    </row>
    <row r="248" spans="1:8" x14ac:dyDescent="0.25">
      <c r="A248" s="208"/>
      <c r="B248" s="209"/>
      <c r="C248" s="208"/>
      <c r="D248" s="209" t="s">
        <v>274</v>
      </c>
      <c r="E248" s="209"/>
      <c r="F248" s="210"/>
      <c r="G248" s="211"/>
      <c r="H248" s="211">
        <f>+H246+H247</f>
        <v>0.17</v>
      </c>
    </row>
    <row r="249" spans="1:8" x14ac:dyDescent="0.25">
      <c r="A249" s="208"/>
      <c r="B249" s="209"/>
      <c r="C249" s="208"/>
      <c r="D249" s="209" t="s">
        <v>275</v>
      </c>
      <c r="E249" s="209"/>
      <c r="F249" s="210"/>
      <c r="G249" s="211"/>
      <c r="H249" s="211">
        <v>0.17</v>
      </c>
    </row>
    <row r="252" spans="1:8" x14ac:dyDescent="0.25">
      <c r="A252" s="208" t="s">
        <v>344</v>
      </c>
      <c r="B252" s="209" t="s">
        <v>345</v>
      </c>
      <c r="C252" s="208"/>
      <c r="D252" s="209"/>
      <c r="E252" s="209"/>
      <c r="F252" s="210"/>
      <c r="G252" s="211"/>
      <c r="H252" s="211"/>
    </row>
    <row r="253" spans="1:8" x14ac:dyDescent="0.25">
      <c r="A253" s="208"/>
      <c r="B253" s="209"/>
      <c r="C253" s="208" t="s">
        <v>346</v>
      </c>
      <c r="D253" s="209" t="s">
        <v>347</v>
      </c>
      <c r="E253" s="209" t="s">
        <v>348</v>
      </c>
      <c r="F253" s="210" t="s">
        <v>349</v>
      </c>
      <c r="G253" s="211" t="s">
        <v>350</v>
      </c>
      <c r="H253" s="211" t="s">
        <v>351</v>
      </c>
    </row>
    <row r="254" spans="1:8" x14ac:dyDescent="0.25">
      <c r="A254" s="208"/>
      <c r="B254" s="209"/>
      <c r="C254" s="208"/>
      <c r="D254" s="209"/>
      <c r="E254" s="209"/>
      <c r="F254" s="210"/>
      <c r="G254" s="211"/>
      <c r="H254" s="211"/>
    </row>
    <row r="255" spans="1:8" x14ac:dyDescent="0.25">
      <c r="A255" s="212" t="s">
        <v>1457</v>
      </c>
      <c r="B255" s="213" t="s">
        <v>1006</v>
      </c>
      <c r="C255" s="212"/>
      <c r="D255" s="213"/>
      <c r="E255" s="213" t="s">
        <v>337</v>
      </c>
      <c r="F255" s="210" t="s">
        <v>1007</v>
      </c>
      <c r="G255" s="211"/>
      <c r="H255" s="211"/>
    </row>
    <row r="256" spans="1:8" x14ac:dyDescent="0.25">
      <c r="A256" s="208"/>
      <c r="B256" s="209">
        <v>0</v>
      </c>
      <c r="C256" s="208" t="s">
        <v>1008</v>
      </c>
      <c r="D256" s="209" t="s">
        <v>1009</v>
      </c>
      <c r="E256" s="209" t="s">
        <v>337</v>
      </c>
      <c r="F256" s="210">
        <v>1</v>
      </c>
      <c r="G256" s="211">
        <v>30.07</v>
      </c>
      <c r="H256" s="211">
        <f>+ROUND(F256*G256,2)</f>
        <v>30.07</v>
      </c>
    </row>
    <row r="257" spans="1:8" x14ac:dyDescent="0.25">
      <c r="A257" s="208"/>
      <c r="B257" s="209">
        <v>0</v>
      </c>
      <c r="C257" s="208" t="s">
        <v>850</v>
      </c>
      <c r="D257" s="209" t="s">
        <v>851</v>
      </c>
      <c r="E257" s="209" t="s">
        <v>337</v>
      </c>
      <c r="F257" s="210">
        <v>0.30599999999999999</v>
      </c>
      <c r="G257" s="211">
        <v>14.1</v>
      </c>
      <c r="H257" s="211">
        <f>+ROUND(F257*G257,2)</f>
        <v>4.3099999999999996</v>
      </c>
    </row>
    <row r="258" spans="1:8" x14ac:dyDescent="0.25">
      <c r="A258" s="208"/>
      <c r="B258" s="209">
        <v>0</v>
      </c>
      <c r="C258" s="208" t="s">
        <v>548</v>
      </c>
      <c r="D258" s="209" t="s">
        <v>549</v>
      </c>
      <c r="E258" s="209" t="s">
        <v>337</v>
      </c>
      <c r="F258" s="210">
        <v>7.1999999999999995E-2</v>
      </c>
      <c r="G258" s="211">
        <v>38.590000000000003</v>
      </c>
      <c r="H258" s="211">
        <f>+ROUND(F258*G258,2)</f>
        <v>2.78</v>
      </c>
    </row>
    <row r="259" spans="1:8" x14ac:dyDescent="0.25">
      <c r="A259" s="208"/>
      <c r="B259" s="209">
        <v>0</v>
      </c>
      <c r="C259" s="208" t="s">
        <v>546</v>
      </c>
      <c r="D259" s="209" t="s">
        <v>547</v>
      </c>
      <c r="E259" s="209" t="s">
        <v>337</v>
      </c>
      <c r="F259" s="210">
        <v>0.39600000000000002</v>
      </c>
      <c r="G259" s="211">
        <v>1.53</v>
      </c>
      <c r="H259" s="211">
        <f>+ROUND(F259*G259,2)</f>
        <v>0.61</v>
      </c>
    </row>
    <row r="260" spans="1:8" x14ac:dyDescent="0.25">
      <c r="A260" s="208"/>
      <c r="B260" s="209"/>
      <c r="C260" s="208"/>
      <c r="D260" s="209" t="s">
        <v>355</v>
      </c>
      <c r="E260" s="209"/>
      <c r="F260" s="210"/>
      <c r="G260" s="211"/>
      <c r="H260" s="211">
        <f>+SUBTOTAL(9,H256:H259)</f>
        <v>37.770000000000003</v>
      </c>
    </row>
    <row r="261" spans="1:8" x14ac:dyDescent="0.25">
      <c r="A261" s="208"/>
      <c r="B261" s="209"/>
      <c r="C261" s="208"/>
      <c r="D261" s="209" t="s">
        <v>356</v>
      </c>
      <c r="E261" s="209"/>
      <c r="F261" s="210"/>
      <c r="G261" s="211"/>
      <c r="H261" s="211"/>
    </row>
    <row r="262" spans="1:8" x14ac:dyDescent="0.25">
      <c r="A262" s="208"/>
      <c r="B262" s="209" t="s">
        <v>270</v>
      </c>
      <c r="C262" s="208" t="s">
        <v>499</v>
      </c>
      <c r="D262" s="209" t="s">
        <v>500</v>
      </c>
      <c r="E262" s="209" t="s">
        <v>359</v>
      </c>
      <c r="F262" s="210">
        <v>1.7024999999999999</v>
      </c>
      <c r="G262" s="211">
        <v>13.42</v>
      </c>
      <c r="H262" s="211">
        <f>+ROUND(F262*G262,2)</f>
        <v>22.85</v>
      </c>
    </row>
    <row r="263" spans="1:8" x14ac:dyDescent="0.25">
      <c r="A263" s="208"/>
      <c r="B263" s="209" t="s">
        <v>270</v>
      </c>
      <c r="C263" s="208" t="s">
        <v>501</v>
      </c>
      <c r="D263" s="209" t="s">
        <v>502</v>
      </c>
      <c r="E263" s="209" t="s">
        <v>359</v>
      </c>
      <c r="F263" s="210">
        <v>1.7024999999999999</v>
      </c>
      <c r="G263" s="211">
        <v>16.920000000000002</v>
      </c>
      <c r="H263" s="211">
        <f>+ROUND(F263*G263,2)</f>
        <v>28.81</v>
      </c>
    </row>
    <row r="264" spans="1:8" x14ac:dyDescent="0.25">
      <c r="A264" s="208"/>
      <c r="B264" s="209"/>
      <c r="C264" s="208"/>
      <c r="D264" s="209" t="s">
        <v>271</v>
      </c>
      <c r="E264" s="209"/>
      <c r="F264" s="210"/>
      <c r="G264" s="211"/>
      <c r="H264" s="211">
        <f>+SUBTOTAL(9,H262:H263)</f>
        <v>51.66</v>
      </c>
    </row>
    <row r="265" spans="1:8" x14ac:dyDescent="0.25">
      <c r="A265" s="208"/>
      <c r="B265" s="209"/>
      <c r="C265" s="208"/>
      <c r="D265" s="209" t="s">
        <v>272</v>
      </c>
      <c r="E265" s="209"/>
      <c r="F265" s="210"/>
      <c r="G265" s="211"/>
      <c r="H265" s="211">
        <f>+SUBTOTAL(9,H256:H263)</f>
        <v>89.43</v>
      </c>
    </row>
    <row r="266" spans="1:8" x14ac:dyDescent="0.25">
      <c r="A266" s="208"/>
      <c r="B266" s="209"/>
      <c r="C266" s="208"/>
      <c r="D266" s="209" t="s">
        <v>273</v>
      </c>
      <c r="E266" s="209"/>
      <c r="F266" s="210">
        <v>28</v>
      </c>
      <c r="G266" s="211"/>
      <c r="H266" s="211">
        <f>+ROUND(H265*F266/100,2)</f>
        <v>25.04</v>
      </c>
    </row>
    <row r="267" spans="1:8" x14ac:dyDescent="0.25">
      <c r="A267" s="208"/>
      <c r="B267" s="209"/>
      <c r="C267" s="208"/>
      <c r="D267" s="209" t="s">
        <v>274</v>
      </c>
      <c r="E267" s="209"/>
      <c r="F267" s="210"/>
      <c r="G267" s="211"/>
      <c r="H267" s="211">
        <f>+H265+H266</f>
        <v>114.47</v>
      </c>
    </row>
    <row r="268" spans="1:8" x14ac:dyDescent="0.25">
      <c r="A268" s="208"/>
      <c r="B268" s="209"/>
      <c r="C268" s="208"/>
      <c r="D268" s="209" t="s">
        <v>275</v>
      </c>
      <c r="E268" s="209"/>
      <c r="F268" s="210"/>
      <c r="G268" s="211"/>
      <c r="H268" s="211">
        <v>114.47</v>
      </c>
    </row>
    <row r="271" spans="1:8" x14ac:dyDescent="0.25">
      <c r="A271" s="208" t="s">
        <v>344</v>
      </c>
      <c r="B271" s="209" t="s">
        <v>345</v>
      </c>
      <c r="C271" s="208"/>
      <c r="D271" s="209"/>
      <c r="E271" s="209"/>
      <c r="F271" s="210"/>
      <c r="G271" s="211"/>
      <c r="H271" s="211"/>
    </row>
    <row r="272" spans="1:8" x14ac:dyDescent="0.25">
      <c r="A272" s="208"/>
      <c r="B272" s="209"/>
      <c r="C272" s="208" t="s">
        <v>346</v>
      </c>
      <c r="D272" s="209" t="s">
        <v>347</v>
      </c>
      <c r="E272" s="209" t="s">
        <v>348</v>
      </c>
      <c r="F272" s="210" t="s">
        <v>349</v>
      </c>
      <c r="G272" s="211" t="s">
        <v>350</v>
      </c>
      <c r="H272" s="211" t="s">
        <v>351</v>
      </c>
    </row>
    <row r="273" spans="1:8" x14ac:dyDescent="0.25">
      <c r="A273" s="208"/>
      <c r="B273" s="209"/>
      <c r="C273" s="208"/>
      <c r="D273" s="209"/>
      <c r="E273" s="209"/>
      <c r="F273" s="210"/>
      <c r="G273" s="211"/>
      <c r="H273" s="211"/>
    </row>
    <row r="274" spans="1:8" x14ac:dyDescent="0.25">
      <c r="A274" s="212" t="s">
        <v>1458</v>
      </c>
      <c r="B274" s="213" t="s">
        <v>1010</v>
      </c>
      <c r="C274" s="212"/>
      <c r="D274" s="213"/>
      <c r="E274" s="213" t="s">
        <v>337</v>
      </c>
      <c r="F274" s="210" t="s">
        <v>1007</v>
      </c>
      <c r="G274" s="211"/>
      <c r="H274" s="211"/>
    </row>
    <row r="275" spans="1:8" x14ac:dyDescent="0.25">
      <c r="A275" s="208"/>
      <c r="B275" s="209">
        <v>0</v>
      </c>
      <c r="C275" s="208" t="s">
        <v>1011</v>
      </c>
      <c r="D275" s="209" t="s">
        <v>1012</v>
      </c>
      <c r="E275" s="209" t="s">
        <v>354</v>
      </c>
      <c r="F275" s="210">
        <v>1.44</v>
      </c>
      <c r="G275" s="211">
        <v>4.08</v>
      </c>
      <c r="H275" s="211">
        <f t="shared" ref="H275:H281" si="3">+ROUND(F275*G275,2)</f>
        <v>5.88</v>
      </c>
    </row>
    <row r="276" spans="1:8" x14ac:dyDescent="0.25">
      <c r="A276" s="208"/>
      <c r="B276" s="209">
        <v>0</v>
      </c>
      <c r="C276" s="208" t="s">
        <v>1013</v>
      </c>
      <c r="D276" s="209" t="s">
        <v>1014</v>
      </c>
      <c r="E276" s="209" t="s">
        <v>354</v>
      </c>
      <c r="F276" s="210">
        <v>2.9000000000000001E-2</v>
      </c>
      <c r="G276" s="211">
        <v>18.239999999999998</v>
      </c>
      <c r="H276" s="211">
        <f t="shared" si="3"/>
        <v>0.53</v>
      </c>
    </row>
    <row r="277" spans="1:8" x14ac:dyDescent="0.25">
      <c r="A277" s="208"/>
      <c r="B277" s="209">
        <v>0</v>
      </c>
      <c r="C277" s="208" t="s">
        <v>846</v>
      </c>
      <c r="D277" s="209" t="s">
        <v>847</v>
      </c>
      <c r="E277" s="209" t="s">
        <v>335</v>
      </c>
      <c r="F277" s="210">
        <v>1.6E-2</v>
      </c>
      <c r="G277" s="211">
        <v>58.31</v>
      </c>
      <c r="H277" s="211">
        <f t="shared" si="3"/>
        <v>0.93</v>
      </c>
    </row>
    <row r="278" spans="1:8" x14ac:dyDescent="0.25">
      <c r="A278" s="208"/>
      <c r="B278" s="209">
        <v>0</v>
      </c>
      <c r="C278" s="208" t="s">
        <v>442</v>
      </c>
      <c r="D278" s="209" t="s">
        <v>443</v>
      </c>
      <c r="E278" s="209" t="s">
        <v>354</v>
      </c>
      <c r="F278" s="210">
        <v>5.54</v>
      </c>
      <c r="G278" s="211">
        <v>0.56000000000000005</v>
      </c>
      <c r="H278" s="211">
        <f t="shared" si="3"/>
        <v>3.1</v>
      </c>
    </row>
    <row r="279" spans="1:8" x14ac:dyDescent="0.25">
      <c r="A279" s="208"/>
      <c r="B279" s="209">
        <v>0</v>
      </c>
      <c r="C279" s="208" t="s">
        <v>1015</v>
      </c>
      <c r="D279" s="209" t="s">
        <v>1016</v>
      </c>
      <c r="E279" s="209" t="s">
        <v>338</v>
      </c>
      <c r="F279" s="210">
        <v>2.5</v>
      </c>
      <c r="G279" s="211">
        <v>2.52</v>
      </c>
      <c r="H279" s="211">
        <f t="shared" si="3"/>
        <v>6.3</v>
      </c>
    </row>
    <row r="280" spans="1:8" x14ac:dyDescent="0.25">
      <c r="A280" s="208"/>
      <c r="B280" s="209">
        <v>0</v>
      </c>
      <c r="C280" s="208" t="s">
        <v>717</v>
      </c>
      <c r="D280" s="209" t="s">
        <v>718</v>
      </c>
      <c r="E280" s="209" t="s">
        <v>335</v>
      </c>
      <c r="F280" s="210">
        <v>1.4999999999999999E-2</v>
      </c>
      <c r="G280" s="211">
        <v>44.4</v>
      </c>
      <c r="H280" s="211">
        <f t="shared" si="3"/>
        <v>0.67</v>
      </c>
    </row>
    <row r="281" spans="1:8" x14ac:dyDescent="0.25">
      <c r="A281" s="208"/>
      <c r="B281" s="209">
        <v>0</v>
      </c>
      <c r="C281" s="208" t="s">
        <v>711</v>
      </c>
      <c r="D281" s="209" t="s">
        <v>712</v>
      </c>
      <c r="E281" s="209" t="s">
        <v>354</v>
      </c>
      <c r="F281" s="210">
        <v>0.08</v>
      </c>
      <c r="G281" s="211">
        <v>9.08</v>
      </c>
      <c r="H281" s="211">
        <f t="shared" si="3"/>
        <v>0.73</v>
      </c>
    </row>
    <row r="282" spans="1:8" x14ac:dyDescent="0.25">
      <c r="A282" s="208"/>
      <c r="B282" s="209"/>
      <c r="C282" s="208"/>
      <c r="D282" s="209" t="s">
        <v>355</v>
      </c>
      <c r="E282" s="209"/>
      <c r="F282" s="210"/>
      <c r="G282" s="211"/>
      <c r="H282" s="211">
        <f>+SUBTOTAL(9,H275:H281)</f>
        <v>18.14</v>
      </c>
    </row>
    <row r="283" spans="1:8" x14ac:dyDescent="0.25">
      <c r="A283" s="208"/>
      <c r="B283" s="209"/>
      <c r="C283" s="208"/>
      <c r="D283" s="209" t="s">
        <v>356</v>
      </c>
      <c r="E283" s="209"/>
      <c r="F283" s="210"/>
      <c r="G283" s="211"/>
      <c r="H283" s="211"/>
    </row>
    <row r="284" spans="1:8" x14ac:dyDescent="0.25">
      <c r="A284" s="208"/>
      <c r="B284" s="209" t="s">
        <v>270</v>
      </c>
      <c r="C284" s="208" t="s">
        <v>1017</v>
      </c>
      <c r="D284" s="209" t="s">
        <v>1018</v>
      </c>
      <c r="E284" s="209" t="s">
        <v>359</v>
      </c>
      <c r="F284" s="210">
        <v>0.1</v>
      </c>
      <c r="G284" s="211">
        <v>16.86</v>
      </c>
      <c r="H284" s="211">
        <f>+ROUND(F284*G284,2)</f>
        <v>1.69</v>
      </c>
    </row>
    <row r="285" spans="1:8" x14ac:dyDescent="0.25">
      <c r="A285" s="208"/>
      <c r="B285" s="209" t="s">
        <v>270</v>
      </c>
      <c r="C285" s="208" t="s">
        <v>357</v>
      </c>
      <c r="D285" s="209" t="s">
        <v>358</v>
      </c>
      <c r="E285" s="209" t="s">
        <v>359</v>
      </c>
      <c r="F285" s="210">
        <v>0.1</v>
      </c>
      <c r="G285" s="211">
        <v>16.86</v>
      </c>
      <c r="H285" s="211">
        <f>+ROUND(F285*G285,2)</f>
        <v>1.69</v>
      </c>
    </row>
    <row r="286" spans="1:8" x14ac:dyDescent="0.25">
      <c r="A286" s="208"/>
      <c r="B286" s="209" t="s">
        <v>270</v>
      </c>
      <c r="C286" s="208" t="s">
        <v>360</v>
      </c>
      <c r="D286" s="209" t="s">
        <v>361</v>
      </c>
      <c r="E286" s="209" t="s">
        <v>359</v>
      </c>
      <c r="F286" s="210">
        <v>0.2</v>
      </c>
      <c r="G286" s="211">
        <v>13.45</v>
      </c>
      <c r="H286" s="211">
        <f>+ROUND(F286*G286,2)</f>
        <v>2.69</v>
      </c>
    </row>
    <row r="287" spans="1:8" x14ac:dyDescent="0.25">
      <c r="A287" s="208"/>
      <c r="B287" s="209" t="s">
        <v>270</v>
      </c>
      <c r="C287" s="208" t="s">
        <v>448</v>
      </c>
      <c r="D287" s="209" t="s">
        <v>449</v>
      </c>
      <c r="E287" s="209" t="s">
        <v>450</v>
      </c>
      <c r="F287" s="210">
        <v>1.4E-2</v>
      </c>
      <c r="G287" s="211">
        <v>1.21</v>
      </c>
      <c r="H287" s="211">
        <f>+ROUND(F287*G287,2)</f>
        <v>0.02</v>
      </c>
    </row>
    <row r="288" spans="1:8" x14ac:dyDescent="0.25">
      <c r="A288" s="208"/>
      <c r="B288" s="209"/>
      <c r="C288" s="208"/>
      <c r="D288" s="209" t="s">
        <v>271</v>
      </c>
      <c r="E288" s="209"/>
      <c r="F288" s="210"/>
      <c r="G288" s="211"/>
      <c r="H288" s="211">
        <f>+SUBTOTAL(9,H284:H287)</f>
        <v>6.09</v>
      </c>
    </row>
    <row r="289" spans="1:8" x14ac:dyDescent="0.25">
      <c r="A289" s="208"/>
      <c r="B289" s="209"/>
      <c r="C289" s="208"/>
      <c r="D289" s="209" t="s">
        <v>272</v>
      </c>
      <c r="E289" s="209"/>
      <c r="F289" s="210"/>
      <c r="G289" s="211"/>
      <c r="H289" s="211">
        <f>+SUBTOTAL(9,H275:H287)</f>
        <v>24.230000000000004</v>
      </c>
    </row>
    <row r="290" spans="1:8" x14ac:dyDescent="0.25">
      <c r="A290" s="208"/>
      <c r="B290" s="209"/>
      <c r="C290" s="208"/>
      <c r="D290" s="209" t="s">
        <v>273</v>
      </c>
      <c r="E290" s="209"/>
      <c r="F290" s="210">
        <v>28</v>
      </c>
      <c r="G290" s="211"/>
      <c r="H290" s="211">
        <f>+ROUND(H289*F290/100,2)</f>
        <v>6.78</v>
      </c>
    </row>
    <row r="291" spans="1:8" x14ac:dyDescent="0.25">
      <c r="A291" s="208"/>
      <c r="B291" s="209"/>
      <c r="C291" s="208"/>
      <c r="D291" s="209" t="s">
        <v>274</v>
      </c>
      <c r="E291" s="209"/>
      <c r="F291" s="210"/>
      <c r="G291" s="211"/>
      <c r="H291" s="211">
        <f>+H289+H290</f>
        <v>31.010000000000005</v>
      </c>
    </row>
    <row r="292" spans="1:8" x14ac:dyDescent="0.25">
      <c r="A292" s="208"/>
      <c r="B292" s="209"/>
      <c r="C292" s="208"/>
      <c r="D292" s="209" t="s">
        <v>275</v>
      </c>
      <c r="E292" s="209"/>
      <c r="F292" s="210"/>
      <c r="G292" s="211"/>
      <c r="H292" s="211">
        <v>31.01</v>
      </c>
    </row>
    <row r="295" spans="1:8" x14ac:dyDescent="0.25">
      <c r="A295" s="208" t="s">
        <v>344</v>
      </c>
      <c r="B295" s="209" t="s">
        <v>345</v>
      </c>
      <c r="C295" s="208"/>
      <c r="D295" s="209"/>
      <c r="E295" s="209"/>
      <c r="F295" s="210"/>
      <c r="G295" s="211"/>
      <c r="H295" s="211"/>
    </row>
    <row r="296" spans="1:8" x14ac:dyDescent="0.25">
      <c r="A296" s="208"/>
      <c r="B296" s="209"/>
      <c r="C296" s="208" t="s">
        <v>346</v>
      </c>
      <c r="D296" s="209" t="s">
        <v>347</v>
      </c>
      <c r="E296" s="209" t="s">
        <v>348</v>
      </c>
      <c r="F296" s="210" t="s">
        <v>349</v>
      </c>
      <c r="G296" s="211" t="s">
        <v>350</v>
      </c>
      <c r="H296" s="211" t="s">
        <v>351</v>
      </c>
    </row>
    <row r="297" spans="1:8" x14ac:dyDescent="0.25">
      <c r="A297" s="208"/>
      <c r="B297" s="209"/>
      <c r="C297" s="208"/>
      <c r="D297" s="209"/>
      <c r="E297" s="209"/>
      <c r="F297" s="210"/>
      <c r="G297" s="211"/>
      <c r="H297" s="211"/>
    </row>
    <row r="298" spans="1:8" x14ac:dyDescent="0.25">
      <c r="A298" s="212" t="s">
        <v>1019</v>
      </c>
      <c r="B298" s="213" t="s">
        <v>1020</v>
      </c>
      <c r="C298" s="212"/>
      <c r="D298" s="213"/>
      <c r="E298" s="213" t="s">
        <v>359</v>
      </c>
      <c r="F298" s="210" t="s">
        <v>366</v>
      </c>
      <c r="G298" s="211"/>
      <c r="H298" s="211"/>
    </row>
    <row r="299" spans="1:8" x14ac:dyDescent="0.25">
      <c r="A299" s="208"/>
      <c r="B299" s="209">
        <v>1</v>
      </c>
      <c r="C299" s="208" t="s">
        <v>1021</v>
      </c>
      <c r="D299" s="209" t="s">
        <v>1022</v>
      </c>
      <c r="E299" s="209" t="s">
        <v>359</v>
      </c>
      <c r="F299" s="210">
        <v>1</v>
      </c>
      <c r="G299" s="211">
        <v>11.84</v>
      </c>
      <c r="H299" s="211">
        <f>+ROUND(F299*G299,2)</f>
        <v>11.84</v>
      </c>
    </row>
    <row r="300" spans="1:8" x14ac:dyDescent="0.25">
      <c r="A300" s="208"/>
      <c r="B300" s="209">
        <v>1</v>
      </c>
      <c r="C300" s="208" t="s">
        <v>369</v>
      </c>
      <c r="D300" s="209" t="s">
        <v>370</v>
      </c>
      <c r="E300" s="209" t="s">
        <v>359</v>
      </c>
      <c r="F300" s="210">
        <v>1</v>
      </c>
      <c r="G300" s="211">
        <v>2.59</v>
      </c>
      <c r="H300" s="211">
        <f>+ROUND(F300*G300,2)</f>
        <v>2.59</v>
      </c>
    </row>
    <row r="301" spans="1:8" x14ac:dyDescent="0.25">
      <c r="A301" s="208"/>
      <c r="B301" s="209">
        <v>1</v>
      </c>
      <c r="C301" s="208" t="s">
        <v>371</v>
      </c>
      <c r="D301" s="209" t="s">
        <v>372</v>
      </c>
      <c r="E301" s="209" t="s">
        <v>359</v>
      </c>
      <c r="F301" s="210">
        <v>1</v>
      </c>
      <c r="G301" s="211">
        <v>0.55000000000000004</v>
      </c>
      <c r="H301" s="211">
        <f>+ROUND(F301*G301,2)</f>
        <v>0.55000000000000004</v>
      </c>
    </row>
    <row r="302" spans="1:8" x14ac:dyDescent="0.25">
      <c r="A302" s="208"/>
      <c r="B302" s="209">
        <v>1</v>
      </c>
      <c r="C302" s="208" t="s">
        <v>373</v>
      </c>
      <c r="D302" s="209" t="s">
        <v>374</v>
      </c>
      <c r="E302" s="209" t="s">
        <v>359</v>
      </c>
      <c r="F302" s="210">
        <v>1</v>
      </c>
      <c r="G302" s="211">
        <v>0.37</v>
      </c>
      <c r="H302" s="211">
        <f>+ROUND(F302*G302,2)</f>
        <v>0.37</v>
      </c>
    </row>
    <row r="303" spans="1:8" x14ac:dyDescent="0.25">
      <c r="A303" s="208"/>
      <c r="B303" s="209">
        <v>1</v>
      </c>
      <c r="C303" s="208" t="s">
        <v>375</v>
      </c>
      <c r="D303" s="209" t="s">
        <v>376</v>
      </c>
      <c r="E303" s="209" t="s">
        <v>359</v>
      </c>
      <c r="F303" s="210">
        <v>1</v>
      </c>
      <c r="G303" s="211">
        <v>0.02</v>
      </c>
      <c r="H303" s="211">
        <f>+ROUND(F303*G303,2)</f>
        <v>0.02</v>
      </c>
    </row>
    <row r="304" spans="1:8" x14ac:dyDescent="0.25">
      <c r="A304" s="208"/>
      <c r="B304" s="209"/>
      <c r="C304" s="208"/>
      <c r="D304" s="209" t="s">
        <v>277</v>
      </c>
      <c r="E304" s="209"/>
      <c r="F304" s="210"/>
      <c r="G304" s="211"/>
      <c r="H304" s="211">
        <f>+SUBTOTAL(9,H299:H303)</f>
        <v>15.37</v>
      </c>
    </row>
    <row r="305" spans="1:8" x14ac:dyDescent="0.25">
      <c r="A305" s="208"/>
      <c r="B305" s="209"/>
      <c r="C305" s="208"/>
      <c r="D305" s="209" t="s">
        <v>356</v>
      </c>
      <c r="E305" s="209"/>
      <c r="F305" s="210"/>
      <c r="G305" s="211"/>
      <c r="H305" s="211"/>
    </row>
    <row r="306" spans="1:8" x14ac:dyDescent="0.25">
      <c r="A306" s="208"/>
      <c r="B306" s="209" t="s">
        <v>270</v>
      </c>
      <c r="C306" s="208" t="s">
        <v>377</v>
      </c>
      <c r="D306" s="209" t="s">
        <v>378</v>
      </c>
      <c r="E306" s="209" t="s">
        <v>359</v>
      </c>
      <c r="F306" s="210">
        <v>1</v>
      </c>
      <c r="G306" s="211">
        <v>0.48</v>
      </c>
      <c r="H306" s="211">
        <f>+ROUND(F306*G306,2)</f>
        <v>0.48</v>
      </c>
    </row>
    <row r="307" spans="1:8" x14ac:dyDescent="0.25">
      <c r="A307" s="208"/>
      <c r="B307" s="209" t="s">
        <v>270</v>
      </c>
      <c r="C307" s="208" t="s">
        <v>379</v>
      </c>
      <c r="D307" s="209" t="s">
        <v>380</v>
      </c>
      <c r="E307" s="209" t="s">
        <v>359</v>
      </c>
      <c r="F307" s="210">
        <v>1</v>
      </c>
      <c r="G307" s="211">
        <v>0.9</v>
      </c>
      <c r="H307" s="211">
        <f>+ROUND(F307*G307,2)</f>
        <v>0.9</v>
      </c>
    </row>
    <row r="308" spans="1:8" x14ac:dyDescent="0.25">
      <c r="A308" s="208"/>
      <c r="B308" s="209" t="s">
        <v>270</v>
      </c>
      <c r="C308" s="208" t="s">
        <v>1023</v>
      </c>
      <c r="D308" s="209" t="s">
        <v>1024</v>
      </c>
      <c r="E308" s="209" t="s">
        <v>359</v>
      </c>
      <c r="F308" s="210">
        <v>1</v>
      </c>
      <c r="G308" s="211">
        <v>0.11</v>
      </c>
      <c r="H308" s="211">
        <f>+ROUND(F308*G308,2)</f>
        <v>0.11</v>
      </c>
    </row>
    <row r="309" spans="1:8" x14ac:dyDescent="0.25">
      <c r="A309" s="208"/>
      <c r="B309" s="209"/>
      <c r="C309" s="208"/>
      <c r="D309" s="209" t="s">
        <v>271</v>
      </c>
      <c r="E309" s="209"/>
      <c r="F309" s="210"/>
      <c r="G309" s="211"/>
      <c r="H309" s="211">
        <f>+SUBTOTAL(9,H306:H308)</f>
        <v>1.49</v>
      </c>
    </row>
    <row r="310" spans="1:8" x14ac:dyDescent="0.25">
      <c r="A310" s="208"/>
      <c r="B310" s="209"/>
      <c r="C310" s="208"/>
      <c r="D310" s="209" t="s">
        <v>272</v>
      </c>
      <c r="E310" s="209"/>
      <c r="F310" s="210"/>
      <c r="G310" s="211"/>
      <c r="H310" s="211">
        <f>+SUBTOTAL(9,H299:H308)</f>
        <v>16.86</v>
      </c>
    </row>
    <row r="311" spans="1:8" x14ac:dyDescent="0.25">
      <c r="A311" s="208"/>
      <c r="B311" s="209"/>
      <c r="C311" s="208"/>
      <c r="D311" s="209" t="s">
        <v>273</v>
      </c>
      <c r="E311" s="209"/>
      <c r="F311" s="210">
        <v>0</v>
      </c>
      <c r="G311" s="211"/>
      <c r="H311" s="211">
        <f>+ROUND(H310*F311/100,2)</f>
        <v>0</v>
      </c>
    </row>
    <row r="312" spans="1:8" x14ac:dyDescent="0.25">
      <c r="A312" s="208"/>
      <c r="B312" s="209"/>
      <c r="C312" s="208"/>
      <c r="D312" s="209" t="s">
        <v>274</v>
      </c>
      <c r="E312" s="209"/>
      <c r="F312" s="210"/>
      <c r="G312" s="211"/>
      <c r="H312" s="211">
        <f>+H310+H311</f>
        <v>16.86</v>
      </c>
    </row>
    <row r="313" spans="1:8" x14ac:dyDescent="0.25">
      <c r="A313" s="208"/>
      <c r="B313" s="209"/>
      <c r="C313" s="208"/>
      <c r="D313" s="209" t="s">
        <v>275</v>
      </c>
      <c r="E313" s="209"/>
      <c r="F313" s="210"/>
      <c r="G313" s="211"/>
      <c r="H313" s="211">
        <v>16.86</v>
      </c>
    </row>
    <row r="316" spans="1:8" x14ac:dyDescent="0.25">
      <c r="A316" s="208" t="s">
        <v>344</v>
      </c>
      <c r="B316" s="209" t="s">
        <v>345</v>
      </c>
      <c r="C316" s="208"/>
      <c r="D316" s="209"/>
      <c r="E316" s="209"/>
      <c r="F316" s="210"/>
      <c r="G316" s="211"/>
      <c r="H316" s="211"/>
    </row>
    <row r="317" spans="1:8" x14ac:dyDescent="0.25">
      <c r="A317" s="208"/>
      <c r="B317" s="209"/>
      <c r="C317" s="208" t="s">
        <v>346</v>
      </c>
      <c r="D317" s="209" t="s">
        <v>347</v>
      </c>
      <c r="E317" s="209" t="s">
        <v>348</v>
      </c>
      <c r="F317" s="210" t="s">
        <v>349</v>
      </c>
      <c r="G317" s="211" t="s">
        <v>350</v>
      </c>
      <c r="H317" s="211" t="s">
        <v>351</v>
      </c>
    </row>
    <row r="318" spans="1:8" x14ac:dyDescent="0.25">
      <c r="A318" s="208"/>
      <c r="B318" s="209"/>
      <c r="C318" s="208"/>
      <c r="D318" s="209"/>
      <c r="E318" s="209"/>
      <c r="F318" s="210"/>
      <c r="G318" s="211"/>
      <c r="H318" s="211"/>
    </row>
    <row r="319" spans="1:8" x14ac:dyDescent="0.25">
      <c r="A319" s="212" t="s">
        <v>1025</v>
      </c>
      <c r="B319" s="213" t="s">
        <v>1026</v>
      </c>
      <c r="C319" s="212"/>
      <c r="D319" s="213"/>
      <c r="E319" s="213" t="s">
        <v>359</v>
      </c>
      <c r="F319" s="210" t="s">
        <v>366</v>
      </c>
      <c r="G319" s="211"/>
      <c r="H319" s="211"/>
    </row>
    <row r="320" spans="1:8" x14ac:dyDescent="0.25">
      <c r="A320" s="208"/>
      <c r="B320" s="209">
        <v>1</v>
      </c>
      <c r="C320" s="208" t="s">
        <v>1021</v>
      </c>
      <c r="D320" s="209" t="s">
        <v>1022</v>
      </c>
      <c r="E320" s="209" t="s">
        <v>359</v>
      </c>
      <c r="F320" s="210">
        <v>9.2999999999999992E-3</v>
      </c>
      <c r="G320" s="211">
        <v>11.84</v>
      </c>
      <c r="H320" s="211">
        <f>+ROUND(F320*G320,2)</f>
        <v>0.11</v>
      </c>
    </row>
    <row r="321" spans="1:8" x14ac:dyDescent="0.25">
      <c r="A321" s="208"/>
      <c r="B321" s="209"/>
      <c r="C321" s="208"/>
      <c r="D321" s="209" t="s">
        <v>277</v>
      </c>
      <c r="E321" s="209"/>
      <c r="F321" s="210"/>
      <c r="G321" s="211"/>
      <c r="H321" s="211">
        <f>+SUBTOTAL(9,H320:H320)</f>
        <v>0.11</v>
      </c>
    </row>
    <row r="322" spans="1:8" x14ac:dyDescent="0.25">
      <c r="A322" s="208"/>
      <c r="B322" s="209"/>
      <c r="C322" s="208"/>
      <c r="D322" s="209" t="s">
        <v>272</v>
      </c>
      <c r="E322" s="209"/>
      <c r="F322" s="210"/>
      <c r="G322" s="211"/>
      <c r="H322" s="211">
        <f>+SUBTOTAL(9,H320:H320)</f>
        <v>0.11</v>
      </c>
    </row>
    <row r="323" spans="1:8" x14ac:dyDescent="0.25">
      <c r="A323" s="208"/>
      <c r="B323" s="209"/>
      <c r="C323" s="208"/>
      <c r="D323" s="209" t="s">
        <v>273</v>
      </c>
      <c r="E323" s="209"/>
      <c r="F323" s="210">
        <v>0</v>
      </c>
      <c r="G323" s="211"/>
      <c r="H323" s="211">
        <f>+ROUND(H322*F323/100,2)</f>
        <v>0</v>
      </c>
    </row>
    <row r="324" spans="1:8" x14ac:dyDescent="0.25">
      <c r="A324" s="208"/>
      <c r="B324" s="209"/>
      <c r="C324" s="208"/>
      <c r="D324" s="209" t="s">
        <v>274</v>
      </c>
      <c r="E324" s="209"/>
      <c r="F324" s="210"/>
      <c r="G324" s="211"/>
      <c r="H324" s="211">
        <f>+H322+H323</f>
        <v>0.11</v>
      </c>
    </row>
    <row r="325" spans="1:8" x14ac:dyDescent="0.25">
      <c r="A325" s="208"/>
      <c r="B325" s="209"/>
      <c r="C325" s="208"/>
      <c r="D325" s="209" t="s">
        <v>275</v>
      </c>
      <c r="E325" s="209"/>
      <c r="F325" s="210"/>
      <c r="G325" s="211"/>
      <c r="H325" s="211">
        <v>0.11</v>
      </c>
    </row>
    <row r="328" spans="1:8" x14ac:dyDescent="0.25">
      <c r="A328" s="208" t="s">
        <v>344</v>
      </c>
      <c r="B328" s="209" t="s">
        <v>345</v>
      </c>
      <c r="C328" s="208"/>
      <c r="D328" s="209"/>
      <c r="E328" s="209"/>
      <c r="F328" s="210"/>
      <c r="G328" s="211"/>
      <c r="H328" s="211"/>
    </row>
    <row r="329" spans="1:8" x14ac:dyDescent="0.25">
      <c r="A329" s="208"/>
      <c r="B329" s="209"/>
      <c r="C329" s="208" t="s">
        <v>346</v>
      </c>
      <c r="D329" s="209" t="s">
        <v>347</v>
      </c>
      <c r="E329" s="209" t="s">
        <v>348</v>
      </c>
      <c r="F329" s="210" t="s">
        <v>349</v>
      </c>
      <c r="G329" s="211" t="s">
        <v>350</v>
      </c>
      <c r="H329" s="211" t="s">
        <v>351</v>
      </c>
    </row>
    <row r="330" spans="1:8" x14ac:dyDescent="0.25">
      <c r="A330" s="208"/>
      <c r="B330" s="209"/>
      <c r="C330" s="208"/>
      <c r="D330" s="209"/>
      <c r="E330" s="209"/>
      <c r="F330" s="210"/>
      <c r="G330" s="211"/>
      <c r="H330" s="211"/>
    </row>
    <row r="331" spans="1:8" x14ac:dyDescent="0.25">
      <c r="A331" s="212" t="s">
        <v>364</v>
      </c>
      <c r="B331" s="213" t="s">
        <v>365</v>
      </c>
      <c r="C331" s="212"/>
      <c r="D331" s="213"/>
      <c r="E331" s="213" t="s">
        <v>359</v>
      </c>
      <c r="F331" s="210" t="s">
        <v>366</v>
      </c>
      <c r="G331" s="211"/>
      <c r="H331" s="211"/>
    </row>
    <row r="332" spans="1:8" x14ac:dyDescent="0.25">
      <c r="A332" s="208"/>
      <c r="B332" s="209">
        <v>1</v>
      </c>
      <c r="C332" s="208" t="s">
        <v>367</v>
      </c>
      <c r="D332" s="209" t="s">
        <v>368</v>
      </c>
      <c r="E332" s="209" t="s">
        <v>359</v>
      </c>
      <c r="F332" s="210">
        <v>1</v>
      </c>
      <c r="G332" s="211">
        <v>11.84</v>
      </c>
      <c r="H332" s="211">
        <f>+ROUND(F332*G332,2)</f>
        <v>11.84</v>
      </c>
    </row>
    <row r="333" spans="1:8" x14ac:dyDescent="0.25">
      <c r="A333" s="208"/>
      <c r="B333" s="209">
        <v>1</v>
      </c>
      <c r="C333" s="208" t="s">
        <v>369</v>
      </c>
      <c r="D333" s="209" t="s">
        <v>370</v>
      </c>
      <c r="E333" s="209" t="s">
        <v>359</v>
      </c>
      <c r="F333" s="210">
        <v>1</v>
      </c>
      <c r="G333" s="211">
        <v>2.59</v>
      </c>
      <c r="H333" s="211">
        <f>+ROUND(F333*G333,2)</f>
        <v>2.59</v>
      </c>
    </row>
    <row r="334" spans="1:8" x14ac:dyDescent="0.25">
      <c r="A334" s="208"/>
      <c r="B334" s="209">
        <v>1</v>
      </c>
      <c r="C334" s="208" t="s">
        <v>371</v>
      </c>
      <c r="D334" s="209" t="s">
        <v>372</v>
      </c>
      <c r="E334" s="209" t="s">
        <v>359</v>
      </c>
      <c r="F334" s="210">
        <v>1</v>
      </c>
      <c r="G334" s="211">
        <v>0.55000000000000004</v>
      </c>
      <c r="H334" s="211">
        <f>+ROUND(F334*G334,2)</f>
        <v>0.55000000000000004</v>
      </c>
    </row>
    <row r="335" spans="1:8" x14ac:dyDescent="0.25">
      <c r="A335" s="208"/>
      <c r="B335" s="209">
        <v>1</v>
      </c>
      <c r="C335" s="208" t="s">
        <v>373</v>
      </c>
      <c r="D335" s="209" t="s">
        <v>374</v>
      </c>
      <c r="E335" s="209" t="s">
        <v>359</v>
      </c>
      <c r="F335" s="210">
        <v>1</v>
      </c>
      <c r="G335" s="211">
        <v>0.37</v>
      </c>
      <c r="H335" s="211">
        <f>+ROUND(F335*G335,2)</f>
        <v>0.37</v>
      </c>
    </row>
    <row r="336" spans="1:8" x14ac:dyDescent="0.25">
      <c r="A336" s="208"/>
      <c r="B336" s="209">
        <v>1</v>
      </c>
      <c r="C336" s="208" t="s">
        <v>375</v>
      </c>
      <c r="D336" s="209" t="s">
        <v>376</v>
      </c>
      <c r="E336" s="209" t="s">
        <v>359</v>
      </c>
      <c r="F336" s="210">
        <v>1</v>
      </c>
      <c r="G336" s="211">
        <v>0.02</v>
      </c>
      <c r="H336" s="211">
        <f>+ROUND(F336*G336,2)</f>
        <v>0.02</v>
      </c>
    </row>
    <row r="337" spans="1:8" x14ac:dyDescent="0.25">
      <c r="A337" s="208"/>
      <c r="B337" s="209"/>
      <c r="C337" s="208"/>
      <c r="D337" s="209" t="s">
        <v>277</v>
      </c>
      <c r="E337" s="209"/>
      <c r="F337" s="210"/>
      <c r="G337" s="211"/>
      <c r="H337" s="211">
        <f>+SUBTOTAL(9,H332:H336)</f>
        <v>15.37</v>
      </c>
    </row>
    <row r="338" spans="1:8" x14ac:dyDescent="0.25">
      <c r="A338" s="208"/>
      <c r="B338" s="209"/>
      <c r="C338" s="208"/>
      <c r="D338" s="209" t="s">
        <v>356</v>
      </c>
      <c r="E338" s="209"/>
      <c r="F338" s="210"/>
      <c r="G338" s="211"/>
      <c r="H338" s="211"/>
    </row>
    <row r="339" spans="1:8" x14ac:dyDescent="0.25">
      <c r="A339" s="208"/>
      <c r="B339" s="209" t="s">
        <v>270</v>
      </c>
      <c r="C339" s="208" t="s">
        <v>377</v>
      </c>
      <c r="D339" s="209" t="s">
        <v>378</v>
      </c>
      <c r="E339" s="209" t="s">
        <v>359</v>
      </c>
      <c r="F339" s="210">
        <v>1</v>
      </c>
      <c r="G339" s="211">
        <v>0.48</v>
      </c>
      <c r="H339" s="211">
        <f>+ROUND(F339*G339,2)</f>
        <v>0.48</v>
      </c>
    </row>
    <row r="340" spans="1:8" x14ac:dyDescent="0.25">
      <c r="A340" s="208"/>
      <c r="B340" s="209" t="s">
        <v>270</v>
      </c>
      <c r="C340" s="208" t="s">
        <v>379</v>
      </c>
      <c r="D340" s="209" t="s">
        <v>380</v>
      </c>
      <c r="E340" s="209" t="s">
        <v>359</v>
      </c>
      <c r="F340" s="210">
        <v>1</v>
      </c>
      <c r="G340" s="211">
        <v>0.9</v>
      </c>
      <c r="H340" s="211">
        <f>+ROUND(F340*G340,2)</f>
        <v>0.9</v>
      </c>
    </row>
    <row r="341" spans="1:8" x14ac:dyDescent="0.25">
      <c r="A341" s="208"/>
      <c r="B341" s="209" t="s">
        <v>270</v>
      </c>
      <c r="C341" s="208" t="s">
        <v>381</v>
      </c>
      <c r="D341" s="209" t="s">
        <v>382</v>
      </c>
      <c r="E341" s="209" t="s">
        <v>359</v>
      </c>
      <c r="F341" s="210">
        <v>1</v>
      </c>
      <c r="G341" s="211">
        <v>0.11</v>
      </c>
      <c r="H341" s="211">
        <f>+ROUND(F341*G341,2)</f>
        <v>0.11</v>
      </c>
    </row>
    <row r="342" spans="1:8" x14ac:dyDescent="0.25">
      <c r="A342" s="208"/>
      <c r="B342" s="209"/>
      <c r="C342" s="208"/>
      <c r="D342" s="209" t="s">
        <v>271</v>
      </c>
      <c r="E342" s="209"/>
      <c r="F342" s="210"/>
      <c r="G342" s="211"/>
      <c r="H342" s="211">
        <f>+SUBTOTAL(9,H339:H341)</f>
        <v>1.49</v>
      </c>
    </row>
    <row r="343" spans="1:8" x14ac:dyDescent="0.25">
      <c r="A343" s="208"/>
      <c r="B343" s="209"/>
      <c r="C343" s="208"/>
      <c r="D343" s="209" t="s">
        <v>272</v>
      </c>
      <c r="E343" s="209"/>
      <c r="F343" s="210"/>
      <c r="G343" s="211"/>
      <c r="H343" s="211">
        <f>+SUBTOTAL(9,H332:H341)</f>
        <v>16.86</v>
      </c>
    </row>
    <row r="344" spans="1:8" x14ac:dyDescent="0.25">
      <c r="A344" s="208"/>
      <c r="B344" s="209"/>
      <c r="C344" s="208"/>
      <c r="D344" s="209" t="s">
        <v>273</v>
      </c>
      <c r="E344" s="209"/>
      <c r="F344" s="210">
        <v>0</v>
      </c>
      <c r="G344" s="211"/>
      <c r="H344" s="211">
        <f>+ROUND(H343*F344/100,2)</f>
        <v>0</v>
      </c>
    </row>
    <row r="345" spans="1:8" x14ac:dyDescent="0.25">
      <c r="A345" s="208"/>
      <c r="B345" s="209"/>
      <c r="C345" s="208"/>
      <c r="D345" s="209" t="s">
        <v>274</v>
      </c>
      <c r="E345" s="209"/>
      <c r="F345" s="210"/>
      <c r="G345" s="211"/>
      <c r="H345" s="211">
        <f>+H343+H344</f>
        <v>16.86</v>
      </c>
    </row>
    <row r="346" spans="1:8" x14ac:dyDescent="0.25">
      <c r="A346" s="208"/>
      <c r="B346" s="209"/>
      <c r="C346" s="208"/>
      <c r="D346" s="209" t="s">
        <v>275</v>
      </c>
      <c r="E346" s="209"/>
      <c r="F346" s="210"/>
      <c r="G346" s="211"/>
      <c r="H346" s="211">
        <v>16.86</v>
      </c>
    </row>
    <row r="349" spans="1:8" x14ac:dyDescent="0.25">
      <c r="A349" s="208" t="s">
        <v>344</v>
      </c>
      <c r="B349" s="209" t="s">
        <v>345</v>
      </c>
      <c r="C349" s="208"/>
      <c r="D349" s="209"/>
      <c r="E349" s="209"/>
      <c r="F349" s="210"/>
      <c r="G349" s="211"/>
      <c r="H349" s="211"/>
    </row>
    <row r="350" spans="1:8" x14ac:dyDescent="0.25">
      <c r="A350" s="208"/>
      <c r="B350" s="209"/>
      <c r="C350" s="208" t="s">
        <v>346</v>
      </c>
      <c r="D350" s="209" t="s">
        <v>347</v>
      </c>
      <c r="E350" s="209" t="s">
        <v>348</v>
      </c>
      <c r="F350" s="210" t="s">
        <v>349</v>
      </c>
      <c r="G350" s="211" t="s">
        <v>350</v>
      </c>
      <c r="H350" s="211" t="s">
        <v>351</v>
      </c>
    </row>
    <row r="351" spans="1:8" x14ac:dyDescent="0.25">
      <c r="A351" s="208"/>
      <c r="B351" s="209"/>
      <c r="C351" s="208"/>
      <c r="D351" s="209"/>
      <c r="E351" s="209"/>
      <c r="F351" s="210"/>
      <c r="G351" s="211"/>
      <c r="H351" s="211"/>
    </row>
    <row r="352" spans="1:8" x14ac:dyDescent="0.25">
      <c r="A352" s="212" t="s">
        <v>429</v>
      </c>
      <c r="B352" s="213" t="s">
        <v>430</v>
      </c>
      <c r="C352" s="212"/>
      <c r="D352" s="213"/>
      <c r="E352" s="213" t="s">
        <v>359</v>
      </c>
      <c r="F352" s="210" t="s">
        <v>366</v>
      </c>
      <c r="G352" s="211"/>
      <c r="H352" s="211"/>
    </row>
    <row r="353" spans="1:8" x14ac:dyDescent="0.25">
      <c r="A353" s="208"/>
      <c r="B353" s="209">
        <v>1</v>
      </c>
      <c r="C353" s="208" t="s">
        <v>367</v>
      </c>
      <c r="D353" s="209" t="s">
        <v>368</v>
      </c>
      <c r="E353" s="209" t="s">
        <v>359</v>
      </c>
      <c r="F353" s="210">
        <v>9.2999999999999992E-3</v>
      </c>
      <c r="G353" s="211">
        <v>11.84</v>
      </c>
      <c r="H353" s="211">
        <f>+ROUND(F353*G353,2)</f>
        <v>0.11</v>
      </c>
    </row>
    <row r="354" spans="1:8" x14ac:dyDescent="0.25">
      <c r="A354" s="208"/>
      <c r="B354" s="209"/>
      <c r="C354" s="208"/>
      <c r="D354" s="209" t="s">
        <v>277</v>
      </c>
      <c r="E354" s="209"/>
      <c r="F354" s="210"/>
      <c r="G354" s="211"/>
      <c r="H354" s="211">
        <f>+SUBTOTAL(9,H353:H353)</f>
        <v>0.11</v>
      </c>
    </row>
    <row r="355" spans="1:8" x14ac:dyDescent="0.25">
      <c r="A355" s="208"/>
      <c r="B355" s="209"/>
      <c r="C355" s="208"/>
      <c r="D355" s="209" t="s">
        <v>272</v>
      </c>
      <c r="E355" s="209"/>
      <c r="F355" s="210"/>
      <c r="G355" s="211"/>
      <c r="H355" s="211">
        <f>+SUBTOTAL(9,H353:H353)</f>
        <v>0.11</v>
      </c>
    </row>
    <row r="356" spans="1:8" x14ac:dyDescent="0.25">
      <c r="A356" s="208"/>
      <c r="B356" s="209"/>
      <c r="C356" s="208"/>
      <c r="D356" s="209" t="s">
        <v>273</v>
      </c>
      <c r="E356" s="209"/>
      <c r="F356" s="210">
        <v>0</v>
      </c>
      <c r="G356" s="211"/>
      <c r="H356" s="211">
        <f>+ROUND(H355*F356/100,2)</f>
        <v>0</v>
      </c>
    </row>
    <row r="357" spans="1:8" x14ac:dyDescent="0.25">
      <c r="A357" s="208"/>
      <c r="B357" s="209"/>
      <c r="C357" s="208"/>
      <c r="D357" s="209" t="s">
        <v>274</v>
      </c>
      <c r="E357" s="209"/>
      <c r="F357" s="210"/>
      <c r="G357" s="211"/>
      <c r="H357" s="211">
        <f>+H355+H356</f>
        <v>0.11</v>
      </c>
    </row>
    <row r="358" spans="1:8" x14ac:dyDescent="0.25">
      <c r="A358" s="208"/>
      <c r="B358" s="209"/>
      <c r="C358" s="208"/>
      <c r="D358" s="209" t="s">
        <v>275</v>
      </c>
      <c r="E358" s="209"/>
      <c r="F358" s="210"/>
      <c r="G358" s="211"/>
      <c r="H358" s="211">
        <v>0.11</v>
      </c>
    </row>
    <row r="361" spans="1:8" x14ac:dyDescent="0.25">
      <c r="A361" s="208" t="s">
        <v>344</v>
      </c>
      <c r="B361" s="209" t="s">
        <v>345</v>
      </c>
      <c r="C361" s="208"/>
      <c r="D361" s="209"/>
      <c r="E361" s="209"/>
      <c r="F361" s="210"/>
      <c r="G361" s="211"/>
      <c r="H361" s="211"/>
    </row>
    <row r="362" spans="1:8" x14ac:dyDescent="0.25">
      <c r="A362" s="208"/>
      <c r="B362" s="209"/>
      <c r="C362" s="208" t="s">
        <v>346</v>
      </c>
      <c r="D362" s="209" t="s">
        <v>347</v>
      </c>
      <c r="E362" s="209" t="s">
        <v>348</v>
      </c>
      <c r="F362" s="210" t="s">
        <v>349</v>
      </c>
      <c r="G362" s="211" t="s">
        <v>350</v>
      </c>
      <c r="H362" s="211" t="s">
        <v>351</v>
      </c>
    </row>
    <row r="363" spans="1:8" x14ac:dyDescent="0.25">
      <c r="A363" s="208"/>
      <c r="B363" s="209"/>
      <c r="C363" s="208"/>
      <c r="D363" s="209"/>
      <c r="E363" s="209"/>
      <c r="F363" s="210"/>
      <c r="G363" s="211"/>
      <c r="H363" s="211"/>
    </row>
    <row r="364" spans="1:8" x14ac:dyDescent="0.25">
      <c r="A364" s="212" t="s">
        <v>431</v>
      </c>
      <c r="B364" s="213" t="s">
        <v>276</v>
      </c>
      <c r="C364" s="212"/>
      <c r="D364" s="213"/>
      <c r="E364" s="213" t="s">
        <v>359</v>
      </c>
      <c r="F364" s="210" t="s">
        <v>366</v>
      </c>
      <c r="G364" s="211"/>
      <c r="H364" s="211"/>
    </row>
    <row r="365" spans="1:8" x14ac:dyDescent="0.25">
      <c r="A365" s="208"/>
      <c r="B365" s="209">
        <v>1</v>
      </c>
      <c r="C365" s="208" t="s">
        <v>432</v>
      </c>
      <c r="D365" s="209" t="s">
        <v>433</v>
      </c>
      <c r="E365" s="209" t="s">
        <v>359</v>
      </c>
      <c r="F365" s="210">
        <v>1</v>
      </c>
      <c r="G365" s="211">
        <v>8.4</v>
      </c>
      <c r="H365" s="211">
        <f>+ROUND(F365*G365,2)</f>
        <v>8.4</v>
      </c>
    </row>
    <row r="366" spans="1:8" x14ac:dyDescent="0.25">
      <c r="A366" s="208"/>
      <c r="B366" s="209">
        <v>1</v>
      </c>
      <c r="C366" s="208" t="s">
        <v>369</v>
      </c>
      <c r="D366" s="209" t="s">
        <v>370</v>
      </c>
      <c r="E366" s="209" t="s">
        <v>359</v>
      </c>
      <c r="F366" s="210">
        <v>1</v>
      </c>
      <c r="G366" s="211">
        <v>2.59</v>
      </c>
      <c r="H366" s="211">
        <f>+ROUND(F366*G366,2)</f>
        <v>2.59</v>
      </c>
    </row>
    <row r="367" spans="1:8" x14ac:dyDescent="0.25">
      <c r="A367" s="208"/>
      <c r="B367" s="209">
        <v>1</v>
      </c>
      <c r="C367" s="208" t="s">
        <v>371</v>
      </c>
      <c r="D367" s="209" t="s">
        <v>372</v>
      </c>
      <c r="E367" s="209" t="s">
        <v>359</v>
      </c>
      <c r="F367" s="210">
        <v>1</v>
      </c>
      <c r="G367" s="211">
        <v>0.55000000000000004</v>
      </c>
      <c r="H367" s="211">
        <f>+ROUND(F367*G367,2)</f>
        <v>0.55000000000000004</v>
      </c>
    </row>
    <row r="368" spans="1:8" x14ac:dyDescent="0.25">
      <c r="A368" s="208"/>
      <c r="B368" s="209">
        <v>1</v>
      </c>
      <c r="C368" s="208" t="s">
        <v>373</v>
      </c>
      <c r="D368" s="209" t="s">
        <v>374</v>
      </c>
      <c r="E368" s="209" t="s">
        <v>359</v>
      </c>
      <c r="F368" s="210">
        <v>1</v>
      </c>
      <c r="G368" s="211">
        <v>0.37</v>
      </c>
      <c r="H368" s="211">
        <f>+ROUND(F368*G368,2)</f>
        <v>0.37</v>
      </c>
    </row>
    <row r="369" spans="1:8" x14ac:dyDescent="0.25">
      <c r="A369" s="208"/>
      <c r="B369" s="209">
        <v>1</v>
      </c>
      <c r="C369" s="208" t="s">
        <v>375</v>
      </c>
      <c r="D369" s="209" t="s">
        <v>376</v>
      </c>
      <c r="E369" s="209" t="s">
        <v>359</v>
      </c>
      <c r="F369" s="210">
        <v>1</v>
      </c>
      <c r="G369" s="211">
        <v>0.02</v>
      </c>
      <c r="H369" s="211">
        <f>+ROUND(F369*G369,2)</f>
        <v>0.02</v>
      </c>
    </row>
    <row r="370" spans="1:8" x14ac:dyDescent="0.25">
      <c r="A370" s="208"/>
      <c r="B370" s="209"/>
      <c r="C370" s="208"/>
      <c r="D370" s="209" t="s">
        <v>277</v>
      </c>
      <c r="E370" s="209"/>
      <c r="F370" s="210"/>
      <c r="G370" s="211"/>
      <c r="H370" s="211">
        <f>+SUBTOTAL(9,H365:H369)</f>
        <v>11.93</v>
      </c>
    </row>
    <row r="371" spans="1:8" x14ac:dyDescent="0.25">
      <c r="A371" s="208"/>
      <c r="B371" s="209"/>
      <c r="C371" s="208"/>
      <c r="D371" s="209" t="s">
        <v>356</v>
      </c>
      <c r="E371" s="209"/>
      <c r="F371" s="210"/>
      <c r="G371" s="211"/>
      <c r="H371" s="211"/>
    </row>
    <row r="372" spans="1:8" x14ac:dyDescent="0.25">
      <c r="A372" s="208"/>
      <c r="B372" s="209" t="s">
        <v>270</v>
      </c>
      <c r="C372" s="208" t="s">
        <v>377</v>
      </c>
      <c r="D372" s="209" t="s">
        <v>378</v>
      </c>
      <c r="E372" s="209" t="s">
        <v>359</v>
      </c>
      <c r="F372" s="210">
        <v>1</v>
      </c>
      <c r="G372" s="211">
        <v>0.48</v>
      </c>
      <c r="H372" s="211">
        <f>+ROUND(F372*G372,2)</f>
        <v>0.48</v>
      </c>
    </row>
    <row r="373" spans="1:8" x14ac:dyDescent="0.25">
      <c r="A373" s="208"/>
      <c r="B373" s="209" t="s">
        <v>270</v>
      </c>
      <c r="C373" s="208" t="s">
        <v>379</v>
      </c>
      <c r="D373" s="209" t="s">
        <v>380</v>
      </c>
      <c r="E373" s="209" t="s">
        <v>359</v>
      </c>
      <c r="F373" s="210">
        <v>1</v>
      </c>
      <c r="G373" s="211">
        <v>0.9</v>
      </c>
      <c r="H373" s="211">
        <f>+ROUND(F373*G373,2)</f>
        <v>0.9</v>
      </c>
    </row>
    <row r="374" spans="1:8" x14ac:dyDescent="0.25">
      <c r="A374" s="208"/>
      <c r="B374" s="209" t="s">
        <v>270</v>
      </c>
      <c r="C374" s="208" t="s">
        <v>434</v>
      </c>
      <c r="D374" s="209" t="s">
        <v>435</v>
      </c>
      <c r="E374" s="209" t="s">
        <v>359</v>
      </c>
      <c r="F374" s="210">
        <v>1</v>
      </c>
      <c r="G374" s="211">
        <v>0.14000000000000001</v>
      </c>
      <c r="H374" s="211">
        <f>+ROUND(F374*G374,2)</f>
        <v>0.14000000000000001</v>
      </c>
    </row>
    <row r="375" spans="1:8" x14ac:dyDescent="0.25">
      <c r="A375" s="208"/>
      <c r="B375" s="209"/>
      <c r="C375" s="208"/>
      <c r="D375" s="209" t="s">
        <v>271</v>
      </c>
      <c r="E375" s="209"/>
      <c r="F375" s="210"/>
      <c r="G375" s="211"/>
      <c r="H375" s="211">
        <f>+SUBTOTAL(9,H372:H374)</f>
        <v>1.52</v>
      </c>
    </row>
    <row r="376" spans="1:8" x14ac:dyDescent="0.25">
      <c r="A376" s="208"/>
      <c r="B376" s="209"/>
      <c r="C376" s="208"/>
      <c r="D376" s="209" t="s">
        <v>272</v>
      </c>
      <c r="E376" s="209"/>
      <c r="F376" s="210"/>
      <c r="G376" s="211"/>
      <c r="H376" s="211">
        <f>+SUBTOTAL(9,H365:H374)</f>
        <v>13.450000000000001</v>
      </c>
    </row>
    <row r="377" spans="1:8" x14ac:dyDescent="0.25">
      <c r="A377" s="208"/>
      <c r="B377" s="209"/>
      <c r="C377" s="208"/>
      <c r="D377" s="209" t="s">
        <v>273</v>
      </c>
      <c r="E377" s="209"/>
      <c r="F377" s="210">
        <v>0</v>
      </c>
      <c r="G377" s="211"/>
      <c r="H377" s="211">
        <f>+ROUND(H376*F377/100,2)</f>
        <v>0</v>
      </c>
    </row>
    <row r="378" spans="1:8" x14ac:dyDescent="0.25">
      <c r="A378" s="208"/>
      <c r="B378" s="209"/>
      <c r="C378" s="208"/>
      <c r="D378" s="209" t="s">
        <v>274</v>
      </c>
      <c r="E378" s="209"/>
      <c r="F378" s="210"/>
      <c r="G378" s="211"/>
      <c r="H378" s="211">
        <f>+H376+H377</f>
        <v>13.450000000000001</v>
      </c>
    </row>
    <row r="379" spans="1:8" x14ac:dyDescent="0.25">
      <c r="A379" s="208"/>
      <c r="B379" s="209"/>
      <c r="C379" s="208"/>
      <c r="D379" s="209" t="s">
        <v>275</v>
      </c>
      <c r="E379" s="209"/>
      <c r="F379" s="210"/>
      <c r="G379" s="211"/>
      <c r="H379" s="211">
        <v>13.45</v>
      </c>
    </row>
    <row r="382" spans="1:8" x14ac:dyDescent="0.25">
      <c r="A382" s="208" t="s">
        <v>344</v>
      </c>
      <c r="B382" s="209" t="s">
        <v>345</v>
      </c>
      <c r="C382" s="208"/>
      <c r="D382" s="209"/>
      <c r="E382" s="209"/>
      <c r="F382" s="210"/>
      <c r="G382" s="211"/>
      <c r="H382" s="211"/>
    </row>
    <row r="383" spans="1:8" x14ac:dyDescent="0.25">
      <c r="A383" s="208"/>
      <c r="B383" s="209"/>
      <c r="C383" s="208" t="s">
        <v>346</v>
      </c>
      <c r="D383" s="209" t="s">
        <v>347</v>
      </c>
      <c r="E383" s="209" t="s">
        <v>348</v>
      </c>
      <c r="F383" s="210" t="s">
        <v>349</v>
      </c>
      <c r="G383" s="211" t="s">
        <v>350</v>
      </c>
      <c r="H383" s="211" t="s">
        <v>351</v>
      </c>
    </row>
    <row r="384" spans="1:8" x14ac:dyDescent="0.25">
      <c r="A384" s="208"/>
      <c r="B384" s="209"/>
      <c r="C384" s="208"/>
      <c r="D384" s="209"/>
      <c r="E384" s="209"/>
      <c r="F384" s="210"/>
      <c r="G384" s="211"/>
      <c r="H384" s="211"/>
    </row>
    <row r="385" spans="1:8" x14ac:dyDescent="0.25">
      <c r="A385" s="212" t="s">
        <v>436</v>
      </c>
      <c r="B385" s="213" t="s">
        <v>437</v>
      </c>
      <c r="C385" s="212"/>
      <c r="D385" s="213"/>
      <c r="E385" s="213" t="s">
        <v>359</v>
      </c>
      <c r="F385" s="210" t="s">
        <v>366</v>
      </c>
      <c r="G385" s="211"/>
      <c r="H385" s="211"/>
    </row>
    <row r="386" spans="1:8" x14ac:dyDescent="0.25">
      <c r="A386" s="208"/>
      <c r="B386" s="209">
        <v>1</v>
      </c>
      <c r="C386" s="208" t="s">
        <v>432</v>
      </c>
      <c r="D386" s="209" t="s">
        <v>433</v>
      </c>
      <c r="E386" s="209" t="s">
        <v>359</v>
      </c>
      <c r="F386" s="210">
        <v>1.7100000000000001E-2</v>
      </c>
      <c r="G386" s="211">
        <v>8.4</v>
      </c>
      <c r="H386" s="211">
        <f>+ROUND(F386*G386,2)</f>
        <v>0.14000000000000001</v>
      </c>
    </row>
    <row r="387" spans="1:8" x14ac:dyDescent="0.25">
      <c r="A387" s="208"/>
      <c r="B387" s="209"/>
      <c r="C387" s="208"/>
      <c r="D387" s="209" t="s">
        <v>277</v>
      </c>
      <c r="E387" s="209"/>
      <c r="F387" s="210"/>
      <c r="G387" s="211"/>
      <c r="H387" s="211">
        <f>+SUBTOTAL(9,H386:H386)</f>
        <v>0.14000000000000001</v>
      </c>
    </row>
    <row r="388" spans="1:8" x14ac:dyDescent="0.25">
      <c r="A388" s="208"/>
      <c r="B388" s="209"/>
      <c r="C388" s="208"/>
      <c r="D388" s="209" t="s">
        <v>272</v>
      </c>
      <c r="E388" s="209"/>
      <c r="F388" s="210"/>
      <c r="G388" s="211"/>
      <c r="H388" s="211">
        <f>+SUBTOTAL(9,H386:H386)</f>
        <v>0.14000000000000001</v>
      </c>
    </row>
    <row r="389" spans="1:8" x14ac:dyDescent="0.25">
      <c r="A389" s="208"/>
      <c r="B389" s="209"/>
      <c r="C389" s="208"/>
      <c r="D389" s="209" t="s">
        <v>273</v>
      </c>
      <c r="E389" s="209"/>
      <c r="F389" s="210">
        <v>0</v>
      </c>
      <c r="G389" s="211"/>
      <c r="H389" s="211">
        <f>+ROUND(H388*F389/100,2)</f>
        <v>0</v>
      </c>
    </row>
    <row r="390" spans="1:8" x14ac:dyDescent="0.25">
      <c r="A390" s="208"/>
      <c r="B390" s="209"/>
      <c r="C390" s="208"/>
      <c r="D390" s="209" t="s">
        <v>274</v>
      </c>
      <c r="E390" s="209"/>
      <c r="F390" s="210"/>
      <c r="G390" s="211"/>
      <c r="H390" s="211">
        <f>+H388+H389</f>
        <v>0.14000000000000001</v>
      </c>
    </row>
    <row r="391" spans="1:8" x14ac:dyDescent="0.25">
      <c r="A391" s="208"/>
      <c r="B391" s="209"/>
      <c r="C391" s="208"/>
      <c r="D391" s="209" t="s">
        <v>275</v>
      </c>
      <c r="E391" s="209"/>
      <c r="F391" s="210"/>
      <c r="G391" s="211"/>
      <c r="H391" s="211">
        <v>0.14000000000000001</v>
      </c>
    </row>
    <row r="394" spans="1:8" x14ac:dyDescent="0.25">
      <c r="A394" s="208" t="s">
        <v>344</v>
      </c>
      <c r="B394" s="209" t="s">
        <v>345</v>
      </c>
      <c r="C394" s="208"/>
      <c r="D394" s="209"/>
      <c r="E394" s="209"/>
      <c r="F394" s="210"/>
      <c r="G394" s="211"/>
      <c r="H394" s="211"/>
    </row>
    <row r="395" spans="1:8" x14ac:dyDescent="0.25">
      <c r="A395" s="208"/>
      <c r="B395" s="209"/>
      <c r="C395" s="208" t="s">
        <v>346</v>
      </c>
      <c r="D395" s="209" t="s">
        <v>347</v>
      </c>
      <c r="E395" s="209" t="s">
        <v>348</v>
      </c>
      <c r="F395" s="210" t="s">
        <v>349</v>
      </c>
      <c r="G395" s="211" t="s">
        <v>350</v>
      </c>
      <c r="H395" s="211" t="s">
        <v>351</v>
      </c>
    </row>
    <row r="396" spans="1:8" x14ac:dyDescent="0.25">
      <c r="A396" s="208"/>
      <c r="B396" s="209"/>
      <c r="C396" s="208"/>
      <c r="D396" s="209"/>
      <c r="E396" s="209"/>
      <c r="F396" s="210"/>
      <c r="G396" s="211"/>
      <c r="H396" s="211"/>
    </row>
    <row r="397" spans="1:8" x14ac:dyDescent="0.25">
      <c r="A397" s="212" t="s">
        <v>462</v>
      </c>
      <c r="B397" s="213" t="s">
        <v>463</v>
      </c>
      <c r="C397" s="212"/>
      <c r="D397" s="213"/>
      <c r="E397" s="213" t="s">
        <v>450</v>
      </c>
      <c r="F397" s="210" t="s">
        <v>366</v>
      </c>
      <c r="G397" s="211"/>
      <c r="H397" s="211"/>
    </row>
    <row r="398" spans="1:8" x14ac:dyDescent="0.25">
      <c r="A398" s="208"/>
      <c r="B398" s="209"/>
      <c r="C398" s="208"/>
      <c r="D398" s="209" t="s">
        <v>356</v>
      </c>
      <c r="E398" s="209"/>
      <c r="F398" s="210"/>
      <c r="G398" s="211"/>
      <c r="H398" s="211"/>
    </row>
    <row r="399" spans="1:8" x14ac:dyDescent="0.25">
      <c r="A399" s="208"/>
      <c r="B399" s="209" t="s">
        <v>270</v>
      </c>
      <c r="C399" s="208" t="s">
        <v>464</v>
      </c>
      <c r="D399" s="209" t="s">
        <v>465</v>
      </c>
      <c r="E399" s="209" t="s">
        <v>359</v>
      </c>
      <c r="F399" s="210">
        <v>1</v>
      </c>
      <c r="G399" s="211">
        <v>0.26</v>
      </c>
      <c r="H399" s="211">
        <f>+ROUND(F399*G399,2)</f>
        <v>0.26</v>
      </c>
    </row>
    <row r="400" spans="1:8" x14ac:dyDescent="0.25">
      <c r="A400" s="208"/>
      <c r="B400" s="209" t="s">
        <v>270</v>
      </c>
      <c r="C400" s="208" t="s">
        <v>466</v>
      </c>
      <c r="D400" s="209" t="s">
        <v>467</v>
      </c>
      <c r="E400" s="209" t="s">
        <v>359</v>
      </c>
      <c r="F400" s="210">
        <v>1</v>
      </c>
      <c r="G400" s="211">
        <v>0.06</v>
      </c>
      <c r="H400" s="211">
        <f>+ROUND(F400*G400,2)</f>
        <v>0.06</v>
      </c>
    </row>
    <row r="401" spans="1:8" x14ac:dyDescent="0.25">
      <c r="A401" s="208"/>
      <c r="B401" s="209" t="s">
        <v>270</v>
      </c>
      <c r="C401" s="208" t="s">
        <v>468</v>
      </c>
      <c r="D401" s="209" t="s">
        <v>469</v>
      </c>
      <c r="E401" s="209" t="s">
        <v>359</v>
      </c>
      <c r="F401" s="210">
        <v>1</v>
      </c>
      <c r="G401" s="211">
        <v>0.25</v>
      </c>
      <c r="H401" s="211">
        <f>+ROUND(F401*G401,2)</f>
        <v>0.25</v>
      </c>
    </row>
    <row r="402" spans="1:8" x14ac:dyDescent="0.25">
      <c r="A402" s="208"/>
      <c r="B402" s="209" t="s">
        <v>270</v>
      </c>
      <c r="C402" s="208" t="s">
        <v>470</v>
      </c>
      <c r="D402" s="209" t="s">
        <v>471</v>
      </c>
      <c r="E402" s="209" t="s">
        <v>359</v>
      </c>
      <c r="F402" s="210">
        <v>1</v>
      </c>
      <c r="G402" s="211">
        <v>0.64</v>
      </c>
      <c r="H402" s="211">
        <f>+ROUND(F402*G402,2)</f>
        <v>0.64</v>
      </c>
    </row>
    <row r="403" spans="1:8" x14ac:dyDescent="0.25">
      <c r="A403" s="208"/>
      <c r="B403" s="209"/>
      <c r="C403" s="208"/>
      <c r="D403" s="209" t="s">
        <v>271</v>
      </c>
      <c r="E403" s="209"/>
      <c r="F403" s="210"/>
      <c r="G403" s="211"/>
      <c r="H403" s="211">
        <f>+SUBTOTAL(9,H399:H402)</f>
        <v>1.21</v>
      </c>
    </row>
    <row r="404" spans="1:8" x14ac:dyDescent="0.25">
      <c r="A404" s="208"/>
      <c r="B404" s="209"/>
      <c r="C404" s="208"/>
      <c r="D404" s="209" t="s">
        <v>272</v>
      </c>
      <c r="E404" s="209"/>
      <c r="F404" s="210"/>
      <c r="G404" s="211"/>
      <c r="H404" s="211">
        <f>+SUBTOTAL(9,H398:H402)</f>
        <v>1.21</v>
      </c>
    </row>
    <row r="405" spans="1:8" x14ac:dyDescent="0.25">
      <c r="A405" s="208"/>
      <c r="B405" s="209"/>
      <c r="C405" s="208"/>
      <c r="D405" s="209" t="s">
        <v>273</v>
      </c>
      <c r="E405" s="209"/>
      <c r="F405" s="210">
        <v>0</v>
      </c>
      <c r="G405" s="211"/>
      <c r="H405" s="211">
        <f>+ROUND(H404*F405/100,2)</f>
        <v>0</v>
      </c>
    </row>
    <row r="406" spans="1:8" x14ac:dyDescent="0.25">
      <c r="A406" s="208"/>
      <c r="B406" s="209"/>
      <c r="C406" s="208"/>
      <c r="D406" s="209" t="s">
        <v>274</v>
      </c>
      <c r="E406" s="209"/>
      <c r="F406" s="210"/>
      <c r="G406" s="211"/>
      <c r="H406" s="211">
        <f>+H404+H405</f>
        <v>1.21</v>
      </c>
    </row>
    <row r="407" spans="1:8" x14ac:dyDescent="0.25">
      <c r="A407" s="208"/>
      <c r="B407" s="209"/>
      <c r="C407" s="208"/>
      <c r="D407" s="209" t="s">
        <v>275</v>
      </c>
      <c r="E407" s="209"/>
      <c r="F407" s="210"/>
      <c r="G407" s="211"/>
      <c r="H407" s="211">
        <v>1.21</v>
      </c>
    </row>
    <row r="410" spans="1:8" x14ac:dyDescent="0.25">
      <c r="A410" s="208" t="s">
        <v>344</v>
      </c>
      <c r="B410" s="209" t="s">
        <v>345</v>
      </c>
      <c r="C410" s="208"/>
      <c r="D410" s="209"/>
      <c r="E410" s="209"/>
      <c r="F410" s="210"/>
      <c r="G410" s="211"/>
      <c r="H410" s="211"/>
    </row>
    <row r="411" spans="1:8" x14ac:dyDescent="0.25">
      <c r="A411" s="208"/>
      <c r="B411" s="209"/>
      <c r="C411" s="208" t="s">
        <v>346</v>
      </c>
      <c r="D411" s="209" t="s">
        <v>347</v>
      </c>
      <c r="E411" s="209" t="s">
        <v>348</v>
      </c>
      <c r="F411" s="210" t="s">
        <v>349</v>
      </c>
      <c r="G411" s="211" t="s">
        <v>350</v>
      </c>
      <c r="H411" s="211" t="s">
        <v>351</v>
      </c>
    </row>
    <row r="412" spans="1:8" x14ac:dyDescent="0.25">
      <c r="A412" s="208"/>
      <c r="B412" s="209"/>
      <c r="C412" s="208"/>
      <c r="D412" s="209"/>
      <c r="E412" s="209"/>
      <c r="F412" s="210"/>
      <c r="G412" s="211"/>
      <c r="H412" s="211"/>
    </row>
    <row r="413" spans="1:8" x14ac:dyDescent="0.25">
      <c r="A413" s="212" t="s">
        <v>472</v>
      </c>
      <c r="B413" s="213" t="s">
        <v>473</v>
      </c>
      <c r="C413" s="212"/>
      <c r="D413" s="213"/>
      <c r="E413" s="213" t="s">
        <v>359</v>
      </c>
      <c r="F413" s="210" t="s">
        <v>366</v>
      </c>
      <c r="G413" s="211"/>
      <c r="H413" s="211"/>
    </row>
    <row r="414" spans="1:8" x14ac:dyDescent="0.25">
      <c r="A414" s="208"/>
      <c r="B414" s="209">
        <v>0</v>
      </c>
      <c r="C414" s="208" t="s">
        <v>474</v>
      </c>
      <c r="D414" s="209" t="s">
        <v>475</v>
      </c>
      <c r="E414" s="209" t="s">
        <v>337</v>
      </c>
      <c r="F414" s="210">
        <v>6.3999999999999997E-5</v>
      </c>
      <c r="G414" s="211">
        <v>4091.8</v>
      </c>
      <c r="H414" s="211">
        <f>+ROUND(F414*G414,2)</f>
        <v>0.26</v>
      </c>
    </row>
    <row r="415" spans="1:8" x14ac:dyDescent="0.25">
      <c r="A415" s="208"/>
      <c r="B415" s="209"/>
      <c r="C415" s="208"/>
      <c r="D415" s="209" t="s">
        <v>476</v>
      </c>
      <c r="E415" s="209"/>
      <c r="F415" s="210"/>
      <c r="G415" s="211"/>
      <c r="H415" s="211">
        <f>+SUBTOTAL(9,H414:H414)</f>
        <v>0.26</v>
      </c>
    </row>
    <row r="416" spans="1:8" x14ac:dyDescent="0.25">
      <c r="A416" s="208"/>
      <c r="B416" s="209"/>
      <c r="C416" s="208"/>
      <c r="D416" s="209" t="s">
        <v>272</v>
      </c>
      <c r="E416" s="209"/>
      <c r="F416" s="210"/>
      <c r="G416" s="211"/>
      <c r="H416" s="211">
        <f>+SUBTOTAL(9,H414:H414)</f>
        <v>0.26</v>
      </c>
    </row>
    <row r="417" spans="1:8" x14ac:dyDescent="0.25">
      <c r="A417" s="208"/>
      <c r="B417" s="209"/>
      <c r="C417" s="208"/>
      <c r="D417" s="209" t="s">
        <v>273</v>
      </c>
      <c r="E417" s="209"/>
      <c r="F417" s="210">
        <v>0</v>
      </c>
      <c r="G417" s="211"/>
      <c r="H417" s="211">
        <f>+ROUND(H416*F417/100,2)</f>
        <v>0</v>
      </c>
    </row>
    <row r="418" spans="1:8" x14ac:dyDescent="0.25">
      <c r="A418" s="208"/>
      <c r="B418" s="209"/>
      <c r="C418" s="208"/>
      <c r="D418" s="209" t="s">
        <v>274</v>
      </c>
      <c r="E418" s="209"/>
      <c r="F418" s="210"/>
      <c r="G418" s="211"/>
      <c r="H418" s="211">
        <f>+H416+H417</f>
        <v>0.26</v>
      </c>
    </row>
    <row r="419" spans="1:8" x14ac:dyDescent="0.25">
      <c r="A419" s="208"/>
      <c r="B419" s="209"/>
      <c r="C419" s="208"/>
      <c r="D419" s="209" t="s">
        <v>275</v>
      </c>
      <c r="E419" s="209"/>
      <c r="F419" s="210"/>
      <c r="G419" s="211"/>
      <c r="H419" s="211">
        <v>0.26</v>
      </c>
    </row>
    <row r="422" spans="1:8" x14ac:dyDescent="0.25">
      <c r="A422" s="208" t="s">
        <v>344</v>
      </c>
      <c r="B422" s="209" t="s">
        <v>345</v>
      </c>
      <c r="C422" s="208"/>
      <c r="D422" s="209"/>
      <c r="E422" s="209"/>
      <c r="F422" s="210"/>
      <c r="G422" s="211"/>
      <c r="H422" s="211"/>
    </row>
    <row r="423" spans="1:8" x14ac:dyDescent="0.25">
      <c r="A423" s="208"/>
      <c r="B423" s="209"/>
      <c r="C423" s="208" t="s">
        <v>346</v>
      </c>
      <c r="D423" s="209" t="s">
        <v>347</v>
      </c>
      <c r="E423" s="209" t="s">
        <v>348</v>
      </c>
      <c r="F423" s="210" t="s">
        <v>349</v>
      </c>
      <c r="G423" s="211" t="s">
        <v>350</v>
      </c>
      <c r="H423" s="211" t="s">
        <v>351</v>
      </c>
    </row>
    <row r="424" spans="1:8" x14ac:dyDescent="0.25">
      <c r="A424" s="208"/>
      <c r="B424" s="209"/>
      <c r="C424" s="208"/>
      <c r="D424" s="209"/>
      <c r="E424" s="209"/>
      <c r="F424" s="210"/>
      <c r="G424" s="211"/>
      <c r="H424" s="211"/>
    </row>
    <row r="425" spans="1:8" x14ac:dyDescent="0.25">
      <c r="A425" s="212" t="s">
        <v>477</v>
      </c>
      <c r="B425" s="213" t="s">
        <v>478</v>
      </c>
      <c r="C425" s="212"/>
      <c r="D425" s="213"/>
      <c r="E425" s="213" t="s">
        <v>359</v>
      </c>
      <c r="F425" s="210" t="s">
        <v>366</v>
      </c>
      <c r="G425" s="211"/>
      <c r="H425" s="211"/>
    </row>
    <row r="426" spans="1:8" x14ac:dyDescent="0.25">
      <c r="A426" s="208"/>
      <c r="B426" s="209">
        <v>0</v>
      </c>
      <c r="C426" s="208" t="s">
        <v>474</v>
      </c>
      <c r="D426" s="209" t="s">
        <v>475</v>
      </c>
      <c r="E426" s="209" t="s">
        <v>337</v>
      </c>
      <c r="F426" s="210">
        <v>1.4399999999999999E-5</v>
      </c>
      <c r="G426" s="211">
        <v>4091.8</v>
      </c>
      <c r="H426" s="211">
        <f>+ROUND(F426*G426,2)</f>
        <v>0.06</v>
      </c>
    </row>
    <row r="427" spans="1:8" x14ac:dyDescent="0.25">
      <c r="A427" s="208"/>
      <c r="B427" s="209"/>
      <c r="C427" s="208"/>
      <c r="D427" s="209" t="s">
        <v>476</v>
      </c>
      <c r="E427" s="209"/>
      <c r="F427" s="210"/>
      <c r="G427" s="211"/>
      <c r="H427" s="211">
        <f>+SUBTOTAL(9,H426:H426)</f>
        <v>0.06</v>
      </c>
    </row>
    <row r="428" spans="1:8" x14ac:dyDescent="0.25">
      <c r="A428" s="208"/>
      <c r="B428" s="209"/>
      <c r="C428" s="208"/>
      <c r="D428" s="209" t="s">
        <v>272</v>
      </c>
      <c r="E428" s="209"/>
      <c r="F428" s="210"/>
      <c r="G428" s="211"/>
      <c r="H428" s="211">
        <f>+SUBTOTAL(9,H426:H426)</f>
        <v>0.06</v>
      </c>
    </row>
    <row r="429" spans="1:8" x14ac:dyDescent="0.25">
      <c r="A429" s="208"/>
      <c r="B429" s="209"/>
      <c r="C429" s="208"/>
      <c r="D429" s="209" t="s">
        <v>273</v>
      </c>
      <c r="E429" s="209"/>
      <c r="F429" s="210">
        <v>0</v>
      </c>
      <c r="G429" s="211"/>
      <c r="H429" s="211">
        <f>+ROUND(H428*F429/100,2)</f>
        <v>0</v>
      </c>
    </row>
    <row r="430" spans="1:8" x14ac:dyDescent="0.25">
      <c r="A430" s="208"/>
      <c r="B430" s="209"/>
      <c r="C430" s="208"/>
      <c r="D430" s="209" t="s">
        <v>274</v>
      </c>
      <c r="E430" s="209"/>
      <c r="F430" s="210"/>
      <c r="G430" s="211"/>
      <c r="H430" s="211">
        <f>+H428+H429</f>
        <v>0.06</v>
      </c>
    </row>
    <row r="431" spans="1:8" x14ac:dyDescent="0.25">
      <c r="A431" s="208"/>
      <c r="B431" s="209"/>
      <c r="C431" s="208"/>
      <c r="D431" s="209" t="s">
        <v>275</v>
      </c>
      <c r="E431" s="209"/>
      <c r="F431" s="210"/>
      <c r="G431" s="211"/>
      <c r="H431" s="211">
        <v>0.06</v>
      </c>
    </row>
    <row r="434" spans="1:8" x14ac:dyDescent="0.25">
      <c r="A434" s="208" t="s">
        <v>344</v>
      </c>
      <c r="B434" s="209" t="s">
        <v>345</v>
      </c>
      <c r="C434" s="208"/>
      <c r="D434" s="209"/>
      <c r="E434" s="209"/>
      <c r="F434" s="210"/>
      <c r="G434" s="211"/>
      <c r="H434" s="211"/>
    </row>
    <row r="435" spans="1:8" x14ac:dyDescent="0.25">
      <c r="A435" s="208"/>
      <c r="B435" s="209"/>
      <c r="C435" s="208" t="s">
        <v>346</v>
      </c>
      <c r="D435" s="209" t="s">
        <v>347</v>
      </c>
      <c r="E435" s="209" t="s">
        <v>348</v>
      </c>
      <c r="F435" s="210" t="s">
        <v>349</v>
      </c>
      <c r="G435" s="211" t="s">
        <v>350</v>
      </c>
      <c r="H435" s="211" t="s">
        <v>351</v>
      </c>
    </row>
    <row r="436" spans="1:8" x14ac:dyDescent="0.25">
      <c r="A436" s="208"/>
      <c r="B436" s="209"/>
      <c r="C436" s="208"/>
      <c r="D436" s="209"/>
      <c r="E436" s="209"/>
      <c r="F436" s="210"/>
      <c r="G436" s="211"/>
      <c r="H436" s="211"/>
    </row>
    <row r="437" spans="1:8" x14ac:dyDescent="0.25">
      <c r="A437" s="212" t="s">
        <v>479</v>
      </c>
      <c r="B437" s="213" t="s">
        <v>480</v>
      </c>
      <c r="C437" s="212"/>
      <c r="D437" s="213"/>
      <c r="E437" s="213" t="s">
        <v>359</v>
      </c>
      <c r="F437" s="210" t="s">
        <v>366</v>
      </c>
      <c r="G437" s="211"/>
      <c r="H437" s="211"/>
    </row>
    <row r="438" spans="1:8" x14ac:dyDescent="0.25">
      <c r="A438" s="208"/>
      <c r="B438" s="209">
        <v>0</v>
      </c>
      <c r="C438" s="208" t="s">
        <v>474</v>
      </c>
      <c r="D438" s="209" t="s">
        <v>475</v>
      </c>
      <c r="E438" s="209" t="s">
        <v>337</v>
      </c>
      <c r="F438" s="210">
        <v>6.0000000000000002E-5</v>
      </c>
      <c r="G438" s="211">
        <v>4091.8</v>
      </c>
      <c r="H438" s="211">
        <f>+ROUND(F438*G438,2)</f>
        <v>0.25</v>
      </c>
    </row>
    <row r="439" spans="1:8" x14ac:dyDescent="0.25">
      <c r="A439" s="208"/>
      <c r="B439" s="209"/>
      <c r="C439" s="208"/>
      <c r="D439" s="209" t="s">
        <v>476</v>
      </c>
      <c r="E439" s="209"/>
      <c r="F439" s="210"/>
      <c r="G439" s="211"/>
      <c r="H439" s="211">
        <f>+SUBTOTAL(9,H438:H438)</f>
        <v>0.25</v>
      </c>
    </row>
    <row r="440" spans="1:8" x14ac:dyDescent="0.25">
      <c r="A440" s="208"/>
      <c r="B440" s="209"/>
      <c r="C440" s="208"/>
      <c r="D440" s="209" t="s">
        <v>272</v>
      </c>
      <c r="E440" s="209"/>
      <c r="F440" s="210"/>
      <c r="G440" s="211"/>
      <c r="H440" s="211">
        <f>+SUBTOTAL(9,H438:H438)</f>
        <v>0.25</v>
      </c>
    </row>
    <row r="441" spans="1:8" x14ac:dyDescent="0.25">
      <c r="A441" s="208"/>
      <c r="B441" s="209"/>
      <c r="C441" s="208"/>
      <c r="D441" s="209" t="s">
        <v>273</v>
      </c>
      <c r="E441" s="209"/>
      <c r="F441" s="210">
        <v>0</v>
      </c>
      <c r="G441" s="211"/>
      <c r="H441" s="211">
        <f>+ROUND(H440*F441/100,2)</f>
        <v>0</v>
      </c>
    </row>
    <row r="442" spans="1:8" x14ac:dyDescent="0.25">
      <c r="A442" s="208"/>
      <c r="B442" s="209"/>
      <c r="C442" s="208"/>
      <c r="D442" s="209" t="s">
        <v>274</v>
      </c>
      <c r="E442" s="209"/>
      <c r="F442" s="210"/>
      <c r="G442" s="211"/>
      <c r="H442" s="211">
        <f>+H440+H441</f>
        <v>0.25</v>
      </c>
    </row>
    <row r="443" spans="1:8" x14ac:dyDescent="0.25">
      <c r="A443" s="208"/>
      <c r="B443" s="209"/>
      <c r="C443" s="208"/>
      <c r="D443" s="209" t="s">
        <v>275</v>
      </c>
      <c r="E443" s="209"/>
      <c r="F443" s="210"/>
      <c r="G443" s="211"/>
      <c r="H443" s="211">
        <v>0.25</v>
      </c>
    </row>
    <row r="446" spans="1:8" x14ac:dyDescent="0.25">
      <c r="A446" s="208" t="s">
        <v>344</v>
      </c>
      <c r="B446" s="209" t="s">
        <v>345</v>
      </c>
      <c r="C446" s="208"/>
      <c r="D446" s="209"/>
      <c r="E446" s="209"/>
      <c r="F446" s="210"/>
      <c r="G446" s="211"/>
      <c r="H446" s="211"/>
    </row>
    <row r="447" spans="1:8" x14ac:dyDescent="0.25">
      <c r="A447" s="208"/>
      <c r="B447" s="209"/>
      <c r="C447" s="208" t="s">
        <v>346</v>
      </c>
      <c r="D447" s="209" t="s">
        <v>347</v>
      </c>
      <c r="E447" s="209" t="s">
        <v>348</v>
      </c>
      <c r="F447" s="210" t="s">
        <v>349</v>
      </c>
      <c r="G447" s="211" t="s">
        <v>350</v>
      </c>
      <c r="H447" s="211" t="s">
        <v>351</v>
      </c>
    </row>
    <row r="448" spans="1:8" x14ac:dyDescent="0.25">
      <c r="A448" s="208"/>
      <c r="B448" s="209"/>
      <c r="C448" s="208"/>
      <c r="D448" s="209"/>
      <c r="E448" s="209"/>
      <c r="F448" s="210"/>
      <c r="G448" s="211"/>
      <c r="H448" s="211"/>
    </row>
    <row r="449" spans="1:8" x14ac:dyDescent="0.25">
      <c r="A449" s="212" t="s">
        <v>481</v>
      </c>
      <c r="B449" s="213" t="s">
        <v>482</v>
      </c>
      <c r="C449" s="212"/>
      <c r="D449" s="213"/>
      <c r="E449" s="213" t="s">
        <v>359</v>
      </c>
      <c r="F449" s="210" t="s">
        <v>366</v>
      </c>
      <c r="G449" s="211"/>
      <c r="H449" s="211"/>
    </row>
    <row r="450" spans="1:8" x14ac:dyDescent="0.25">
      <c r="A450" s="208"/>
      <c r="B450" s="209">
        <v>0</v>
      </c>
      <c r="C450" s="208" t="s">
        <v>483</v>
      </c>
      <c r="D450" s="209" t="s">
        <v>484</v>
      </c>
      <c r="E450" s="209" t="s">
        <v>485</v>
      </c>
      <c r="F450" s="210">
        <v>1.25</v>
      </c>
      <c r="G450" s="211">
        <v>0.51</v>
      </c>
      <c r="H450" s="211">
        <f>+ROUND(F450*G450,2)</f>
        <v>0.64</v>
      </c>
    </row>
    <row r="451" spans="1:8" x14ac:dyDescent="0.25">
      <c r="A451" s="208"/>
      <c r="B451" s="209"/>
      <c r="C451" s="208"/>
      <c r="D451" s="209" t="s">
        <v>355</v>
      </c>
      <c r="E451" s="209"/>
      <c r="F451" s="210"/>
      <c r="G451" s="211"/>
      <c r="H451" s="211">
        <f>+SUBTOTAL(9,H450:H450)</f>
        <v>0.64</v>
      </c>
    </row>
    <row r="452" spans="1:8" x14ac:dyDescent="0.25">
      <c r="A452" s="208"/>
      <c r="B452" s="209"/>
      <c r="C452" s="208"/>
      <c r="D452" s="209" t="s">
        <v>272</v>
      </c>
      <c r="E452" s="209"/>
      <c r="F452" s="210"/>
      <c r="G452" s="211"/>
      <c r="H452" s="211">
        <f>+SUBTOTAL(9,H450:H450)</f>
        <v>0.64</v>
      </c>
    </row>
    <row r="453" spans="1:8" x14ac:dyDescent="0.25">
      <c r="A453" s="208"/>
      <c r="B453" s="209"/>
      <c r="C453" s="208"/>
      <c r="D453" s="209" t="s">
        <v>273</v>
      </c>
      <c r="E453" s="209"/>
      <c r="F453" s="210">
        <v>0</v>
      </c>
      <c r="G453" s="211"/>
      <c r="H453" s="211">
        <f>+ROUND(H452*F453/100,2)</f>
        <v>0</v>
      </c>
    </row>
    <row r="454" spans="1:8" x14ac:dyDescent="0.25">
      <c r="A454" s="208"/>
      <c r="B454" s="209"/>
      <c r="C454" s="208"/>
      <c r="D454" s="209" t="s">
        <v>274</v>
      </c>
      <c r="E454" s="209"/>
      <c r="F454" s="210"/>
      <c r="G454" s="211"/>
      <c r="H454" s="211">
        <f>+H452+H453</f>
        <v>0.64</v>
      </c>
    </row>
    <row r="455" spans="1:8" x14ac:dyDescent="0.25">
      <c r="A455" s="208"/>
      <c r="B455" s="209"/>
      <c r="C455" s="208"/>
      <c r="D455" s="209" t="s">
        <v>275</v>
      </c>
      <c r="E455" s="209"/>
      <c r="F455" s="210"/>
      <c r="G455" s="211"/>
      <c r="H455" s="211">
        <v>0.64</v>
      </c>
    </row>
    <row r="458" spans="1:8" x14ac:dyDescent="0.25">
      <c r="A458" s="208" t="s">
        <v>344</v>
      </c>
      <c r="B458" s="209" t="s">
        <v>345</v>
      </c>
      <c r="C458" s="208"/>
      <c r="D458" s="209"/>
      <c r="E458" s="209"/>
      <c r="F458" s="210"/>
      <c r="G458" s="211"/>
      <c r="H458" s="211"/>
    </row>
    <row r="459" spans="1:8" x14ac:dyDescent="0.25">
      <c r="A459" s="208"/>
      <c r="B459" s="209"/>
      <c r="C459" s="208" t="s">
        <v>346</v>
      </c>
      <c r="D459" s="209" t="s">
        <v>347</v>
      </c>
      <c r="E459" s="209" t="s">
        <v>348</v>
      </c>
      <c r="F459" s="210" t="s">
        <v>349</v>
      </c>
      <c r="G459" s="211" t="s">
        <v>350</v>
      </c>
      <c r="H459" s="211" t="s">
        <v>351</v>
      </c>
    </row>
    <row r="460" spans="1:8" x14ac:dyDescent="0.25">
      <c r="A460" s="208"/>
      <c r="B460" s="209"/>
      <c r="C460" s="208"/>
      <c r="D460" s="209"/>
      <c r="E460" s="209"/>
      <c r="F460" s="210"/>
      <c r="G460" s="211"/>
      <c r="H460" s="211"/>
    </row>
    <row r="461" spans="1:8" x14ac:dyDescent="0.25">
      <c r="A461" s="212" t="s">
        <v>1459</v>
      </c>
      <c r="B461" s="213" t="s">
        <v>1027</v>
      </c>
      <c r="C461" s="212"/>
      <c r="D461" s="213"/>
      <c r="E461" s="213" t="s">
        <v>335</v>
      </c>
      <c r="F461" s="210" t="s">
        <v>1007</v>
      </c>
      <c r="G461" s="211"/>
      <c r="H461" s="211"/>
    </row>
    <row r="462" spans="1:8" x14ac:dyDescent="0.25">
      <c r="A462" s="208"/>
      <c r="B462" s="209">
        <v>0</v>
      </c>
      <c r="C462" s="208" t="s">
        <v>713</v>
      </c>
      <c r="D462" s="209" t="s">
        <v>714</v>
      </c>
      <c r="E462" s="209" t="s">
        <v>395</v>
      </c>
      <c r="F462" s="210">
        <v>18</v>
      </c>
      <c r="G462" s="211">
        <v>4.9400000000000004</v>
      </c>
      <c r="H462" s="211">
        <f>+ROUND(F462*G462,2)</f>
        <v>88.92</v>
      </c>
    </row>
    <row r="463" spans="1:8" x14ac:dyDescent="0.25">
      <c r="A463" s="208"/>
      <c r="B463" s="209"/>
      <c r="C463" s="208"/>
      <c r="D463" s="209" t="s">
        <v>355</v>
      </c>
      <c r="E463" s="209"/>
      <c r="F463" s="210"/>
      <c r="G463" s="211"/>
      <c r="H463" s="211">
        <f>+SUBTOTAL(9,H462:H462)</f>
        <v>88.92</v>
      </c>
    </row>
    <row r="464" spans="1:8" x14ac:dyDescent="0.25">
      <c r="A464" s="208"/>
      <c r="B464" s="209"/>
      <c r="C464" s="208"/>
      <c r="D464" s="209" t="s">
        <v>356</v>
      </c>
      <c r="E464" s="209"/>
      <c r="F464" s="210"/>
      <c r="G464" s="211"/>
      <c r="H464" s="211"/>
    </row>
    <row r="465" spans="1:8" x14ac:dyDescent="0.25">
      <c r="A465" s="208"/>
      <c r="B465" s="209" t="s">
        <v>270</v>
      </c>
      <c r="C465" s="208" t="s">
        <v>1028</v>
      </c>
      <c r="D465" s="209" t="s">
        <v>1029</v>
      </c>
      <c r="E465" s="209" t="s">
        <v>335</v>
      </c>
      <c r="F465" s="210">
        <v>1</v>
      </c>
      <c r="G465" s="211">
        <v>337.73</v>
      </c>
      <c r="H465" s="211">
        <f>+ROUND(F465*G465,2)</f>
        <v>337.73</v>
      </c>
    </row>
    <row r="466" spans="1:8" x14ac:dyDescent="0.25">
      <c r="A466" s="208"/>
      <c r="B466" s="209"/>
      <c r="C466" s="208"/>
      <c r="D466" s="209" t="s">
        <v>271</v>
      </c>
      <c r="E466" s="209"/>
      <c r="F466" s="210"/>
      <c r="G466" s="211"/>
      <c r="H466" s="211">
        <f>+SUBTOTAL(9,H465:H465)</f>
        <v>337.73</v>
      </c>
    </row>
    <row r="467" spans="1:8" x14ac:dyDescent="0.25">
      <c r="A467" s="208"/>
      <c r="B467" s="209"/>
      <c r="C467" s="208"/>
      <c r="D467" s="209" t="s">
        <v>272</v>
      </c>
      <c r="E467" s="209"/>
      <c r="F467" s="210"/>
      <c r="G467" s="211"/>
      <c r="H467" s="211">
        <f>+SUBTOTAL(9,H462:H465)</f>
        <v>426.65000000000003</v>
      </c>
    </row>
    <row r="468" spans="1:8" x14ac:dyDescent="0.25">
      <c r="A468" s="208"/>
      <c r="B468" s="209"/>
      <c r="C468" s="208"/>
      <c r="D468" s="209" t="s">
        <v>273</v>
      </c>
      <c r="E468" s="209"/>
      <c r="F468" s="210">
        <v>28</v>
      </c>
      <c r="G468" s="211"/>
      <c r="H468" s="211">
        <f>+ROUND(H467*F468/100,2)</f>
        <v>119.46</v>
      </c>
    </row>
    <row r="469" spans="1:8" x14ac:dyDescent="0.25">
      <c r="A469" s="208"/>
      <c r="B469" s="209"/>
      <c r="C469" s="208"/>
      <c r="D469" s="209" t="s">
        <v>274</v>
      </c>
      <c r="E469" s="209"/>
      <c r="F469" s="210"/>
      <c r="G469" s="211"/>
      <c r="H469" s="211">
        <f>+H467+H468</f>
        <v>546.11</v>
      </c>
    </row>
    <row r="470" spans="1:8" x14ac:dyDescent="0.25">
      <c r="A470" s="208"/>
      <c r="B470" s="209"/>
      <c r="C470" s="208"/>
      <c r="D470" s="209" t="s">
        <v>275</v>
      </c>
      <c r="E470" s="209"/>
      <c r="F470" s="210"/>
      <c r="G470" s="211"/>
      <c r="H470" s="211">
        <v>546.11</v>
      </c>
    </row>
    <row r="473" spans="1:8" x14ac:dyDescent="0.25">
      <c r="A473" s="208" t="s">
        <v>344</v>
      </c>
      <c r="B473" s="209" t="s">
        <v>345</v>
      </c>
      <c r="C473" s="208"/>
      <c r="D473" s="209"/>
      <c r="E473" s="209"/>
      <c r="F473" s="210"/>
      <c r="G473" s="211"/>
      <c r="H473" s="211"/>
    </row>
    <row r="474" spans="1:8" x14ac:dyDescent="0.25">
      <c r="A474" s="208"/>
      <c r="B474" s="209"/>
      <c r="C474" s="208" t="s">
        <v>346</v>
      </c>
      <c r="D474" s="209" t="s">
        <v>347</v>
      </c>
      <c r="E474" s="209" t="s">
        <v>348</v>
      </c>
      <c r="F474" s="210" t="s">
        <v>349</v>
      </c>
      <c r="G474" s="211" t="s">
        <v>350</v>
      </c>
      <c r="H474" s="211" t="s">
        <v>351</v>
      </c>
    </row>
    <row r="475" spans="1:8" x14ac:dyDescent="0.25">
      <c r="A475" s="208"/>
      <c r="B475" s="209"/>
      <c r="C475" s="208"/>
      <c r="D475" s="209"/>
      <c r="E475" s="209"/>
      <c r="F475" s="210"/>
      <c r="G475" s="211"/>
      <c r="H475" s="211"/>
    </row>
    <row r="476" spans="1:8" x14ac:dyDescent="0.25">
      <c r="A476" s="212" t="s">
        <v>1030</v>
      </c>
      <c r="B476" s="213" t="s">
        <v>1031</v>
      </c>
      <c r="C476" s="212"/>
      <c r="D476" s="213"/>
      <c r="E476" s="213" t="s">
        <v>335</v>
      </c>
      <c r="F476" s="210" t="s">
        <v>366</v>
      </c>
      <c r="G476" s="211"/>
      <c r="H476" s="211"/>
    </row>
    <row r="477" spans="1:8" x14ac:dyDescent="0.25">
      <c r="A477" s="208"/>
      <c r="B477" s="209">
        <v>0</v>
      </c>
      <c r="C477" s="208" t="s">
        <v>440</v>
      </c>
      <c r="D477" s="209" t="s">
        <v>441</v>
      </c>
      <c r="E477" s="209" t="s">
        <v>335</v>
      </c>
      <c r="F477" s="210">
        <v>1.1499999999999999</v>
      </c>
      <c r="G477" s="211">
        <v>30</v>
      </c>
      <c r="H477" s="211">
        <f>+ROUND(F477*G477,2)</f>
        <v>34.5</v>
      </c>
    </row>
    <row r="478" spans="1:8" x14ac:dyDescent="0.25">
      <c r="A478" s="208"/>
      <c r="B478" s="209">
        <v>0</v>
      </c>
      <c r="C478" s="208" t="s">
        <v>442</v>
      </c>
      <c r="D478" s="209" t="s">
        <v>443</v>
      </c>
      <c r="E478" s="209" t="s">
        <v>354</v>
      </c>
      <c r="F478" s="210">
        <v>441.51</v>
      </c>
      <c r="G478" s="211">
        <v>0.56000000000000005</v>
      </c>
      <c r="H478" s="211">
        <f>+ROUND(F478*G478,2)</f>
        <v>247.25</v>
      </c>
    </row>
    <row r="479" spans="1:8" x14ac:dyDescent="0.25">
      <c r="A479" s="208"/>
      <c r="B479" s="209"/>
      <c r="C479" s="208"/>
      <c r="D479" s="209" t="s">
        <v>355</v>
      </c>
      <c r="E479" s="209"/>
      <c r="F479" s="210"/>
      <c r="G479" s="211"/>
      <c r="H479" s="211">
        <f>+SUBTOTAL(9,H477:H478)</f>
        <v>281.75</v>
      </c>
    </row>
    <row r="480" spans="1:8" x14ac:dyDescent="0.25">
      <c r="A480" s="208"/>
      <c r="B480" s="209"/>
      <c r="C480" s="208"/>
      <c r="D480" s="209" t="s">
        <v>356</v>
      </c>
      <c r="E480" s="209"/>
      <c r="F480" s="210"/>
      <c r="G480" s="211"/>
      <c r="H480" s="211"/>
    </row>
    <row r="481" spans="1:8" x14ac:dyDescent="0.25">
      <c r="A481" s="208"/>
      <c r="B481" s="209" t="s">
        <v>270</v>
      </c>
      <c r="C481" s="208" t="s">
        <v>446</v>
      </c>
      <c r="D481" s="209" t="s">
        <v>447</v>
      </c>
      <c r="E481" s="209" t="s">
        <v>359</v>
      </c>
      <c r="F481" s="210">
        <v>3.41</v>
      </c>
      <c r="G481" s="211">
        <v>15.89</v>
      </c>
      <c r="H481" s="211">
        <f>+ROUND(F481*G481,2)</f>
        <v>54.18</v>
      </c>
    </row>
    <row r="482" spans="1:8" x14ac:dyDescent="0.25">
      <c r="A482" s="208"/>
      <c r="B482" s="209" t="s">
        <v>270</v>
      </c>
      <c r="C482" s="208" t="s">
        <v>448</v>
      </c>
      <c r="D482" s="209" t="s">
        <v>449</v>
      </c>
      <c r="E482" s="209" t="s">
        <v>450</v>
      </c>
      <c r="F482" s="210">
        <v>0.79</v>
      </c>
      <c r="G482" s="211">
        <v>1.21</v>
      </c>
      <c r="H482" s="211">
        <f>+ROUND(F482*G482,2)</f>
        <v>0.96</v>
      </c>
    </row>
    <row r="483" spans="1:8" x14ac:dyDescent="0.25">
      <c r="A483" s="208"/>
      <c r="B483" s="209" t="s">
        <v>270</v>
      </c>
      <c r="C483" s="208" t="s">
        <v>451</v>
      </c>
      <c r="D483" s="209" t="s">
        <v>452</v>
      </c>
      <c r="E483" s="209" t="s">
        <v>453</v>
      </c>
      <c r="F483" s="210">
        <v>2.62</v>
      </c>
      <c r="G483" s="211">
        <v>0.32</v>
      </c>
      <c r="H483" s="211">
        <f>+ROUND(F483*G483,2)</f>
        <v>0.84</v>
      </c>
    </row>
    <row r="484" spans="1:8" x14ac:dyDescent="0.25">
      <c r="A484" s="208"/>
      <c r="B484" s="209"/>
      <c r="C484" s="208"/>
      <c r="D484" s="209" t="s">
        <v>271</v>
      </c>
      <c r="E484" s="209"/>
      <c r="F484" s="210"/>
      <c r="G484" s="211"/>
      <c r="H484" s="211">
        <f>+SUBTOTAL(9,H481:H483)</f>
        <v>55.980000000000004</v>
      </c>
    </row>
    <row r="485" spans="1:8" x14ac:dyDescent="0.25">
      <c r="A485" s="208"/>
      <c r="B485" s="209"/>
      <c r="C485" s="208"/>
      <c r="D485" s="209" t="s">
        <v>272</v>
      </c>
      <c r="E485" s="209"/>
      <c r="F485" s="210"/>
      <c r="G485" s="211"/>
      <c r="H485" s="211">
        <f>+SUBTOTAL(9,H477:H483)</f>
        <v>337.72999999999996</v>
      </c>
    </row>
    <row r="486" spans="1:8" x14ac:dyDescent="0.25">
      <c r="A486" s="208"/>
      <c r="B486" s="209"/>
      <c r="C486" s="208"/>
      <c r="D486" s="209" t="s">
        <v>273</v>
      </c>
      <c r="E486" s="209"/>
      <c r="F486" s="210">
        <v>0</v>
      </c>
      <c r="G486" s="211"/>
      <c r="H486" s="211">
        <f>+ROUND(H485*F486/100,2)</f>
        <v>0</v>
      </c>
    </row>
    <row r="487" spans="1:8" x14ac:dyDescent="0.25">
      <c r="A487" s="208"/>
      <c r="B487" s="209"/>
      <c r="C487" s="208"/>
      <c r="D487" s="209" t="s">
        <v>274</v>
      </c>
      <c r="E487" s="209"/>
      <c r="F487" s="210"/>
      <c r="G487" s="211"/>
      <c r="H487" s="211">
        <f>+H485+H486</f>
        <v>337.72999999999996</v>
      </c>
    </row>
    <row r="488" spans="1:8" x14ac:dyDescent="0.25">
      <c r="A488" s="208"/>
      <c r="B488" s="209"/>
      <c r="C488" s="208"/>
      <c r="D488" s="209" t="s">
        <v>275</v>
      </c>
      <c r="E488" s="209"/>
      <c r="F488" s="210"/>
      <c r="G488" s="211"/>
      <c r="H488" s="211">
        <v>337.73</v>
      </c>
    </row>
    <row r="491" spans="1:8" x14ac:dyDescent="0.25">
      <c r="A491" s="208" t="s">
        <v>344</v>
      </c>
      <c r="B491" s="209" t="s">
        <v>345</v>
      </c>
      <c r="C491" s="208"/>
      <c r="D491" s="209"/>
      <c r="E491" s="209"/>
      <c r="F491" s="210"/>
      <c r="G491" s="211"/>
      <c r="H491" s="211"/>
    </row>
    <row r="492" spans="1:8" x14ac:dyDescent="0.25">
      <c r="A492" s="208"/>
      <c r="B492" s="209"/>
      <c r="C492" s="208" t="s">
        <v>346</v>
      </c>
      <c r="D492" s="209" t="s">
        <v>347</v>
      </c>
      <c r="E492" s="209" t="s">
        <v>348</v>
      </c>
      <c r="F492" s="210" t="s">
        <v>349</v>
      </c>
      <c r="G492" s="211" t="s">
        <v>350</v>
      </c>
      <c r="H492" s="211" t="s">
        <v>351</v>
      </c>
    </row>
    <row r="493" spans="1:8" x14ac:dyDescent="0.25">
      <c r="A493" s="208"/>
      <c r="B493" s="209"/>
      <c r="C493" s="208"/>
      <c r="D493" s="209"/>
      <c r="E493" s="209"/>
      <c r="F493" s="210"/>
      <c r="G493" s="211"/>
      <c r="H493" s="211"/>
    </row>
    <row r="494" spans="1:8" x14ac:dyDescent="0.25">
      <c r="A494" s="212" t="s">
        <v>454</v>
      </c>
      <c r="B494" s="213" t="s">
        <v>455</v>
      </c>
      <c r="C494" s="212"/>
      <c r="D494" s="213"/>
      <c r="E494" s="213" t="s">
        <v>359</v>
      </c>
      <c r="F494" s="210" t="s">
        <v>366</v>
      </c>
      <c r="G494" s="211"/>
      <c r="H494" s="211"/>
    </row>
    <row r="495" spans="1:8" x14ac:dyDescent="0.25">
      <c r="A495" s="208"/>
      <c r="B495" s="209">
        <v>1</v>
      </c>
      <c r="C495" s="208" t="s">
        <v>369</v>
      </c>
      <c r="D495" s="209" t="s">
        <v>370</v>
      </c>
      <c r="E495" s="209" t="s">
        <v>359</v>
      </c>
      <c r="F495" s="210">
        <v>1</v>
      </c>
      <c r="G495" s="211">
        <v>2.59</v>
      </c>
      <c r="H495" s="211">
        <f>+ROUND(F495*G495,2)</f>
        <v>2.59</v>
      </c>
    </row>
    <row r="496" spans="1:8" x14ac:dyDescent="0.25">
      <c r="A496" s="208"/>
      <c r="B496" s="209">
        <v>1</v>
      </c>
      <c r="C496" s="208" t="s">
        <v>371</v>
      </c>
      <c r="D496" s="209" t="s">
        <v>372</v>
      </c>
      <c r="E496" s="209" t="s">
        <v>359</v>
      </c>
      <c r="F496" s="210">
        <v>1</v>
      </c>
      <c r="G496" s="211">
        <v>0.55000000000000004</v>
      </c>
      <c r="H496" s="211">
        <f>+ROUND(F496*G496,2)</f>
        <v>0.55000000000000004</v>
      </c>
    </row>
    <row r="497" spans="1:8" x14ac:dyDescent="0.25">
      <c r="A497" s="208"/>
      <c r="B497" s="209">
        <v>1</v>
      </c>
      <c r="C497" s="208" t="s">
        <v>373</v>
      </c>
      <c r="D497" s="209" t="s">
        <v>374</v>
      </c>
      <c r="E497" s="209" t="s">
        <v>359</v>
      </c>
      <c r="F497" s="210">
        <v>1</v>
      </c>
      <c r="G497" s="211">
        <v>0.37</v>
      </c>
      <c r="H497" s="211">
        <f>+ROUND(F497*G497,2)</f>
        <v>0.37</v>
      </c>
    </row>
    <row r="498" spans="1:8" x14ac:dyDescent="0.25">
      <c r="A498" s="208"/>
      <c r="B498" s="209">
        <v>1</v>
      </c>
      <c r="C498" s="208" t="s">
        <v>375</v>
      </c>
      <c r="D498" s="209" t="s">
        <v>376</v>
      </c>
      <c r="E498" s="209" t="s">
        <v>359</v>
      </c>
      <c r="F498" s="210">
        <v>1</v>
      </c>
      <c r="G498" s="211">
        <v>0.02</v>
      </c>
      <c r="H498" s="211">
        <f>+ROUND(F498*G498,2)</f>
        <v>0.02</v>
      </c>
    </row>
    <row r="499" spans="1:8" x14ac:dyDescent="0.25">
      <c r="A499" s="208"/>
      <c r="B499" s="209">
        <v>1</v>
      </c>
      <c r="C499" s="208" t="s">
        <v>456</v>
      </c>
      <c r="D499" s="209" t="s">
        <v>457</v>
      </c>
      <c r="E499" s="209" t="s">
        <v>359</v>
      </c>
      <c r="F499" s="210">
        <v>1</v>
      </c>
      <c r="G499" s="211">
        <v>11.38</v>
      </c>
      <c r="H499" s="211">
        <f>+ROUND(F499*G499,2)</f>
        <v>11.38</v>
      </c>
    </row>
    <row r="500" spans="1:8" x14ac:dyDescent="0.25">
      <c r="A500" s="208"/>
      <c r="B500" s="209"/>
      <c r="C500" s="208"/>
      <c r="D500" s="209" t="s">
        <v>277</v>
      </c>
      <c r="E500" s="209"/>
      <c r="F500" s="210"/>
      <c r="G500" s="211"/>
      <c r="H500" s="211">
        <f>+SUBTOTAL(9,H495:H499)</f>
        <v>14.91</v>
      </c>
    </row>
    <row r="501" spans="1:8" x14ac:dyDescent="0.25">
      <c r="A501" s="208"/>
      <c r="B501" s="209"/>
      <c r="C501" s="208"/>
      <c r="D501" s="209" t="s">
        <v>356</v>
      </c>
      <c r="E501" s="209"/>
      <c r="F501" s="210"/>
      <c r="G501" s="211"/>
      <c r="H501" s="211"/>
    </row>
    <row r="502" spans="1:8" x14ac:dyDescent="0.25">
      <c r="A502" s="208"/>
      <c r="B502" s="209" t="s">
        <v>270</v>
      </c>
      <c r="C502" s="208" t="s">
        <v>379</v>
      </c>
      <c r="D502" s="209" t="s">
        <v>380</v>
      </c>
      <c r="E502" s="209" t="s">
        <v>359</v>
      </c>
      <c r="F502" s="210">
        <v>1</v>
      </c>
      <c r="G502" s="211">
        <v>0.9</v>
      </c>
      <c r="H502" s="211">
        <f>+ROUND(F502*G502,2)</f>
        <v>0.9</v>
      </c>
    </row>
    <row r="503" spans="1:8" x14ac:dyDescent="0.25">
      <c r="A503" s="208"/>
      <c r="B503" s="209" t="s">
        <v>270</v>
      </c>
      <c r="C503" s="208" t="s">
        <v>458</v>
      </c>
      <c r="D503" s="209" t="s">
        <v>459</v>
      </c>
      <c r="E503" s="209" t="s">
        <v>359</v>
      </c>
      <c r="F503" s="210">
        <v>1</v>
      </c>
      <c r="G503" s="211">
        <v>0.08</v>
      </c>
      <c r="H503" s="211">
        <f>+ROUND(F503*G503,2)</f>
        <v>0.08</v>
      </c>
    </row>
    <row r="504" spans="1:8" x14ac:dyDescent="0.25">
      <c r="A504" s="208"/>
      <c r="B504" s="209"/>
      <c r="C504" s="208"/>
      <c r="D504" s="209" t="s">
        <v>271</v>
      </c>
      <c r="E504" s="209"/>
      <c r="F504" s="210"/>
      <c r="G504" s="211"/>
      <c r="H504" s="211">
        <f>+SUBTOTAL(9,H502:H503)</f>
        <v>0.98</v>
      </c>
    </row>
    <row r="505" spans="1:8" x14ac:dyDescent="0.25">
      <c r="A505" s="208"/>
      <c r="B505" s="209"/>
      <c r="C505" s="208"/>
      <c r="D505" s="209" t="s">
        <v>272</v>
      </c>
      <c r="E505" s="209"/>
      <c r="F505" s="210"/>
      <c r="G505" s="211"/>
      <c r="H505" s="211">
        <f>+SUBTOTAL(9,H495:H503)</f>
        <v>15.89</v>
      </c>
    </row>
    <row r="506" spans="1:8" x14ac:dyDescent="0.25">
      <c r="A506" s="208"/>
      <c r="B506" s="209"/>
      <c r="C506" s="208"/>
      <c r="D506" s="209" t="s">
        <v>273</v>
      </c>
      <c r="E506" s="209"/>
      <c r="F506" s="210">
        <v>0</v>
      </c>
      <c r="G506" s="211"/>
      <c r="H506" s="211">
        <f>+ROUND(H505*F506/100,2)</f>
        <v>0</v>
      </c>
    </row>
    <row r="507" spans="1:8" x14ac:dyDescent="0.25">
      <c r="A507" s="208"/>
      <c r="B507" s="209"/>
      <c r="C507" s="208"/>
      <c r="D507" s="209" t="s">
        <v>274</v>
      </c>
      <c r="E507" s="209"/>
      <c r="F507" s="210"/>
      <c r="G507" s="211"/>
      <c r="H507" s="211">
        <f>+H505+H506</f>
        <v>15.89</v>
      </c>
    </row>
    <row r="508" spans="1:8" x14ac:dyDescent="0.25">
      <c r="A508" s="208"/>
      <c r="B508" s="209"/>
      <c r="C508" s="208"/>
      <c r="D508" s="209" t="s">
        <v>275</v>
      </c>
      <c r="E508" s="209"/>
      <c r="F508" s="210"/>
      <c r="G508" s="211"/>
      <c r="H508" s="211">
        <v>15.89</v>
      </c>
    </row>
    <row r="511" spans="1:8" x14ac:dyDescent="0.25">
      <c r="A511" s="208" t="s">
        <v>344</v>
      </c>
      <c r="B511" s="209" t="s">
        <v>345</v>
      </c>
      <c r="C511" s="208"/>
      <c r="D511" s="209"/>
      <c r="E511" s="209"/>
      <c r="F511" s="210"/>
      <c r="G511" s="211"/>
      <c r="H511" s="211"/>
    </row>
    <row r="512" spans="1:8" x14ac:dyDescent="0.25">
      <c r="A512" s="208"/>
      <c r="B512" s="209"/>
      <c r="C512" s="208" t="s">
        <v>346</v>
      </c>
      <c r="D512" s="209" t="s">
        <v>347</v>
      </c>
      <c r="E512" s="209" t="s">
        <v>348</v>
      </c>
      <c r="F512" s="210" t="s">
        <v>349</v>
      </c>
      <c r="G512" s="211" t="s">
        <v>350</v>
      </c>
      <c r="H512" s="211" t="s">
        <v>351</v>
      </c>
    </row>
    <row r="513" spans="1:8" x14ac:dyDescent="0.25">
      <c r="A513" s="208"/>
      <c r="B513" s="209"/>
      <c r="C513" s="208"/>
      <c r="D513" s="209"/>
      <c r="E513" s="209"/>
      <c r="F513" s="210"/>
      <c r="G513" s="211"/>
      <c r="H513" s="211"/>
    </row>
    <row r="514" spans="1:8" x14ac:dyDescent="0.25">
      <c r="A514" s="212" t="s">
        <v>460</v>
      </c>
      <c r="B514" s="213" t="s">
        <v>461</v>
      </c>
      <c r="C514" s="212"/>
      <c r="D514" s="213"/>
      <c r="E514" s="213" t="s">
        <v>359</v>
      </c>
      <c r="F514" s="210" t="s">
        <v>366</v>
      </c>
      <c r="G514" s="211"/>
      <c r="H514" s="211"/>
    </row>
    <row r="515" spans="1:8" x14ac:dyDescent="0.25">
      <c r="A515" s="208"/>
      <c r="B515" s="209">
        <v>1</v>
      </c>
      <c r="C515" s="208" t="s">
        <v>456</v>
      </c>
      <c r="D515" s="209" t="s">
        <v>457</v>
      </c>
      <c r="E515" s="209" t="s">
        <v>359</v>
      </c>
      <c r="F515" s="210">
        <v>6.7000000000000002E-3</v>
      </c>
      <c r="G515" s="211">
        <v>11.38</v>
      </c>
      <c r="H515" s="211">
        <f>+ROUND(F515*G515,2)</f>
        <v>0.08</v>
      </c>
    </row>
    <row r="516" spans="1:8" x14ac:dyDescent="0.25">
      <c r="A516" s="208"/>
      <c r="B516" s="209"/>
      <c r="C516" s="208"/>
      <c r="D516" s="209" t="s">
        <v>277</v>
      </c>
      <c r="E516" s="209"/>
      <c r="F516" s="210"/>
      <c r="G516" s="211"/>
      <c r="H516" s="211">
        <f>+SUBTOTAL(9,H515:H515)</f>
        <v>0.08</v>
      </c>
    </row>
    <row r="517" spans="1:8" x14ac:dyDescent="0.25">
      <c r="A517" s="208"/>
      <c r="B517" s="209"/>
      <c r="C517" s="208"/>
      <c r="D517" s="209" t="s">
        <v>272</v>
      </c>
      <c r="E517" s="209"/>
      <c r="F517" s="210"/>
      <c r="G517" s="211"/>
      <c r="H517" s="211">
        <f>+SUBTOTAL(9,H515:H515)</f>
        <v>0.08</v>
      </c>
    </row>
    <row r="518" spans="1:8" x14ac:dyDescent="0.25">
      <c r="A518" s="208"/>
      <c r="B518" s="209"/>
      <c r="C518" s="208"/>
      <c r="D518" s="209" t="s">
        <v>273</v>
      </c>
      <c r="E518" s="209"/>
      <c r="F518" s="210">
        <v>0</v>
      </c>
      <c r="G518" s="211"/>
      <c r="H518" s="211">
        <f>+ROUND(H517*F518/100,2)</f>
        <v>0</v>
      </c>
    </row>
    <row r="519" spans="1:8" x14ac:dyDescent="0.25">
      <c r="A519" s="208"/>
      <c r="B519" s="209"/>
      <c r="C519" s="208"/>
      <c r="D519" s="209" t="s">
        <v>274</v>
      </c>
      <c r="E519" s="209"/>
      <c r="F519" s="210"/>
      <c r="G519" s="211"/>
      <c r="H519" s="211">
        <f>+H517+H518</f>
        <v>0.08</v>
      </c>
    </row>
    <row r="520" spans="1:8" x14ac:dyDescent="0.25">
      <c r="A520" s="208"/>
      <c r="B520" s="209"/>
      <c r="C520" s="208"/>
      <c r="D520" s="209" t="s">
        <v>275</v>
      </c>
      <c r="E520" s="209"/>
      <c r="F520" s="210"/>
      <c r="G520" s="211"/>
      <c r="H520" s="211">
        <v>0.08</v>
      </c>
    </row>
    <row r="523" spans="1:8" x14ac:dyDescent="0.25">
      <c r="A523" s="208" t="s">
        <v>344</v>
      </c>
      <c r="B523" s="209" t="s">
        <v>345</v>
      </c>
      <c r="C523" s="208"/>
      <c r="D523" s="209"/>
      <c r="E523" s="209"/>
      <c r="F523" s="210"/>
      <c r="G523" s="211"/>
      <c r="H523" s="211"/>
    </row>
    <row r="524" spans="1:8" x14ac:dyDescent="0.25">
      <c r="A524" s="208"/>
      <c r="B524" s="209"/>
      <c r="C524" s="208" t="s">
        <v>346</v>
      </c>
      <c r="D524" s="209" t="s">
        <v>347</v>
      </c>
      <c r="E524" s="209" t="s">
        <v>348</v>
      </c>
      <c r="F524" s="210" t="s">
        <v>349</v>
      </c>
      <c r="G524" s="211" t="s">
        <v>350</v>
      </c>
      <c r="H524" s="211" t="s">
        <v>351</v>
      </c>
    </row>
    <row r="525" spans="1:8" x14ac:dyDescent="0.25">
      <c r="A525" s="208"/>
      <c r="B525" s="209"/>
      <c r="C525" s="208"/>
      <c r="D525" s="209"/>
      <c r="E525" s="209"/>
      <c r="F525" s="210"/>
      <c r="G525" s="211"/>
      <c r="H525" s="211"/>
    </row>
    <row r="526" spans="1:8" x14ac:dyDescent="0.25">
      <c r="A526" s="212" t="s">
        <v>486</v>
      </c>
      <c r="B526" s="213" t="s">
        <v>487</v>
      </c>
      <c r="C526" s="212"/>
      <c r="D526" s="213"/>
      <c r="E526" s="213" t="s">
        <v>453</v>
      </c>
      <c r="F526" s="210" t="s">
        <v>366</v>
      </c>
      <c r="G526" s="211"/>
      <c r="H526" s="211"/>
    </row>
    <row r="527" spans="1:8" x14ac:dyDescent="0.25">
      <c r="A527" s="208"/>
      <c r="B527" s="209"/>
      <c r="C527" s="208"/>
      <c r="D527" s="209" t="s">
        <v>356</v>
      </c>
      <c r="E527" s="209"/>
      <c r="F527" s="210"/>
      <c r="G527" s="211"/>
      <c r="H527" s="211"/>
    </row>
    <row r="528" spans="1:8" x14ac:dyDescent="0.25">
      <c r="A528" s="208"/>
      <c r="B528" s="209" t="s">
        <v>270</v>
      </c>
      <c r="C528" s="208" t="s">
        <v>464</v>
      </c>
      <c r="D528" s="209" t="s">
        <v>465</v>
      </c>
      <c r="E528" s="209" t="s">
        <v>359</v>
      </c>
      <c r="F528" s="210">
        <v>1</v>
      </c>
      <c r="G528" s="211">
        <v>0.26</v>
      </c>
      <c r="H528" s="211">
        <f>+ROUND(F528*G528,2)</f>
        <v>0.26</v>
      </c>
    </row>
    <row r="529" spans="1:8" x14ac:dyDescent="0.25">
      <c r="A529" s="208"/>
      <c r="B529" s="209" t="s">
        <v>270</v>
      </c>
      <c r="C529" s="208" t="s">
        <v>466</v>
      </c>
      <c r="D529" s="209" t="s">
        <v>467</v>
      </c>
      <c r="E529" s="209" t="s">
        <v>359</v>
      </c>
      <c r="F529" s="210">
        <v>1</v>
      </c>
      <c r="G529" s="211">
        <v>0.06</v>
      </c>
      <c r="H529" s="211">
        <f>+ROUND(F529*G529,2)</f>
        <v>0.06</v>
      </c>
    </row>
    <row r="530" spans="1:8" x14ac:dyDescent="0.25">
      <c r="A530" s="208"/>
      <c r="B530" s="209"/>
      <c r="C530" s="208"/>
      <c r="D530" s="209" t="s">
        <v>271</v>
      </c>
      <c r="E530" s="209"/>
      <c r="F530" s="210"/>
      <c r="G530" s="211"/>
      <c r="H530" s="211">
        <f>+SUBTOTAL(9,H528:H529)</f>
        <v>0.32</v>
      </c>
    </row>
    <row r="531" spans="1:8" x14ac:dyDescent="0.25">
      <c r="A531" s="208"/>
      <c r="B531" s="209"/>
      <c r="C531" s="208"/>
      <c r="D531" s="209" t="s">
        <v>272</v>
      </c>
      <c r="E531" s="209"/>
      <c r="F531" s="210"/>
      <c r="G531" s="211"/>
      <c r="H531" s="211">
        <f>+SUBTOTAL(9,H527:H529)</f>
        <v>0.32</v>
      </c>
    </row>
    <row r="532" spans="1:8" x14ac:dyDescent="0.25">
      <c r="A532" s="208"/>
      <c r="B532" s="209"/>
      <c r="C532" s="208"/>
      <c r="D532" s="209" t="s">
        <v>273</v>
      </c>
      <c r="E532" s="209"/>
      <c r="F532" s="210">
        <v>0</v>
      </c>
      <c r="G532" s="211"/>
      <c r="H532" s="211">
        <f>+ROUND(H531*F532/100,2)</f>
        <v>0</v>
      </c>
    </row>
    <row r="533" spans="1:8" x14ac:dyDescent="0.25">
      <c r="A533" s="208"/>
      <c r="B533" s="209"/>
      <c r="C533" s="208"/>
      <c r="D533" s="209" t="s">
        <v>274</v>
      </c>
      <c r="E533" s="209"/>
      <c r="F533" s="210"/>
      <c r="G533" s="211"/>
      <c r="H533" s="211">
        <f>+H531+H532</f>
        <v>0.32</v>
      </c>
    </row>
    <row r="534" spans="1:8" x14ac:dyDescent="0.25">
      <c r="A534" s="208"/>
      <c r="B534" s="209"/>
      <c r="C534" s="208"/>
      <c r="D534" s="209" t="s">
        <v>275</v>
      </c>
      <c r="E534" s="209"/>
      <c r="F534" s="210"/>
      <c r="G534" s="211"/>
      <c r="H534" s="211">
        <v>0.32</v>
      </c>
    </row>
    <row r="537" spans="1:8" x14ac:dyDescent="0.25">
      <c r="A537" s="208" t="s">
        <v>344</v>
      </c>
      <c r="B537" s="209" t="s">
        <v>345</v>
      </c>
      <c r="C537" s="208"/>
      <c r="D537" s="209"/>
      <c r="E537" s="209"/>
      <c r="F537" s="210"/>
      <c r="G537" s="211"/>
      <c r="H537" s="211"/>
    </row>
    <row r="538" spans="1:8" x14ac:dyDescent="0.25">
      <c r="A538" s="208"/>
      <c r="B538" s="209"/>
      <c r="C538" s="208" t="s">
        <v>346</v>
      </c>
      <c r="D538" s="209" t="s">
        <v>347</v>
      </c>
      <c r="E538" s="209" t="s">
        <v>348</v>
      </c>
      <c r="F538" s="210" t="s">
        <v>349</v>
      </c>
      <c r="G538" s="211" t="s">
        <v>350</v>
      </c>
      <c r="H538" s="211" t="s">
        <v>351</v>
      </c>
    </row>
    <row r="539" spans="1:8" x14ac:dyDescent="0.25">
      <c r="A539" s="208"/>
      <c r="B539" s="209"/>
      <c r="C539" s="208"/>
      <c r="D539" s="209"/>
      <c r="E539" s="209"/>
      <c r="F539" s="210"/>
      <c r="G539" s="211"/>
      <c r="H539" s="211"/>
    </row>
    <row r="540" spans="1:8" x14ac:dyDescent="0.25">
      <c r="A540" s="212" t="s">
        <v>1460</v>
      </c>
      <c r="B540" s="213" t="s">
        <v>1032</v>
      </c>
      <c r="C540" s="212"/>
      <c r="D540" s="213"/>
      <c r="E540" s="213" t="s">
        <v>324</v>
      </c>
      <c r="F540" s="210" t="s">
        <v>1007</v>
      </c>
      <c r="G540" s="211"/>
      <c r="H540" s="211"/>
    </row>
    <row r="541" spans="1:8" x14ac:dyDescent="0.25">
      <c r="A541" s="208"/>
      <c r="B541" s="209"/>
      <c r="C541" s="208"/>
      <c r="D541" s="209" t="s">
        <v>356</v>
      </c>
      <c r="E541" s="209"/>
      <c r="F541" s="210"/>
      <c r="G541" s="211"/>
      <c r="H541" s="211"/>
    </row>
    <row r="542" spans="1:8" x14ac:dyDescent="0.25">
      <c r="A542" s="208"/>
      <c r="B542" s="209" t="s">
        <v>270</v>
      </c>
      <c r="C542" s="208" t="s">
        <v>1033</v>
      </c>
      <c r="D542" s="209" t="s">
        <v>1034</v>
      </c>
      <c r="E542" s="209" t="s">
        <v>335</v>
      </c>
      <c r="F542" s="210">
        <v>4.1999999999999997E-3</v>
      </c>
      <c r="G542" s="211">
        <v>359.3</v>
      </c>
      <c r="H542" s="211">
        <f>+ROUND(F542*G542,2)</f>
        <v>1.51</v>
      </c>
    </row>
    <row r="543" spans="1:8" x14ac:dyDescent="0.25">
      <c r="A543" s="208"/>
      <c r="B543" s="209" t="s">
        <v>270</v>
      </c>
      <c r="C543" s="208" t="s">
        <v>503</v>
      </c>
      <c r="D543" s="209" t="s">
        <v>504</v>
      </c>
      <c r="E543" s="209" t="s">
        <v>359</v>
      </c>
      <c r="F543" s="210">
        <v>7.0000000000000007E-2</v>
      </c>
      <c r="G543" s="211">
        <v>16.95</v>
      </c>
      <c r="H543" s="211">
        <f>+ROUND(F543*G543,2)</f>
        <v>1.19</v>
      </c>
    </row>
    <row r="544" spans="1:8" x14ac:dyDescent="0.25">
      <c r="A544" s="208"/>
      <c r="B544" s="209" t="s">
        <v>270</v>
      </c>
      <c r="C544" s="208" t="s">
        <v>360</v>
      </c>
      <c r="D544" s="209" t="s">
        <v>361</v>
      </c>
      <c r="E544" s="209" t="s">
        <v>359</v>
      </c>
      <c r="F544" s="210">
        <v>7.0000000000000001E-3</v>
      </c>
      <c r="G544" s="211">
        <v>13.45</v>
      </c>
      <c r="H544" s="211">
        <f>+ROUND(F544*G544,2)</f>
        <v>0.09</v>
      </c>
    </row>
    <row r="545" spans="1:8" x14ac:dyDescent="0.25">
      <c r="A545" s="208"/>
      <c r="B545" s="209"/>
      <c r="C545" s="208"/>
      <c r="D545" s="209" t="s">
        <v>271</v>
      </c>
      <c r="E545" s="209"/>
      <c r="F545" s="210"/>
      <c r="G545" s="211"/>
      <c r="H545" s="211">
        <f>+SUBTOTAL(9,H542:H544)</f>
        <v>2.79</v>
      </c>
    </row>
    <row r="546" spans="1:8" x14ac:dyDescent="0.25">
      <c r="A546" s="208"/>
      <c r="B546" s="209"/>
      <c r="C546" s="208"/>
      <c r="D546" s="209" t="s">
        <v>272</v>
      </c>
      <c r="E546" s="209"/>
      <c r="F546" s="210"/>
      <c r="G546" s="211"/>
      <c r="H546" s="211">
        <f>+SUBTOTAL(9,H541:H544)</f>
        <v>2.79</v>
      </c>
    </row>
    <row r="547" spans="1:8" x14ac:dyDescent="0.25">
      <c r="A547" s="208"/>
      <c r="B547" s="209"/>
      <c r="C547" s="208"/>
      <c r="D547" s="209" t="s">
        <v>273</v>
      </c>
      <c r="E547" s="209"/>
      <c r="F547" s="210">
        <v>28</v>
      </c>
      <c r="G547" s="211"/>
      <c r="H547" s="211">
        <f>+ROUND(H546*F547/100,2)</f>
        <v>0.78</v>
      </c>
    </row>
    <row r="548" spans="1:8" x14ac:dyDescent="0.25">
      <c r="A548" s="208"/>
      <c r="B548" s="209"/>
      <c r="C548" s="208"/>
      <c r="D548" s="209" t="s">
        <v>274</v>
      </c>
      <c r="E548" s="209"/>
      <c r="F548" s="210"/>
      <c r="G548" s="211"/>
      <c r="H548" s="211">
        <f>+H546+H547</f>
        <v>3.5700000000000003</v>
      </c>
    </row>
    <row r="549" spans="1:8" x14ac:dyDescent="0.25">
      <c r="A549" s="208"/>
      <c r="B549" s="209"/>
      <c r="C549" s="208"/>
      <c r="D549" s="209" t="s">
        <v>275</v>
      </c>
      <c r="E549" s="209"/>
      <c r="F549" s="210"/>
      <c r="G549" s="211"/>
      <c r="H549" s="211">
        <v>3.57</v>
      </c>
    </row>
    <row r="552" spans="1:8" x14ac:dyDescent="0.25">
      <c r="A552" s="208" t="s">
        <v>344</v>
      </c>
      <c r="B552" s="209" t="s">
        <v>345</v>
      </c>
      <c r="C552" s="208"/>
      <c r="D552" s="209"/>
      <c r="E552" s="209"/>
      <c r="F552" s="210"/>
      <c r="G552" s="211"/>
      <c r="H552" s="211"/>
    </row>
    <row r="553" spans="1:8" x14ac:dyDescent="0.25">
      <c r="A553" s="208"/>
      <c r="B553" s="209"/>
      <c r="C553" s="208" t="s">
        <v>346</v>
      </c>
      <c r="D553" s="209" t="s">
        <v>347</v>
      </c>
      <c r="E553" s="209" t="s">
        <v>348</v>
      </c>
      <c r="F553" s="210" t="s">
        <v>349</v>
      </c>
      <c r="G553" s="211" t="s">
        <v>350</v>
      </c>
      <c r="H553" s="211" t="s">
        <v>351</v>
      </c>
    </row>
    <row r="554" spans="1:8" x14ac:dyDescent="0.25">
      <c r="A554" s="208"/>
      <c r="B554" s="209"/>
      <c r="C554" s="208"/>
      <c r="D554" s="209"/>
      <c r="E554" s="209"/>
      <c r="F554" s="210"/>
      <c r="G554" s="211"/>
      <c r="H554" s="211"/>
    </row>
    <row r="555" spans="1:8" x14ac:dyDescent="0.25">
      <c r="A555" s="212" t="s">
        <v>1035</v>
      </c>
      <c r="B555" s="213" t="s">
        <v>1036</v>
      </c>
      <c r="C555" s="212"/>
      <c r="D555" s="213"/>
      <c r="E555" s="213" t="s">
        <v>335</v>
      </c>
      <c r="F555" s="210" t="s">
        <v>366</v>
      </c>
      <c r="G555" s="211"/>
      <c r="H555" s="211"/>
    </row>
    <row r="556" spans="1:8" x14ac:dyDescent="0.25">
      <c r="A556" s="208"/>
      <c r="B556" s="209">
        <v>0</v>
      </c>
      <c r="C556" s="208" t="s">
        <v>846</v>
      </c>
      <c r="D556" s="209" t="s">
        <v>847</v>
      </c>
      <c r="E556" s="209" t="s">
        <v>335</v>
      </c>
      <c r="F556" s="210">
        <v>1.06</v>
      </c>
      <c r="G556" s="211">
        <v>58.31</v>
      </c>
      <c r="H556" s="211">
        <f>+ROUND(F556*G556,2)</f>
        <v>61.81</v>
      </c>
    </row>
    <row r="557" spans="1:8" x14ac:dyDescent="0.25">
      <c r="A557" s="208"/>
      <c r="B557" s="209">
        <v>0</v>
      </c>
      <c r="C557" s="208" t="s">
        <v>442</v>
      </c>
      <c r="D557" s="209" t="s">
        <v>443</v>
      </c>
      <c r="E557" s="209" t="s">
        <v>354</v>
      </c>
      <c r="F557" s="210">
        <v>405.75</v>
      </c>
      <c r="G557" s="211">
        <v>0.56000000000000005</v>
      </c>
      <c r="H557" s="211">
        <f>+ROUND(F557*G557,2)</f>
        <v>227.22</v>
      </c>
    </row>
    <row r="558" spans="1:8" x14ac:dyDescent="0.25">
      <c r="A558" s="208"/>
      <c r="B558" s="209"/>
      <c r="C558" s="208"/>
      <c r="D558" s="209" t="s">
        <v>355</v>
      </c>
      <c r="E558" s="209"/>
      <c r="F558" s="210"/>
      <c r="G558" s="211"/>
      <c r="H558" s="211">
        <f>+SUBTOTAL(9,H556:H557)</f>
        <v>289.02999999999997</v>
      </c>
    </row>
    <row r="559" spans="1:8" x14ac:dyDescent="0.25">
      <c r="A559" s="208"/>
      <c r="B559" s="209"/>
      <c r="C559" s="208"/>
      <c r="D559" s="209" t="s">
        <v>356</v>
      </c>
      <c r="E559" s="209"/>
      <c r="F559" s="210"/>
      <c r="G559" s="211"/>
      <c r="H559" s="211"/>
    </row>
    <row r="560" spans="1:8" x14ac:dyDescent="0.25">
      <c r="A560" s="208"/>
      <c r="B560" s="209" t="s">
        <v>270</v>
      </c>
      <c r="C560" s="208" t="s">
        <v>446</v>
      </c>
      <c r="D560" s="209" t="s">
        <v>447</v>
      </c>
      <c r="E560" s="209" t="s">
        <v>359</v>
      </c>
      <c r="F560" s="210">
        <v>4.28</v>
      </c>
      <c r="G560" s="211">
        <v>15.89</v>
      </c>
      <c r="H560" s="211">
        <f>+ROUND(F560*G560,2)</f>
        <v>68.010000000000005</v>
      </c>
    </row>
    <row r="561" spans="1:8" x14ac:dyDescent="0.25">
      <c r="A561" s="208"/>
      <c r="B561" s="209" t="s">
        <v>270</v>
      </c>
      <c r="C561" s="208" t="s">
        <v>448</v>
      </c>
      <c r="D561" s="209" t="s">
        <v>449</v>
      </c>
      <c r="E561" s="209" t="s">
        <v>450</v>
      </c>
      <c r="F561" s="210">
        <v>1</v>
      </c>
      <c r="G561" s="211">
        <v>1.21</v>
      </c>
      <c r="H561" s="211">
        <f>+ROUND(F561*G561,2)</f>
        <v>1.21</v>
      </c>
    </row>
    <row r="562" spans="1:8" x14ac:dyDescent="0.25">
      <c r="A562" s="208"/>
      <c r="B562" s="209" t="s">
        <v>270</v>
      </c>
      <c r="C562" s="208" t="s">
        <v>451</v>
      </c>
      <c r="D562" s="209" t="s">
        <v>452</v>
      </c>
      <c r="E562" s="209" t="s">
        <v>453</v>
      </c>
      <c r="F562" s="210">
        <v>3.28</v>
      </c>
      <c r="G562" s="211">
        <v>0.32</v>
      </c>
      <c r="H562" s="211">
        <f>+ROUND(F562*G562,2)</f>
        <v>1.05</v>
      </c>
    </row>
    <row r="563" spans="1:8" x14ac:dyDescent="0.25">
      <c r="A563" s="208"/>
      <c r="B563" s="209"/>
      <c r="C563" s="208"/>
      <c r="D563" s="209" t="s">
        <v>271</v>
      </c>
      <c r="E563" s="209"/>
      <c r="F563" s="210"/>
      <c r="G563" s="211"/>
      <c r="H563" s="211">
        <f>+SUBTOTAL(9,H560:H562)</f>
        <v>70.27</v>
      </c>
    </row>
    <row r="564" spans="1:8" x14ac:dyDescent="0.25">
      <c r="A564" s="208"/>
      <c r="B564" s="209"/>
      <c r="C564" s="208"/>
      <c r="D564" s="209" t="s">
        <v>272</v>
      </c>
      <c r="E564" s="209"/>
      <c r="F564" s="210"/>
      <c r="G564" s="211"/>
      <c r="H564" s="211">
        <f>+SUBTOTAL(9,H556:H562)</f>
        <v>359.29999999999995</v>
      </c>
    </row>
    <row r="565" spans="1:8" x14ac:dyDescent="0.25">
      <c r="A565" s="208"/>
      <c r="B565" s="209"/>
      <c r="C565" s="208"/>
      <c r="D565" s="209" t="s">
        <v>273</v>
      </c>
      <c r="E565" s="209"/>
      <c r="F565" s="210">
        <v>0</v>
      </c>
      <c r="G565" s="211"/>
      <c r="H565" s="211">
        <f>+ROUND(H564*F565/100,2)</f>
        <v>0</v>
      </c>
    </row>
    <row r="566" spans="1:8" x14ac:dyDescent="0.25">
      <c r="A566" s="208"/>
      <c r="B566" s="209"/>
      <c r="C566" s="208"/>
      <c r="D566" s="209" t="s">
        <v>274</v>
      </c>
      <c r="E566" s="209"/>
      <c r="F566" s="210"/>
      <c r="G566" s="211"/>
      <c r="H566" s="211">
        <f>+H564+H565</f>
        <v>359.29999999999995</v>
      </c>
    </row>
    <row r="567" spans="1:8" x14ac:dyDescent="0.25">
      <c r="A567" s="208"/>
      <c r="B567" s="209"/>
      <c r="C567" s="208"/>
      <c r="D567" s="209" t="s">
        <v>275</v>
      </c>
      <c r="E567" s="209"/>
      <c r="F567" s="210"/>
      <c r="G567" s="211"/>
      <c r="H567" s="211">
        <v>359.3</v>
      </c>
    </row>
    <row r="570" spans="1:8" x14ac:dyDescent="0.25">
      <c r="A570" s="208" t="s">
        <v>344</v>
      </c>
      <c r="B570" s="209" t="s">
        <v>345</v>
      </c>
      <c r="C570" s="208"/>
      <c r="D570" s="209"/>
      <c r="E570" s="209"/>
      <c r="F570" s="210"/>
      <c r="G570" s="211"/>
      <c r="H570" s="211"/>
    </row>
    <row r="571" spans="1:8" x14ac:dyDescent="0.25">
      <c r="A571" s="208"/>
      <c r="B571" s="209"/>
      <c r="C571" s="208" t="s">
        <v>346</v>
      </c>
      <c r="D571" s="209" t="s">
        <v>347</v>
      </c>
      <c r="E571" s="209" t="s">
        <v>348</v>
      </c>
      <c r="F571" s="210" t="s">
        <v>349</v>
      </c>
      <c r="G571" s="211" t="s">
        <v>350</v>
      </c>
      <c r="H571" s="211" t="s">
        <v>351</v>
      </c>
    </row>
    <row r="572" spans="1:8" x14ac:dyDescent="0.25">
      <c r="A572" s="208"/>
      <c r="B572" s="209"/>
      <c r="C572" s="208"/>
      <c r="D572" s="209"/>
      <c r="E572" s="209"/>
      <c r="F572" s="210"/>
      <c r="G572" s="211"/>
      <c r="H572" s="211"/>
    </row>
    <row r="573" spans="1:8" x14ac:dyDescent="0.25">
      <c r="A573" s="212" t="s">
        <v>520</v>
      </c>
      <c r="B573" s="213" t="s">
        <v>278</v>
      </c>
      <c r="C573" s="212"/>
      <c r="D573" s="213"/>
      <c r="E573" s="213" t="s">
        <v>359</v>
      </c>
      <c r="F573" s="210" t="s">
        <v>366</v>
      </c>
      <c r="G573" s="211"/>
      <c r="H573" s="211"/>
    </row>
    <row r="574" spans="1:8" x14ac:dyDescent="0.25">
      <c r="A574" s="208"/>
      <c r="B574" s="209">
        <v>1</v>
      </c>
      <c r="C574" s="208" t="s">
        <v>521</v>
      </c>
      <c r="D574" s="209" t="s">
        <v>522</v>
      </c>
      <c r="E574" s="209" t="s">
        <v>359</v>
      </c>
      <c r="F574" s="210">
        <v>1</v>
      </c>
      <c r="G574" s="211">
        <v>11.84</v>
      </c>
      <c r="H574" s="211">
        <f>+ROUND(F574*G574,2)</f>
        <v>11.84</v>
      </c>
    </row>
    <row r="575" spans="1:8" x14ac:dyDescent="0.25">
      <c r="A575" s="208"/>
      <c r="B575" s="209">
        <v>1</v>
      </c>
      <c r="C575" s="208" t="s">
        <v>369</v>
      </c>
      <c r="D575" s="209" t="s">
        <v>370</v>
      </c>
      <c r="E575" s="209" t="s">
        <v>359</v>
      </c>
      <c r="F575" s="210">
        <v>1</v>
      </c>
      <c r="G575" s="211">
        <v>2.59</v>
      </c>
      <c r="H575" s="211">
        <f>+ROUND(F575*G575,2)</f>
        <v>2.59</v>
      </c>
    </row>
    <row r="576" spans="1:8" x14ac:dyDescent="0.25">
      <c r="A576" s="208"/>
      <c r="B576" s="209">
        <v>1</v>
      </c>
      <c r="C576" s="208" t="s">
        <v>371</v>
      </c>
      <c r="D576" s="209" t="s">
        <v>372</v>
      </c>
      <c r="E576" s="209" t="s">
        <v>359</v>
      </c>
      <c r="F576" s="210">
        <v>1</v>
      </c>
      <c r="G576" s="211">
        <v>0.55000000000000004</v>
      </c>
      <c r="H576" s="211">
        <f>+ROUND(F576*G576,2)</f>
        <v>0.55000000000000004</v>
      </c>
    </row>
    <row r="577" spans="1:8" x14ac:dyDescent="0.25">
      <c r="A577" s="208"/>
      <c r="B577" s="209">
        <v>1</v>
      </c>
      <c r="C577" s="208" t="s">
        <v>373</v>
      </c>
      <c r="D577" s="209" t="s">
        <v>374</v>
      </c>
      <c r="E577" s="209" t="s">
        <v>359</v>
      </c>
      <c r="F577" s="210">
        <v>1</v>
      </c>
      <c r="G577" s="211">
        <v>0.37</v>
      </c>
      <c r="H577" s="211">
        <f>+ROUND(F577*G577,2)</f>
        <v>0.37</v>
      </c>
    </row>
    <row r="578" spans="1:8" x14ac:dyDescent="0.25">
      <c r="A578" s="208"/>
      <c r="B578" s="209">
        <v>1</v>
      </c>
      <c r="C578" s="208" t="s">
        <v>375</v>
      </c>
      <c r="D578" s="209" t="s">
        <v>376</v>
      </c>
      <c r="E578" s="209" t="s">
        <v>359</v>
      </c>
      <c r="F578" s="210">
        <v>1</v>
      </c>
      <c r="G578" s="211">
        <v>0.02</v>
      </c>
      <c r="H578" s="211">
        <f>+ROUND(F578*G578,2)</f>
        <v>0.02</v>
      </c>
    </row>
    <row r="579" spans="1:8" x14ac:dyDescent="0.25">
      <c r="A579" s="208"/>
      <c r="B579" s="209"/>
      <c r="C579" s="208"/>
      <c r="D579" s="209" t="s">
        <v>277</v>
      </c>
      <c r="E579" s="209"/>
      <c r="F579" s="210"/>
      <c r="G579" s="211"/>
      <c r="H579" s="211">
        <f>+SUBTOTAL(9,H574:H578)</f>
        <v>15.37</v>
      </c>
    </row>
    <row r="580" spans="1:8" x14ac:dyDescent="0.25">
      <c r="A580" s="208"/>
      <c r="B580" s="209"/>
      <c r="C580" s="208"/>
      <c r="D580" s="209" t="s">
        <v>356</v>
      </c>
      <c r="E580" s="209"/>
      <c r="F580" s="210"/>
      <c r="G580" s="211"/>
      <c r="H580" s="211"/>
    </row>
    <row r="581" spans="1:8" x14ac:dyDescent="0.25">
      <c r="A581" s="208"/>
      <c r="B581" s="209" t="s">
        <v>270</v>
      </c>
      <c r="C581" s="208" t="s">
        <v>377</v>
      </c>
      <c r="D581" s="209" t="s">
        <v>378</v>
      </c>
      <c r="E581" s="209" t="s">
        <v>359</v>
      </c>
      <c r="F581" s="210">
        <v>1</v>
      </c>
      <c r="G581" s="211">
        <v>0.48</v>
      </c>
      <c r="H581" s="211">
        <f>+ROUND(F581*G581,2)</f>
        <v>0.48</v>
      </c>
    </row>
    <row r="582" spans="1:8" x14ac:dyDescent="0.25">
      <c r="A582" s="208"/>
      <c r="B582" s="209" t="s">
        <v>270</v>
      </c>
      <c r="C582" s="208" t="s">
        <v>379</v>
      </c>
      <c r="D582" s="209" t="s">
        <v>380</v>
      </c>
      <c r="E582" s="209" t="s">
        <v>359</v>
      </c>
      <c r="F582" s="210">
        <v>1</v>
      </c>
      <c r="G582" s="211">
        <v>0.9</v>
      </c>
      <c r="H582" s="211">
        <f>+ROUND(F582*G582,2)</f>
        <v>0.9</v>
      </c>
    </row>
    <row r="583" spans="1:8" x14ac:dyDescent="0.25">
      <c r="A583" s="208"/>
      <c r="B583" s="209" t="s">
        <v>270</v>
      </c>
      <c r="C583" s="208" t="s">
        <v>523</v>
      </c>
      <c r="D583" s="209" t="s">
        <v>524</v>
      </c>
      <c r="E583" s="209" t="s">
        <v>359</v>
      </c>
      <c r="F583" s="210">
        <v>1</v>
      </c>
      <c r="G583" s="211">
        <v>0.2</v>
      </c>
      <c r="H583" s="211">
        <f>+ROUND(F583*G583,2)</f>
        <v>0.2</v>
      </c>
    </row>
    <row r="584" spans="1:8" x14ac:dyDescent="0.25">
      <c r="A584" s="208"/>
      <c r="B584" s="209"/>
      <c r="C584" s="208"/>
      <c r="D584" s="209" t="s">
        <v>271</v>
      </c>
      <c r="E584" s="209"/>
      <c r="F584" s="210"/>
      <c r="G584" s="211"/>
      <c r="H584" s="211">
        <f>+SUBTOTAL(9,H581:H583)</f>
        <v>1.5799999999999998</v>
      </c>
    </row>
    <row r="585" spans="1:8" x14ac:dyDescent="0.25">
      <c r="A585" s="208"/>
      <c r="B585" s="209"/>
      <c r="C585" s="208"/>
      <c r="D585" s="209" t="s">
        <v>272</v>
      </c>
      <c r="E585" s="209"/>
      <c r="F585" s="210"/>
      <c r="G585" s="211"/>
      <c r="H585" s="211">
        <f>+SUBTOTAL(9,H574:H583)</f>
        <v>16.95</v>
      </c>
    </row>
    <row r="586" spans="1:8" x14ac:dyDescent="0.25">
      <c r="A586" s="208"/>
      <c r="B586" s="209"/>
      <c r="C586" s="208"/>
      <c r="D586" s="209" t="s">
        <v>273</v>
      </c>
      <c r="E586" s="209"/>
      <c r="F586" s="210">
        <v>0</v>
      </c>
      <c r="G586" s="211"/>
      <c r="H586" s="211">
        <f>+ROUND(H585*F586/100,2)</f>
        <v>0</v>
      </c>
    </row>
    <row r="587" spans="1:8" x14ac:dyDescent="0.25">
      <c r="A587" s="208"/>
      <c r="B587" s="209"/>
      <c r="C587" s="208"/>
      <c r="D587" s="209" t="s">
        <v>274</v>
      </c>
      <c r="E587" s="209"/>
      <c r="F587" s="210"/>
      <c r="G587" s="211"/>
      <c r="H587" s="211">
        <f>+H585+H586</f>
        <v>16.95</v>
      </c>
    </row>
    <row r="588" spans="1:8" x14ac:dyDescent="0.25">
      <c r="A588" s="208"/>
      <c r="B588" s="209"/>
      <c r="C588" s="208"/>
      <c r="D588" s="209" t="s">
        <v>275</v>
      </c>
      <c r="E588" s="209"/>
      <c r="F588" s="210"/>
      <c r="G588" s="211"/>
      <c r="H588" s="211">
        <v>16.95</v>
      </c>
    </row>
    <row r="591" spans="1:8" x14ac:dyDescent="0.25">
      <c r="A591" s="208" t="s">
        <v>344</v>
      </c>
      <c r="B591" s="209" t="s">
        <v>345</v>
      </c>
      <c r="C591" s="208"/>
      <c r="D591" s="209"/>
      <c r="E591" s="209"/>
      <c r="F591" s="210"/>
      <c r="G591" s="211"/>
      <c r="H591" s="211"/>
    </row>
    <row r="592" spans="1:8" x14ac:dyDescent="0.25">
      <c r="A592" s="208"/>
      <c r="B592" s="209"/>
      <c r="C592" s="208" t="s">
        <v>346</v>
      </c>
      <c r="D592" s="209" t="s">
        <v>347</v>
      </c>
      <c r="E592" s="209" t="s">
        <v>348</v>
      </c>
      <c r="F592" s="210" t="s">
        <v>349</v>
      </c>
      <c r="G592" s="211" t="s">
        <v>350</v>
      </c>
      <c r="H592" s="211" t="s">
        <v>351</v>
      </c>
    </row>
    <row r="593" spans="1:8" x14ac:dyDescent="0.25">
      <c r="A593" s="208"/>
      <c r="B593" s="209"/>
      <c r="C593" s="208"/>
      <c r="D593" s="209"/>
      <c r="E593" s="209"/>
      <c r="F593" s="210"/>
      <c r="G593" s="211"/>
      <c r="H593" s="211"/>
    </row>
    <row r="594" spans="1:8" x14ac:dyDescent="0.25">
      <c r="A594" s="212" t="s">
        <v>525</v>
      </c>
      <c r="B594" s="213" t="s">
        <v>526</v>
      </c>
      <c r="C594" s="212"/>
      <c r="D594" s="213"/>
      <c r="E594" s="213" t="s">
        <v>359</v>
      </c>
      <c r="F594" s="210" t="s">
        <v>366</v>
      </c>
      <c r="G594" s="211"/>
      <c r="H594" s="211"/>
    </row>
    <row r="595" spans="1:8" x14ac:dyDescent="0.25">
      <c r="A595" s="208"/>
      <c r="B595" s="209">
        <v>1</v>
      </c>
      <c r="C595" s="208" t="s">
        <v>521</v>
      </c>
      <c r="D595" s="209" t="s">
        <v>522</v>
      </c>
      <c r="E595" s="209" t="s">
        <v>359</v>
      </c>
      <c r="F595" s="210">
        <v>1.7100000000000001E-2</v>
      </c>
      <c r="G595" s="211">
        <v>11.84</v>
      </c>
      <c r="H595" s="211">
        <f>+ROUND(F595*G595,2)</f>
        <v>0.2</v>
      </c>
    </row>
    <row r="596" spans="1:8" x14ac:dyDescent="0.25">
      <c r="A596" s="208"/>
      <c r="B596" s="209"/>
      <c r="C596" s="208"/>
      <c r="D596" s="209" t="s">
        <v>277</v>
      </c>
      <c r="E596" s="209"/>
      <c r="F596" s="210"/>
      <c r="G596" s="211"/>
      <c r="H596" s="211">
        <f>+SUBTOTAL(9,H595:H595)</f>
        <v>0.2</v>
      </c>
    </row>
    <row r="597" spans="1:8" x14ac:dyDescent="0.25">
      <c r="A597" s="208"/>
      <c r="B597" s="209"/>
      <c r="C597" s="208"/>
      <c r="D597" s="209" t="s">
        <v>272</v>
      </c>
      <c r="E597" s="209"/>
      <c r="F597" s="210"/>
      <c r="G597" s="211"/>
      <c r="H597" s="211">
        <f>+SUBTOTAL(9,H595:H595)</f>
        <v>0.2</v>
      </c>
    </row>
    <row r="598" spans="1:8" x14ac:dyDescent="0.25">
      <c r="A598" s="208"/>
      <c r="B598" s="209"/>
      <c r="C598" s="208"/>
      <c r="D598" s="209" t="s">
        <v>273</v>
      </c>
      <c r="E598" s="209"/>
      <c r="F598" s="210">
        <v>0</v>
      </c>
      <c r="G598" s="211"/>
      <c r="H598" s="211">
        <f>+ROUND(H597*F598/100,2)</f>
        <v>0</v>
      </c>
    </row>
    <row r="599" spans="1:8" x14ac:dyDescent="0.25">
      <c r="A599" s="208"/>
      <c r="B599" s="209"/>
      <c r="C599" s="208"/>
      <c r="D599" s="209" t="s">
        <v>274</v>
      </c>
      <c r="E599" s="209"/>
      <c r="F599" s="210"/>
      <c r="G599" s="211"/>
      <c r="H599" s="211">
        <f>+H597+H598</f>
        <v>0.2</v>
      </c>
    </row>
    <row r="600" spans="1:8" x14ac:dyDescent="0.25">
      <c r="A600" s="208"/>
      <c r="B600" s="209"/>
      <c r="C600" s="208"/>
      <c r="D600" s="209" t="s">
        <v>275</v>
      </c>
      <c r="E600" s="209"/>
      <c r="F600" s="210"/>
      <c r="G600" s="211"/>
      <c r="H600" s="211">
        <v>0.2</v>
      </c>
    </row>
    <row r="603" spans="1:8" x14ac:dyDescent="0.25">
      <c r="A603" s="208" t="s">
        <v>344</v>
      </c>
      <c r="B603" s="209" t="s">
        <v>345</v>
      </c>
      <c r="C603" s="208"/>
      <c r="D603" s="209"/>
      <c r="E603" s="209"/>
      <c r="F603" s="210"/>
      <c r="G603" s="211"/>
      <c r="H603" s="211"/>
    </row>
    <row r="604" spans="1:8" x14ac:dyDescent="0.25">
      <c r="A604" s="208"/>
      <c r="B604" s="209"/>
      <c r="C604" s="208" t="s">
        <v>346</v>
      </c>
      <c r="D604" s="209" t="s">
        <v>347</v>
      </c>
      <c r="E604" s="209" t="s">
        <v>348</v>
      </c>
      <c r="F604" s="210" t="s">
        <v>349</v>
      </c>
      <c r="G604" s="211" t="s">
        <v>350</v>
      </c>
      <c r="H604" s="211" t="s">
        <v>351</v>
      </c>
    </row>
    <row r="605" spans="1:8" x14ac:dyDescent="0.25">
      <c r="A605" s="208"/>
      <c r="B605" s="209"/>
      <c r="C605" s="208"/>
      <c r="D605" s="209"/>
      <c r="E605" s="209"/>
      <c r="F605" s="210"/>
      <c r="G605" s="211"/>
      <c r="H605" s="211"/>
    </row>
    <row r="606" spans="1:8" x14ac:dyDescent="0.25">
      <c r="A606" s="212" t="s">
        <v>1461</v>
      </c>
      <c r="B606" s="213" t="s">
        <v>876</v>
      </c>
      <c r="C606" s="212"/>
      <c r="D606" s="213"/>
      <c r="E606" s="213" t="s">
        <v>324</v>
      </c>
      <c r="F606" s="210" t="s">
        <v>1007</v>
      </c>
      <c r="G606" s="211"/>
      <c r="H606" s="211"/>
    </row>
    <row r="607" spans="1:8" x14ac:dyDescent="0.25">
      <c r="A607" s="208"/>
      <c r="B607" s="209"/>
      <c r="C607" s="208"/>
      <c r="D607" s="209" t="s">
        <v>356</v>
      </c>
      <c r="E607" s="209"/>
      <c r="F607" s="210"/>
      <c r="G607" s="211"/>
      <c r="H607" s="211"/>
    </row>
    <row r="608" spans="1:8" x14ac:dyDescent="0.25">
      <c r="A608" s="208"/>
      <c r="B608" s="209" t="s">
        <v>270</v>
      </c>
      <c r="C608" s="208" t="s">
        <v>1037</v>
      </c>
      <c r="D608" s="209" t="s">
        <v>1038</v>
      </c>
      <c r="E608" s="209" t="s">
        <v>335</v>
      </c>
      <c r="F608" s="210">
        <v>3.7600000000000001E-2</v>
      </c>
      <c r="G608" s="211">
        <v>331.04</v>
      </c>
      <c r="H608" s="211">
        <f>+ROUND(F608*G608,2)</f>
        <v>12.45</v>
      </c>
    </row>
    <row r="609" spans="1:8" x14ac:dyDescent="0.25">
      <c r="A609" s="208"/>
      <c r="B609" s="209" t="s">
        <v>270</v>
      </c>
      <c r="C609" s="208" t="s">
        <v>503</v>
      </c>
      <c r="D609" s="209" t="s">
        <v>504</v>
      </c>
      <c r="E609" s="209" t="s">
        <v>359</v>
      </c>
      <c r="F609" s="210">
        <v>0.47</v>
      </c>
      <c r="G609" s="211">
        <v>16.95</v>
      </c>
      <c r="H609" s="211">
        <f>+ROUND(F609*G609,2)</f>
        <v>7.97</v>
      </c>
    </row>
    <row r="610" spans="1:8" x14ac:dyDescent="0.25">
      <c r="A610" s="208"/>
      <c r="B610" s="209" t="s">
        <v>270</v>
      </c>
      <c r="C610" s="208" t="s">
        <v>360</v>
      </c>
      <c r="D610" s="209" t="s">
        <v>361</v>
      </c>
      <c r="E610" s="209" t="s">
        <v>359</v>
      </c>
      <c r="F610" s="210">
        <v>0.17100000000000001</v>
      </c>
      <c r="G610" s="211">
        <v>13.45</v>
      </c>
      <c r="H610" s="211">
        <f>+ROUND(F610*G610,2)</f>
        <v>2.2999999999999998</v>
      </c>
    </row>
    <row r="611" spans="1:8" x14ac:dyDescent="0.25">
      <c r="A611" s="208"/>
      <c r="B611" s="209"/>
      <c r="C611" s="208"/>
      <c r="D611" s="209" t="s">
        <v>271</v>
      </c>
      <c r="E611" s="209"/>
      <c r="F611" s="210"/>
      <c r="G611" s="211"/>
      <c r="H611" s="211">
        <f>+SUBTOTAL(9,H608:H610)</f>
        <v>22.72</v>
      </c>
    </row>
    <row r="612" spans="1:8" x14ac:dyDescent="0.25">
      <c r="A612" s="208"/>
      <c r="B612" s="209"/>
      <c r="C612" s="208"/>
      <c r="D612" s="209" t="s">
        <v>272</v>
      </c>
      <c r="E612" s="209"/>
      <c r="F612" s="210"/>
      <c r="G612" s="211"/>
      <c r="H612" s="211">
        <f>+SUBTOTAL(9,H607:H610)</f>
        <v>22.72</v>
      </c>
    </row>
    <row r="613" spans="1:8" x14ac:dyDescent="0.25">
      <c r="A613" s="208"/>
      <c r="B613" s="209"/>
      <c r="C613" s="208"/>
      <c r="D613" s="209" t="s">
        <v>273</v>
      </c>
      <c r="E613" s="209"/>
      <c r="F613" s="210">
        <v>28</v>
      </c>
      <c r="G613" s="211"/>
      <c r="H613" s="211">
        <f>+ROUND(H612*F613/100,2)</f>
        <v>6.36</v>
      </c>
    </row>
    <row r="614" spans="1:8" x14ac:dyDescent="0.25">
      <c r="A614" s="208"/>
      <c r="B614" s="209"/>
      <c r="C614" s="208"/>
      <c r="D614" s="209" t="s">
        <v>274</v>
      </c>
      <c r="E614" s="209"/>
      <c r="F614" s="210"/>
      <c r="G614" s="211"/>
      <c r="H614" s="211">
        <f>+H612+H613</f>
        <v>29.08</v>
      </c>
    </row>
    <row r="615" spans="1:8" x14ac:dyDescent="0.25">
      <c r="A615" s="208"/>
      <c r="B615" s="209"/>
      <c r="C615" s="208"/>
      <c r="D615" s="209" t="s">
        <v>275</v>
      </c>
      <c r="E615" s="209"/>
      <c r="F615" s="210"/>
      <c r="G615" s="211"/>
      <c r="H615" s="211">
        <v>29.08</v>
      </c>
    </row>
    <row r="618" spans="1:8" x14ac:dyDescent="0.25">
      <c r="A618" s="208" t="s">
        <v>344</v>
      </c>
      <c r="B618" s="209" t="s">
        <v>345</v>
      </c>
      <c r="C618" s="208"/>
      <c r="D618" s="209"/>
      <c r="E618" s="209"/>
      <c r="F618" s="210"/>
      <c r="G618" s="211"/>
      <c r="H618" s="211"/>
    </row>
    <row r="619" spans="1:8" x14ac:dyDescent="0.25">
      <c r="A619" s="208"/>
      <c r="B619" s="209"/>
      <c r="C619" s="208" t="s">
        <v>346</v>
      </c>
      <c r="D619" s="209" t="s">
        <v>347</v>
      </c>
      <c r="E619" s="209" t="s">
        <v>348</v>
      </c>
      <c r="F619" s="210" t="s">
        <v>349</v>
      </c>
      <c r="G619" s="211" t="s">
        <v>350</v>
      </c>
      <c r="H619" s="211" t="s">
        <v>351</v>
      </c>
    </row>
    <row r="620" spans="1:8" x14ac:dyDescent="0.25">
      <c r="A620" s="208"/>
      <c r="B620" s="209"/>
      <c r="C620" s="208"/>
      <c r="D620" s="209"/>
      <c r="E620" s="209"/>
      <c r="F620" s="210"/>
      <c r="G620" s="211"/>
      <c r="H620" s="211"/>
    </row>
    <row r="621" spans="1:8" x14ac:dyDescent="0.25">
      <c r="A621" s="212" t="s">
        <v>1039</v>
      </c>
      <c r="B621" s="213" t="s">
        <v>1040</v>
      </c>
      <c r="C621" s="212"/>
      <c r="D621" s="213"/>
      <c r="E621" s="213" t="s">
        <v>335</v>
      </c>
      <c r="F621" s="210" t="s">
        <v>366</v>
      </c>
      <c r="G621" s="211"/>
      <c r="H621" s="211"/>
    </row>
    <row r="622" spans="1:8" x14ac:dyDescent="0.25">
      <c r="A622" s="208"/>
      <c r="B622" s="209">
        <v>0</v>
      </c>
      <c r="C622" s="208" t="s">
        <v>440</v>
      </c>
      <c r="D622" s="209" t="s">
        <v>441</v>
      </c>
      <c r="E622" s="209" t="s">
        <v>335</v>
      </c>
      <c r="F622" s="210">
        <v>1.29</v>
      </c>
      <c r="G622" s="211">
        <v>30</v>
      </c>
      <c r="H622" s="211">
        <f>+ROUND(F622*G622,2)</f>
        <v>38.700000000000003</v>
      </c>
    </row>
    <row r="623" spans="1:8" x14ac:dyDescent="0.25">
      <c r="A623" s="208"/>
      <c r="B623" s="209">
        <v>0</v>
      </c>
      <c r="C623" s="208" t="s">
        <v>1041</v>
      </c>
      <c r="D623" s="209" t="s">
        <v>1042</v>
      </c>
      <c r="E623" s="209" t="s">
        <v>354</v>
      </c>
      <c r="F623" s="210">
        <v>193.7</v>
      </c>
      <c r="G623" s="211">
        <v>0.56999999999999995</v>
      </c>
      <c r="H623" s="211">
        <f>+ROUND(F623*G623,2)</f>
        <v>110.41</v>
      </c>
    </row>
    <row r="624" spans="1:8" x14ac:dyDescent="0.25">
      <c r="A624" s="208"/>
      <c r="B624" s="209">
        <v>0</v>
      </c>
      <c r="C624" s="208" t="s">
        <v>442</v>
      </c>
      <c r="D624" s="209" t="s">
        <v>443</v>
      </c>
      <c r="E624" s="209" t="s">
        <v>354</v>
      </c>
      <c r="F624" s="210">
        <v>185.63</v>
      </c>
      <c r="G624" s="211">
        <v>0.56000000000000005</v>
      </c>
      <c r="H624" s="211">
        <f>+ROUND(F624*G624,2)</f>
        <v>103.95</v>
      </c>
    </row>
    <row r="625" spans="1:8" x14ac:dyDescent="0.25">
      <c r="A625" s="208"/>
      <c r="B625" s="209"/>
      <c r="C625" s="208"/>
      <c r="D625" s="209" t="s">
        <v>355</v>
      </c>
      <c r="E625" s="209"/>
      <c r="F625" s="210"/>
      <c r="G625" s="211"/>
      <c r="H625" s="211">
        <f>+SUBTOTAL(9,H622:H624)</f>
        <v>253.06</v>
      </c>
    </row>
    <row r="626" spans="1:8" x14ac:dyDescent="0.25">
      <c r="A626" s="208"/>
      <c r="B626" s="209"/>
      <c r="C626" s="208"/>
      <c r="D626" s="209" t="s">
        <v>356</v>
      </c>
      <c r="E626" s="209"/>
      <c r="F626" s="210"/>
      <c r="G626" s="211"/>
      <c r="H626" s="211"/>
    </row>
    <row r="627" spans="1:8" x14ac:dyDescent="0.25">
      <c r="A627" s="208"/>
      <c r="B627" s="209" t="s">
        <v>270</v>
      </c>
      <c r="C627" s="208" t="s">
        <v>446</v>
      </c>
      <c r="D627" s="209" t="s">
        <v>447</v>
      </c>
      <c r="E627" s="209" t="s">
        <v>359</v>
      </c>
      <c r="F627" s="210">
        <v>4.75</v>
      </c>
      <c r="G627" s="211">
        <v>15.89</v>
      </c>
      <c r="H627" s="211">
        <f>+ROUND(F627*G627,2)</f>
        <v>75.48</v>
      </c>
    </row>
    <row r="628" spans="1:8" x14ac:dyDescent="0.25">
      <c r="A628" s="208"/>
      <c r="B628" s="209" t="s">
        <v>270</v>
      </c>
      <c r="C628" s="208" t="s">
        <v>448</v>
      </c>
      <c r="D628" s="209" t="s">
        <v>449</v>
      </c>
      <c r="E628" s="209" t="s">
        <v>450</v>
      </c>
      <c r="F628" s="210">
        <v>1.1100000000000001</v>
      </c>
      <c r="G628" s="211">
        <v>1.21</v>
      </c>
      <c r="H628" s="211">
        <f>+ROUND(F628*G628,2)</f>
        <v>1.34</v>
      </c>
    </row>
    <row r="629" spans="1:8" x14ac:dyDescent="0.25">
      <c r="A629" s="208"/>
      <c r="B629" s="209" t="s">
        <v>270</v>
      </c>
      <c r="C629" s="208" t="s">
        <v>451</v>
      </c>
      <c r="D629" s="209" t="s">
        <v>452</v>
      </c>
      <c r="E629" s="209" t="s">
        <v>453</v>
      </c>
      <c r="F629" s="210">
        <v>3.64</v>
      </c>
      <c r="G629" s="211">
        <v>0.32</v>
      </c>
      <c r="H629" s="211">
        <f>+ROUND(F629*G629,2)</f>
        <v>1.1599999999999999</v>
      </c>
    </row>
    <row r="630" spans="1:8" x14ac:dyDescent="0.25">
      <c r="A630" s="208"/>
      <c r="B630" s="209"/>
      <c r="C630" s="208"/>
      <c r="D630" s="209" t="s">
        <v>271</v>
      </c>
      <c r="E630" s="209"/>
      <c r="F630" s="210"/>
      <c r="G630" s="211"/>
      <c r="H630" s="211">
        <f>+SUBTOTAL(9,H627:H629)</f>
        <v>77.98</v>
      </c>
    </row>
    <row r="631" spans="1:8" x14ac:dyDescent="0.25">
      <c r="A631" s="208"/>
      <c r="B631" s="209"/>
      <c r="C631" s="208"/>
      <c r="D631" s="209" t="s">
        <v>272</v>
      </c>
      <c r="E631" s="209"/>
      <c r="F631" s="210"/>
      <c r="G631" s="211"/>
      <c r="H631" s="211">
        <f>+SUBTOTAL(9,H622:H629)</f>
        <v>331.04</v>
      </c>
    </row>
    <row r="632" spans="1:8" x14ac:dyDescent="0.25">
      <c r="A632" s="208"/>
      <c r="B632" s="209"/>
      <c r="C632" s="208"/>
      <c r="D632" s="209" t="s">
        <v>273</v>
      </c>
      <c r="E632" s="209"/>
      <c r="F632" s="210">
        <v>0</v>
      </c>
      <c r="G632" s="211"/>
      <c r="H632" s="211">
        <f>+ROUND(H631*F632/100,2)</f>
        <v>0</v>
      </c>
    </row>
    <row r="633" spans="1:8" x14ac:dyDescent="0.25">
      <c r="A633" s="208"/>
      <c r="B633" s="209"/>
      <c r="C633" s="208"/>
      <c r="D633" s="209" t="s">
        <v>274</v>
      </c>
      <c r="E633" s="209"/>
      <c r="F633" s="210"/>
      <c r="G633" s="211"/>
      <c r="H633" s="211">
        <f>+H631+H632</f>
        <v>331.04</v>
      </c>
    </row>
    <row r="634" spans="1:8" x14ac:dyDescent="0.25">
      <c r="A634" s="208"/>
      <c r="B634" s="209"/>
      <c r="C634" s="208"/>
      <c r="D634" s="209" t="s">
        <v>275</v>
      </c>
      <c r="E634" s="209"/>
      <c r="F634" s="210"/>
      <c r="G634" s="211"/>
      <c r="H634" s="211">
        <v>331.04</v>
      </c>
    </row>
    <row r="637" spans="1:8" x14ac:dyDescent="0.25">
      <c r="A637" s="208" t="s">
        <v>344</v>
      </c>
      <c r="B637" s="209" t="s">
        <v>345</v>
      </c>
      <c r="C637" s="208"/>
      <c r="D637" s="209"/>
      <c r="E637" s="209"/>
      <c r="F637" s="210"/>
      <c r="G637" s="211"/>
      <c r="H637" s="211"/>
    </row>
    <row r="638" spans="1:8" x14ac:dyDescent="0.25">
      <c r="A638" s="208"/>
      <c r="B638" s="209"/>
      <c r="C638" s="208" t="s">
        <v>346</v>
      </c>
      <c r="D638" s="209" t="s">
        <v>347</v>
      </c>
      <c r="E638" s="209" t="s">
        <v>348</v>
      </c>
      <c r="F638" s="210" t="s">
        <v>349</v>
      </c>
      <c r="G638" s="211" t="s">
        <v>350</v>
      </c>
      <c r="H638" s="211" t="s">
        <v>351</v>
      </c>
    </row>
    <row r="639" spans="1:8" x14ac:dyDescent="0.25">
      <c r="A639" s="208"/>
      <c r="B639" s="209"/>
      <c r="C639" s="208"/>
      <c r="D639" s="209"/>
      <c r="E639" s="209"/>
      <c r="F639" s="210"/>
      <c r="G639" s="211"/>
      <c r="H639" s="211"/>
    </row>
    <row r="640" spans="1:8" x14ac:dyDescent="0.25">
      <c r="A640" s="212" t="s">
        <v>1462</v>
      </c>
      <c r="B640" s="213" t="s">
        <v>1043</v>
      </c>
      <c r="C640" s="212"/>
      <c r="D640" s="213"/>
      <c r="E640" s="213" t="s">
        <v>324</v>
      </c>
      <c r="F640" s="210" t="s">
        <v>1007</v>
      </c>
      <c r="G640" s="211"/>
      <c r="H640" s="211"/>
    </row>
    <row r="641" spans="1:8" x14ac:dyDescent="0.25">
      <c r="A641" s="208"/>
      <c r="B641" s="209">
        <v>0</v>
      </c>
      <c r="C641" s="208" t="s">
        <v>1044</v>
      </c>
      <c r="D641" s="209" t="s">
        <v>1045</v>
      </c>
      <c r="E641" s="209" t="s">
        <v>354</v>
      </c>
      <c r="F641" s="210">
        <v>0.44</v>
      </c>
      <c r="G641" s="211">
        <v>0.65</v>
      </c>
      <c r="H641" s="211">
        <f>+ROUND(F641*G641,2)</f>
        <v>0.28999999999999998</v>
      </c>
    </row>
    <row r="642" spans="1:8" x14ac:dyDescent="0.25">
      <c r="A642" s="208"/>
      <c r="B642" s="209">
        <v>0</v>
      </c>
      <c r="C642" s="208" t="s">
        <v>1046</v>
      </c>
      <c r="D642" s="209" t="s">
        <v>1047</v>
      </c>
      <c r="E642" s="209" t="s">
        <v>337</v>
      </c>
      <c r="F642" s="210">
        <v>1.4999999999999999E-2</v>
      </c>
      <c r="G642" s="211">
        <v>1.21</v>
      </c>
      <c r="H642" s="211">
        <f>+ROUND(F642*G642,2)</f>
        <v>0.02</v>
      </c>
    </row>
    <row r="643" spans="1:8" x14ac:dyDescent="0.25">
      <c r="A643" s="208"/>
      <c r="B643" s="209"/>
      <c r="C643" s="208"/>
      <c r="D643" s="209" t="s">
        <v>355</v>
      </c>
      <c r="E643" s="209"/>
      <c r="F643" s="210"/>
      <c r="G643" s="211"/>
      <c r="H643" s="211">
        <f>+SUBTOTAL(9,H641:H642)</f>
        <v>0.31</v>
      </c>
    </row>
    <row r="644" spans="1:8" x14ac:dyDescent="0.25">
      <c r="A644" s="208"/>
      <c r="B644" s="209"/>
      <c r="C644" s="208"/>
      <c r="D644" s="209" t="s">
        <v>356</v>
      </c>
      <c r="E644" s="209"/>
      <c r="F644" s="210"/>
      <c r="G644" s="211"/>
      <c r="H644" s="211"/>
    </row>
    <row r="645" spans="1:8" x14ac:dyDescent="0.25">
      <c r="A645" s="208"/>
      <c r="B645" s="209" t="s">
        <v>270</v>
      </c>
      <c r="C645" s="208" t="s">
        <v>536</v>
      </c>
      <c r="D645" s="209" t="s">
        <v>537</v>
      </c>
      <c r="E645" s="209" t="s">
        <v>359</v>
      </c>
      <c r="F645" s="210">
        <v>0.315</v>
      </c>
      <c r="G645" s="211">
        <v>16.89</v>
      </c>
      <c r="H645" s="211">
        <f>+ROUND(F645*G645,2)</f>
        <v>5.32</v>
      </c>
    </row>
    <row r="646" spans="1:8" x14ac:dyDescent="0.25">
      <c r="A646" s="208"/>
      <c r="B646" s="209" t="s">
        <v>270</v>
      </c>
      <c r="C646" s="208" t="s">
        <v>360</v>
      </c>
      <c r="D646" s="209" t="s">
        <v>361</v>
      </c>
      <c r="E646" s="209" t="s">
        <v>359</v>
      </c>
      <c r="F646" s="210">
        <v>0.105</v>
      </c>
      <c r="G646" s="211">
        <v>13.45</v>
      </c>
      <c r="H646" s="211">
        <f>+ROUND(F646*G646,2)</f>
        <v>1.41</v>
      </c>
    </row>
    <row r="647" spans="1:8" x14ac:dyDescent="0.25">
      <c r="A647" s="208"/>
      <c r="B647" s="209"/>
      <c r="C647" s="208"/>
      <c r="D647" s="209" t="s">
        <v>271</v>
      </c>
      <c r="E647" s="209"/>
      <c r="F647" s="210"/>
      <c r="G647" s="211"/>
      <c r="H647" s="211">
        <f>+SUBTOTAL(9,H645:H646)</f>
        <v>6.73</v>
      </c>
    </row>
    <row r="648" spans="1:8" x14ac:dyDescent="0.25">
      <c r="A648" s="208"/>
      <c r="B648" s="209"/>
      <c r="C648" s="208"/>
      <c r="D648" s="209" t="s">
        <v>272</v>
      </c>
      <c r="E648" s="209"/>
      <c r="F648" s="210"/>
      <c r="G648" s="211"/>
      <c r="H648" s="211">
        <f>+SUBTOTAL(9,H641:H646)</f>
        <v>7.04</v>
      </c>
    </row>
    <row r="649" spans="1:8" x14ac:dyDescent="0.25">
      <c r="A649" s="208"/>
      <c r="B649" s="209"/>
      <c r="C649" s="208"/>
      <c r="D649" s="209" t="s">
        <v>273</v>
      </c>
      <c r="E649" s="209"/>
      <c r="F649" s="210">
        <v>28</v>
      </c>
      <c r="G649" s="211"/>
      <c r="H649" s="211">
        <f>+ROUND(H648*F649/100,2)</f>
        <v>1.97</v>
      </c>
    </row>
    <row r="650" spans="1:8" x14ac:dyDescent="0.25">
      <c r="A650" s="208"/>
      <c r="B650" s="209"/>
      <c r="C650" s="208"/>
      <c r="D650" s="209" t="s">
        <v>274</v>
      </c>
      <c r="E650" s="209"/>
      <c r="F650" s="210"/>
      <c r="G650" s="211"/>
      <c r="H650" s="211">
        <f>+H648+H649</f>
        <v>9.01</v>
      </c>
    </row>
    <row r="651" spans="1:8" x14ac:dyDescent="0.25">
      <c r="A651" s="208"/>
      <c r="B651" s="209"/>
      <c r="C651" s="208"/>
      <c r="D651" s="209" t="s">
        <v>275</v>
      </c>
      <c r="E651" s="209"/>
      <c r="F651" s="210"/>
      <c r="G651" s="211"/>
      <c r="H651" s="211">
        <v>9.01</v>
      </c>
    </row>
    <row r="654" spans="1:8" x14ac:dyDescent="0.25">
      <c r="A654" s="208" t="s">
        <v>344</v>
      </c>
      <c r="B654" s="209" t="s">
        <v>345</v>
      </c>
      <c r="C654" s="208"/>
      <c r="D654" s="209"/>
      <c r="E654" s="209"/>
      <c r="F654" s="210"/>
      <c r="G654" s="211"/>
      <c r="H654" s="211"/>
    </row>
    <row r="655" spans="1:8" x14ac:dyDescent="0.25">
      <c r="A655" s="208"/>
      <c r="B655" s="209"/>
      <c r="C655" s="208" t="s">
        <v>346</v>
      </c>
      <c r="D655" s="209" t="s">
        <v>347</v>
      </c>
      <c r="E655" s="209" t="s">
        <v>348</v>
      </c>
      <c r="F655" s="210" t="s">
        <v>349</v>
      </c>
      <c r="G655" s="211" t="s">
        <v>350</v>
      </c>
      <c r="H655" s="211" t="s">
        <v>351</v>
      </c>
    </row>
    <row r="656" spans="1:8" x14ac:dyDescent="0.25">
      <c r="A656" s="208"/>
      <c r="B656" s="209"/>
      <c r="C656" s="208"/>
      <c r="D656" s="209"/>
      <c r="E656" s="209"/>
      <c r="F656" s="210"/>
      <c r="G656" s="211"/>
      <c r="H656" s="211"/>
    </row>
    <row r="657" spans="1:8" x14ac:dyDescent="0.25">
      <c r="A657" s="212" t="s">
        <v>538</v>
      </c>
      <c r="B657" s="213" t="s">
        <v>539</v>
      </c>
      <c r="C657" s="212"/>
      <c r="D657" s="213"/>
      <c r="E657" s="213" t="s">
        <v>359</v>
      </c>
      <c r="F657" s="210" t="s">
        <v>366</v>
      </c>
      <c r="G657" s="211"/>
      <c r="H657" s="211"/>
    </row>
    <row r="658" spans="1:8" x14ac:dyDescent="0.25">
      <c r="A658" s="208"/>
      <c r="B658" s="209">
        <v>1</v>
      </c>
      <c r="C658" s="208" t="s">
        <v>540</v>
      </c>
      <c r="D658" s="209" t="s">
        <v>541</v>
      </c>
      <c r="E658" s="209" t="s">
        <v>359</v>
      </c>
      <c r="F658" s="210">
        <v>1</v>
      </c>
      <c r="G658" s="211">
        <v>11.84</v>
      </c>
      <c r="H658" s="211">
        <f>+ROUND(F658*G658,2)</f>
        <v>11.84</v>
      </c>
    </row>
    <row r="659" spans="1:8" x14ac:dyDescent="0.25">
      <c r="A659" s="208"/>
      <c r="B659" s="209">
        <v>1</v>
      </c>
      <c r="C659" s="208" t="s">
        <v>369</v>
      </c>
      <c r="D659" s="209" t="s">
        <v>370</v>
      </c>
      <c r="E659" s="209" t="s">
        <v>359</v>
      </c>
      <c r="F659" s="210">
        <v>1</v>
      </c>
      <c r="G659" s="211">
        <v>2.59</v>
      </c>
      <c r="H659" s="211">
        <f>+ROUND(F659*G659,2)</f>
        <v>2.59</v>
      </c>
    </row>
    <row r="660" spans="1:8" x14ac:dyDescent="0.25">
      <c r="A660" s="208"/>
      <c r="B660" s="209">
        <v>1</v>
      </c>
      <c r="C660" s="208" t="s">
        <v>371</v>
      </c>
      <c r="D660" s="209" t="s">
        <v>372</v>
      </c>
      <c r="E660" s="209" t="s">
        <v>359</v>
      </c>
      <c r="F660" s="210">
        <v>1</v>
      </c>
      <c r="G660" s="211">
        <v>0.55000000000000004</v>
      </c>
      <c r="H660" s="211">
        <f>+ROUND(F660*G660,2)</f>
        <v>0.55000000000000004</v>
      </c>
    </row>
    <row r="661" spans="1:8" x14ac:dyDescent="0.25">
      <c r="A661" s="208"/>
      <c r="B661" s="209">
        <v>1</v>
      </c>
      <c r="C661" s="208" t="s">
        <v>373</v>
      </c>
      <c r="D661" s="209" t="s">
        <v>374</v>
      </c>
      <c r="E661" s="209" t="s">
        <v>359</v>
      </c>
      <c r="F661" s="210">
        <v>1</v>
      </c>
      <c r="G661" s="211">
        <v>0.37</v>
      </c>
      <c r="H661" s="211">
        <f>+ROUND(F661*G661,2)</f>
        <v>0.37</v>
      </c>
    </row>
    <row r="662" spans="1:8" x14ac:dyDescent="0.25">
      <c r="A662" s="208"/>
      <c r="B662" s="209">
        <v>1</v>
      </c>
      <c r="C662" s="208" t="s">
        <v>375</v>
      </c>
      <c r="D662" s="209" t="s">
        <v>376</v>
      </c>
      <c r="E662" s="209" t="s">
        <v>359</v>
      </c>
      <c r="F662" s="210">
        <v>1</v>
      </c>
      <c r="G662" s="211">
        <v>0.02</v>
      </c>
      <c r="H662" s="211">
        <f>+ROUND(F662*G662,2)</f>
        <v>0.02</v>
      </c>
    </row>
    <row r="663" spans="1:8" x14ac:dyDescent="0.25">
      <c r="A663" s="208"/>
      <c r="B663" s="209"/>
      <c r="C663" s="208"/>
      <c r="D663" s="209" t="s">
        <v>277</v>
      </c>
      <c r="E663" s="209"/>
      <c r="F663" s="210"/>
      <c r="G663" s="211"/>
      <c r="H663" s="211">
        <f>+SUBTOTAL(9,H658:H662)</f>
        <v>15.37</v>
      </c>
    </row>
    <row r="664" spans="1:8" x14ac:dyDescent="0.25">
      <c r="A664" s="208"/>
      <c r="B664" s="209"/>
      <c r="C664" s="208"/>
      <c r="D664" s="209" t="s">
        <v>356</v>
      </c>
      <c r="E664" s="209"/>
      <c r="F664" s="210"/>
      <c r="G664" s="211"/>
      <c r="H664" s="211"/>
    </row>
    <row r="665" spans="1:8" x14ac:dyDescent="0.25">
      <c r="A665" s="208"/>
      <c r="B665" s="209" t="s">
        <v>270</v>
      </c>
      <c r="C665" s="208" t="s">
        <v>377</v>
      </c>
      <c r="D665" s="209" t="s">
        <v>378</v>
      </c>
      <c r="E665" s="209" t="s">
        <v>359</v>
      </c>
      <c r="F665" s="210">
        <v>1</v>
      </c>
      <c r="G665" s="211">
        <v>0.48</v>
      </c>
      <c r="H665" s="211">
        <f>+ROUND(F665*G665,2)</f>
        <v>0.48</v>
      </c>
    </row>
    <row r="666" spans="1:8" x14ac:dyDescent="0.25">
      <c r="A666" s="208"/>
      <c r="B666" s="209" t="s">
        <v>270</v>
      </c>
      <c r="C666" s="208" t="s">
        <v>379</v>
      </c>
      <c r="D666" s="209" t="s">
        <v>380</v>
      </c>
      <c r="E666" s="209" t="s">
        <v>359</v>
      </c>
      <c r="F666" s="210">
        <v>1</v>
      </c>
      <c r="G666" s="211">
        <v>0.9</v>
      </c>
      <c r="H666" s="211">
        <f>+ROUND(F666*G666,2)</f>
        <v>0.9</v>
      </c>
    </row>
    <row r="667" spans="1:8" x14ac:dyDescent="0.25">
      <c r="A667" s="208"/>
      <c r="B667" s="209" t="s">
        <v>270</v>
      </c>
      <c r="C667" s="208" t="s">
        <v>542</v>
      </c>
      <c r="D667" s="209" t="s">
        <v>543</v>
      </c>
      <c r="E667" s="209" t="s">
        <v>359</v>
      </c>
      <c r="F667" s="210">
        <v>1</v>
      </c>
      <c r="G667" s="211">
        <v>0.14000000000000001</v>
      </c>
      <c r="H667" s="211">
        <f>+ROUND(F667*G667,2)</f>
        <v>0.14000000000000001</v>
      </c>
    </row>
    <row r="668" spans="1:8" x14ac:dyDescent="0.25">
      <c r="A668" s="208"/>
      <c r="B668" s="209"/>
      <c r="C668" s="208"/>
      <c r="D668" s="209" t="s">
        <v>271</v>
      </c>
      <c r="E668" s="209"/>
      <c r="F668" s="210"/>
      <c r="G668" s="211"/>
      <c r="H668" s="211">
        <f>+SUBTOTAL(9,H665:H667)</f>
        <v>1.52</v>
      </c>
    </row>
    <row r="669" spans="1:8" x14ac:dyDescent="0.25">
      <c r="A669" s="208"/>
      <c r="B669" s="209"/>
      <c r="C669" s="208"/>
      <c r="D669" s="209" t="s">
        <v>272</v>
      </c>
      <c r="E669" s="209"/>
      <c r="F669" s="210"/>
      <c r="G669" s="211"/>
      <c r="H669" s="211">
        <f>+SUBTOTAL(9,H658:H667)</f>
        <v>16.89</v>
      </c>
    </row>
    <row r="670" spans="1:8" x14ac:dyDescent="0.25">
      <c r="A670" s="208"/>
      <c r="B670" s="209"/>
      <c r="C670" s="208"/>
      <c r="D670" s="209" t="s">
        <v>273</v>
      </c>
      <c r="E670" s="209"/>
      <c r="F670" s="210">
        <v>0</v>
      </c>
      <c r="G670" s="211"/>
      <c r="H670" s="211">
        <f>+ROUND(H669*F670/100,2)</f>
        <v>0</v>
      </c>
    </row>
    <row r="671" spans="1:8" x14ac:dyDescent="0.25">
      <c r="A671" s="208"/>
      <c r="B671" s="209"/>
      <c r="C671" s="208"/>
      <c r="D671" s="209" t="s">
        <v>274</v>
      </c>
      <c r="E671" s="209"/>
      <c r="F671" s="210"/>
      <c r="G671" s="211"/>
      <c r="H671" s="211">
        <f>+H669+H670</f>
        <v>16.89</v>
      </c>
    </row>
    <row r="672" spans="1:8" x14ac:dyDescent="0.25">
      <c r="A672" s="208"/>
      <c r="B672" s="209"/>
      <c r="C672" s="208"/>
      <c r="D672" s="209" t="s">
        <v>275</v>
      </c>
      <c r="E672" s="209"/>
      <c r="F672" s="210"/>
      <c r="G672" s="211"/>
      <c r="H672" s="211">
        <v>16.89</v>
      </c>
    </row>
    <row r="675" spans="1:8" x14ac:dyDescent="0.25">
      <c r="A675" s="208" t="s">
        <v>344</v>
      </c>
      <c r="B675" s="209" t="s">
        <v>345</v>
      </c>
      <c r="C675" s="208"/>
      <c r="D675" s="209"/>
      <c r="E675" s="209"/>
      <c r="F675" s="210"/>
      <c r="G675" s="211"/>
      <c r="H675" s="211"/>
    </row>
    <row r="676" spans="1:8" x14ac:dyDescent="0.25">
      <c r="A676" s="208"/>
      <c r="B676" s="209"/>
      <c r="C676" s="208" t="s">
        <v>346</v>
      </c>
      <c r="D676" s="209" t="s">
        <v>347</v>
      </c>
      <c r="E676" s="209" t="s">
        <v>348</v>
      </c>
      <c r="F676" s="210" t="s">
        <v>349</v>
      </c>
      <c r="G676" s="211" t="s">
        <v>350</v>
      </c>
      <c r="H676" s="211" t="s">
        <v>351</v>
      </c>
    </row>
    <row r="677" spans="1:8" x14ac:dyDescent="0.25">
      <c r="A677" s="208"/>
      <c r="B677" s="209"/>
      <c r="C677" s="208"/>
      <c r="D677" s="209"/>
      <c r="E677" s="209"/>
      <c r="F677" s="210"/>
      <c r="G677" s="211"/>
      <c r="H677" s="211"/>
    </row>
    <row r="678" spans="1:8" x14ac:dyDescent="0.25">
      <c r="A678" s="212" t="s">
        <v>544</v>
      </c>
      <c r="B678" s="213" t="s">
        <v>545</v>
      </c>
      <c r="C678" s="212"/>
      <c r="D678" s="213"/>
      <c r="E678" s="213" t="s">
        <v>359</v>
      </c>
      <c r="F678" s="210" t="s">
        <v>366</v>
      </c>
      <c r="G678" s="211"/>
      <c r="H678" s="211"/>
    </row>
    <row r="679" spans="1:8" x14ac:dyDescent="0.25">
      <c r="A679" s="208"/>
      <c r="B679" s="209">
        <v>1</v>
      </c>
      <c r="C679" s="208" t="s">
        <v>540</v>
      </c>
      <c r="D679" s="209" t="s">
        <v>541</v>
      </c>
      <c r="E679" s="209" t="s">
        <v>359</v>
      </c>
      <c r="F679" s="210">
        <v>1.1900000000000001E-2</v>
      </c>
      <c r="G679" s="211">
        <v>11.84</v>
      </c>
      <c r="H679" s="211">
        <f>+ROUND(F679*G679,2)</f>
        <v>0.14000000000000001</v>
      </c>
    </row>
    <row r="680" spans="1:8" x14ac:dyDescent="0.25">
      <c r="A680" s="208"/>
      <c r="B680" s="209"/>
      <c r="C680" s="208"/>
      <c r="D680" s="209" t="s">
        <v>277</v>
      </c>
      <c r="E680" s="209"/>
      <c r="F680" s="210"/>
      <c r="G680" s="211"/>
      <c r="H680" s="211">
        <f>+SUBTOTAL(9,H679:H679)</f>
        <v>0.14000000000000001</v>
      </c>
    </row>
    <row r="681" spans="1:8" x14ac:dyDescent="0.25">
      <c r="A681" s="208"/>
      <c r="B681" s="209"/>
      <c r="C681" s="208"/>
      <c r="D681" s="209" t="s">
        <v>272</v>
      </c>
      <c r="E681" s="209"/>
      <c r="F681" s="210"/>
      <c r="G681" s="211"/>
      <c r="H681" s="211">
        <f>+SUBTOTAL(9,H679:H679)</f>
        <v>0.14000000000000001</v>
      </c>
    </row>
    <row r="682" spans="1:8" x14ac:dyDescent="0.25">
      <c r="A682" s="208"/>
      <c r="B682" s="209"/>
      <c r="C682" s="208"/>
      <c r="D682" s="209" t="s">
        <v>273</v>
      </c>
      <c r="E682" s="209"/>
      <c r="F682" s="210">
        <v>0</v>
      </c>
      <c r="G682" s="211"/>
      <c r="H682" s="211">
        <f>+ROUND(H681*F682/100,2)</f>
        <v>0</v>
      </c>
    </row>
    <row r="683" spans="1:8" x14ac:dyDescent="0.25">
      <c r="A683" s="208"/>
      <c r="B683" s="209"/>
      <c r="C683" s="208"/>
      <c r="D683" s="209" t="s">
        <v>274</v>
      </c>
      <c r="E683" s="209"/>
      <c r="F683" s="210"/>
      <c r="G683" s="211"/>
      <c r="H683" s="211">
        <f>+H681+H682</f>
        <v>0.14000000000000001</v>
      </c>
    </row>
    <row r="684" spans="1:8" x14ac:dyDescent="0.25">
      <c r="A684" s="208"/>
      <c r="B684" s="209"/>
      <c r="C684" s="208"/>
      <c r="D684" s="209" t="s">
        <v>275</v>
      </c>
      <c r="E684" s="209"/>
      <c r="F684" s="210"/>
      <c r="G684" s="211"/>
      <c r="H684" s="211">
        <v>0.14000000000000001</v>
      </c>
    </row>
    <row r="687" spans="1:8" x14ac:dyDescent="0.25">
      <c r="A687" s="208" t="s">
        <v>344</v>
      </c>
      <c r="B687" s="209" t="s">
        <v>345</v>
      </c>
      <c r="C687" s="208"/>
      <c r="D687" s="209"/>
      <c r="E687" s="209"/>
      <c r="F687" s="210"/>
      <c r="G687" s="211"/>
      <c r="H687" s="211"/>
    </row>
    <row r="688" spans="1:8" x14ac:dyDescent="0.25">
      <c r="A688" s="208"/>
      <c r="B688" s="209"/>
      <c r="C688" s="208" t="s">
        <v>346</v>
      </c>
      <c r="D688" s="209" t="s">
        <v>347</v>
      </c>
      <c r="E688" s="209" t="s">
        <v>348</v>
      </c>
      <c r="F688" s="210" t="s">
        <v>349</v>
      </c>
      <c r="G688" s="211" t="s">
        <v>350</v>
      </c>
      <c r="H688" s="211" t="s">
        <v>351</v>
      </c>
    </row>
    <row r="689" spans="1:8" x14ac:dyDescent="0.25">
      <c r="A689" s="208"/>
      <c r="B689" s="209"/>
      <c r="C689" s="208"/>
      <c r="D689" s="209"/>
      <c r="E689" s="209"/>
      <c r="F689" s="210"/>
      <c r="G689" s="211"/>
      <c r="H689" s="211"/>
    </row>
    <row r="690" spans="1:8" x14ac:dyDescent="0.25">
      <c r="A690" s="212" t="s">
        <v>1463</v>
      </c>
      <c r="B690" s="213" t="s">
        <v>1048</v>
      </c>
      <c r="C690" s="212"/>
      <c r="D690" s="213"/>
      <c r="E690" s="213" t="s">
        <v>337</v>
      </c>
      <c r="F690" s="210" t="s">
        <v>1007</v>
      </c>
      <c r="G690" s="211"/>
      <c r="H690" s="211"/>
    </row>
    <row r="691" spans="1:8" x14ac:dyDescent="0.25">
      <c r="A691" s="208"/>
      <c r="B691" s="209"/>
      <c r="C691" s="208"/>
      <c r="D691" s="209" t="s">
        <v>356</v>
      </c>
      <c r="E691" s="209"/>
      <c r="F691" s="210"/>
      <c r="G691" s="211"/>
      <c r="H691" s="211"/>
    </row>
    <row r="692" spans="1:8" x14ac:dyDescent="0.25">
      <c r="A692" s="208"/>
      <c r="B692" s="209" t="s">
        <v>270</v>
      </c>
      <c r="C692" s="208" t="s">
        <v>1049</v>
      </c>
      <c r="D692" s="209" t="s">
        <v>1050</v>
      </c>
      <c r="E692" s="209" t="s">
        <v>359</v>
      </c>
      <c r="F692" s="210">
        <v>0.5</v>
      </c>
      <c r="G692" s="211">
        <v>20.34</v>
      </c>
      <c r="H692" s="211">
        <f>+ROUND(F692*G692,2)</f>
        <v>10.17</v>
      </c>
    </row>
    <row r="693" spans="1:8" x14ac:dyDescent="0.25">
      <c r="A693" s="208"/>
      <c r="B693" s="209" t="s">
        <v>270</v>
      </c>
      <c r="C693" s="208" t="s">
        <v>360</v>
      </c>
      <c r="D693" s="209" t="s">
        <v>361</v>
      </c>
      <c r="E693" s="209" t="s">
        <v>359</v>
      </c>
      <c r="F693" s="210">
        <v>1</v>
      </c>
      <c r="G693" s="211">
        <v>13.45</v>
      </c>
      <c r="H693" s="211">
        <f>+ROUND(F693*G693,2)</f>
        <v>13.45</v>
      </c>
    </row>
    <row r="694" spans="1:8" x14ac:dyDescent="0.25">
      <c r="A694" s="208"/>
      <c r="B694" s="209"/>
      <c r="C694" s="208"/>
      <c r="D694" s="209" t="s">
        <v>271</v>
      </c>
      <c r="E694" s="209"/>
      <c r="F694" s="210"/>
      <c r="G694" s="211"/>
      <c r="H694" s="211">
        <f>+SUBTOTAL(9,H692:H693)</f>
        <v>23.619999999999997</v>
      </c>
    </row>
    <row r="695" spans="1:8" x14ac:dyDescent="0.25">
      <c r="A695" s="208"/>
      <c r="B695" s="209"/>
      <c r="C695" s="208"/>
      <c r="D695" s="209" t="s">
        <v>272</v>
      </c>
      <c r="E695" s="209"/>
      <c r="F695" s="210"/>
      <c r="G695" s="211"/>
      <c r="H695" s="211">
        <f>+SUBTOTAL(9,H691:H693)</f>
        <v>23.619999999999997</v>
      </c>
    </row>
    <row r="696" spans="1:8" x14ac:dyDescent="0.25">
      <c r="A696" s="208"/>
      <c r="B696" s="209"/>
      <c r="C696" s="208"/>
      <c r="D696" s="209" t="s">
        <v>273</v>
      </c>
      <c r="E696" s="209"/>
      <c r="F696" s="210">
        <v>28</v>
      </c>
      <c r="G696" s="211"/>
      <c r="H696" s="211">
        <f>+ROUND(H695*F696/100,2)</f>
        <v>6.61</v>
      </c>
    </row>
    <row r="697" spans="1:8" x14ac:dyDescent="0.25">
      <c r="A697" s="208"/>
      <c r="B697" s="209"/>
      <c r="C697" s="208"/>
      <c r="D697" s="209" t="s">
        <v>274</v>
      </c>
      <c r="E697" s="209"/>
      <c r="F697" s="210"/>
      <c r="G697" s="211"/>
      <c r="H697" s="211">
        <f>+H695+H696</f>
        <v>30.229999999999997</v>
      </c>
    </row>
    <row r="698" spans="1:8" x14ac:dyDescent="0.25">
      <c r="A698" s="208"/>
      <c r="B698" s="209"/>
      <c r="C698" s="208"/>
      <c r="D698" s="209" t="s">
        <v>275</v>
      </c>
      <c r="E698" s="209"/>
      <c r="F698" s="210"/>
      <c r="G698" s="211"/>
      <c r="H698" s="211">
        <v>30.23</v>
      </c>
    </row>
    <row r="701" spans="1:8" x14ac:dyDescent="0.25">
      <c r="A701" s="208" t="s">
        <v>344</v>
      </c>
      <c r="B701" s="209" t="s">
        <v>345</v>
      </c>
      <c r="C701" s="208"/>
      <c r="D701" s="209"/>
      <c r="E701" s="209"/>
      <c r="F701" s="210"/>
      <c r="G701" s="211"/>
      <c r="H701" s="211"/>
    </row>
    <row r="702" spans="1:8" x14ac:dyDescent="0.25">
      <c r="A702" s="208"/>
      <c r="B702" s="209"/>
      <c r="C702" s="208" t="s">
        <v>346</v>
      </c>
      <c r="D702" s="209" t="s">
        <v>347</v>
      </c>
      <c r="E702" s="209" t="s">
        <v>348</v>
      </c>
      <c r="F702" s="210" t="s">
        <v>349</v>
      </c>
      <c r="G702" s="211" t="s">
        <v>350</v>
      </c>
      <c r="H702" s="211" t="s">
        <v>351</v>
      </c>
    </row>
    <row r="703" spans="1:8" x14ac:dyDescent="0.25">
      <c r="A703" s="208"/>
      <c r="B703" s="209"/>
      <c r="C703" s="208"/>
      <c r="D703" s="209"/>
      <c r="E703" s="209"/>
      <c r="F703" s="210"/>
      <c r="G703" s="211"/>
      <c r="H703" s="211"/>
    </row>
    <row r="704" spans="1:8" x14ac:dyDescent="0.25">
      <c r="A704" s="212" t="s">
        <v>1051</v>
      </c>
      <c r="B704" s="213" t="s">
        <v>1052</v>
      </c>
      <c r="C704" s="212"/>
      <c r="D704" s="213"/>
      <c r="E704" s="213" t="s">
        <v>359</v>
      </c>
      <c r="F704" s="210" t="s">
        <v>366</v>
      </c>
      <c r="G704" s="211"/>
      <c r="H704" s="211"/>
    </row>
    <row r="705" spans="1:8" x14ac:dyDescent="0.25">
      <c r="A705" s="208"/>
      <c r="B705" s="209">
        <v>1</v>
      </c>
      <c r="C705" s="208" t="s">
        <v>1053</v>
      </c>
      <c r="D705" s="209" t="s">
        <v>1054</v>
      </c>
      <c r="E705" s="209" t="s">
        <v>359</v>
      </c>
      <c r="F705" s="210">
        <v>1</v>
      </c>
      <c r="G705" s="211">
        <v>15.25</v>
      </c>
      <c r="H705" s="211">
        <f>+ROUND(F705*G705,2)</f>
        <v>15.25</v>
      </c>
    </row>
    <row r="706" spans="1:8" x14ac:dyDescent="0.25">
      <c r="A706" s="208"/>
      <c r="B706" s="209">
        <v>1</v>
      </c>
      <c r="C706" s="208" t="s">
        <v>369</v>
      </c>
      <c r="D706" s="209" t="s">
        <v>370</v>
      </c>
      <c r="E706" s="209" t="s">
        <v>359</v>
      </c>
      <c r="F706" s="210">
        <v>1</v>
      </c>
      <c r="G706" s="211">
        <v>2.59</v>
      </c>
      <c r="H706" s="211">
        <f>+ROUND(F706*G706,2)</f>
        <v>2.59</v>
      </c>
    </row>
    <row r="707" spans="1:8" x14ac:dyDescent="0.25">
      <c r="A707" s="208"/>
      <c r="B707" s="209">
        <v>1</v>
      </c>
      <c r="C707" s="208" t="s">
        <v>371</v>
      </c>
      <c r="D707" s="209" t="s">
        <v>372</v>
      </c>
      <c r="E707" s="209" t="s">
        <v>359</v>
      </c>
      <c r="F707" s="210">
        <v>1</v>
      </c>
      <c r="G707" s="211">
        <v>0.55000000000000004</v>
      </c>
      <c r="H707" s="211">
        <f>+ROUND(F707*G707,2)</f>
        <v>0.55000000000000004</v>
      </c>
    </row>
    <row r="708" spans="1:8" x14ac:dyDescent="0.25">
      <c r="A708" s="208"/>
      <c r="B708" s="209">
        <v>1</v>
      </c>
      <c r="C708" s="208" t="s">
        <v>373</v>
      </c>
      <c r="D708" s="209" t="s">
        <v>374</v>
      </c>
      <c r="E708" s="209" t="s">
        <v>359</v>
      </c>
      <c r="F708" s="210">
        <v>1</v>
      </c>
      <c r="G708" s="211">
        <v>0.37</v>
      </c>
      <c r="H708" s="211">
        <f>+ROUND(F708*G708,2)</f>
        <v>0.37</v>
      </c>
    </row>
    <row r="709" spans="1:8" x14ac:dyDescent="0.25">
      <c r="A709" s="208"/>
      <c r="B709" s="209">
        <v>1</v>
      </c>
      <c r="C709" s="208" t="s">
        <v>375</v>
      </c>
      <c r="D709" s="209" t="s">
        <v>376</v>
      </c>
      <c r="E709" s="209" t="s">
        <v>359</v>
      </c>
      <c r="F709" s="210">
        <v>1</v>
      </c>
      <c r="G709" s="211">
        <v>0.02</v>
      </c>
      <c r="H709" s="211">
        <f>+ROUND(F709*G709,2)</f>
        <v>0.02</v>
      </c>
    </row>
    <row r="710" spans="1:8" x14ac:dyDescent="0.25">
      <c r="A710" s="208"/>
      <c r="B710" s="209"/>
      <c r="C710" s="208"/>
      <c r="D710" s="209" t="s">
        <v>277</v>
      </c>
      <c r="E710" s="209"/>
      <c r="F710" s="210"/>
      <c r="G710" s="211"/>
      <c r="H710" s="211">
        <f>+SUBTOTAL(9,H705:H709)</f>
        <v>18.78</v>
      </c>
    </row>
    <row r="711" spans="1:8" x14ac:dyDescent="0.25">
      <c r="A711" s="208"/>
      <c r="B711" s="209"/>
      <c r="C711" s="208"/>
      <c r="D711" s="209" t="s">
        <v>356</v>
      </c>
      <c r="E711" s="209"/>
      <c r="F711" s="210"/>
      <c r="G711" s="211"/>
      <c r="H711" s="211"/>
    </row>
    <row r="712" spans="1:8" x14ac:dyDescent="0.25">
      <c r="A712" s="208"/>
      <c r="B712" s="209" t="s">
        <v>270</v>
      </c>
      <c r="C712" s="208" t="s">
        <v>377</v>
      </c>
      <c r="D712" s="209" t="s">
        <v>378</v>
      </c>
      <c r="E712" s="209" t="s">
        <v>359</v>
      </c>
      <c r="F712" s="210">
        <v>1</v>
      </c>
      <c r="G712" s="211">
        <v>0.48</v>
      </c>
      <c r="H712" s="211">
        <f>+ROUND(F712*G712,2)</f>
        <v>0.48</v>
      </c>
    </row>
    <row r="713" spans="1:8" x14ac:dyDescent="0.25">
      <c r="A713" s="208"/>
      <c r="B713" s="209" t="s">
        <v>270</v>
      </c>
      <c r="C713" s="208" t="s">
        <v>379</v>
      </c>
      <c r="D713" s="209" t="s">
        <v>380</v>
      </c>
      <c r="E713" s="209" t="s">
        <v>359</v>
      </c>
      <c r="F713" s="210">
        <v>1</v>
      </c>
      <c r="G713" s="211">
        <v>0.9</v>
      </c>
      <c r="H713" s="211">
        <f>+ROUND(F713*G713,2)</f>
        <v>0.9</v>
      </c>
    </row>
    <row r="714" spans="1:8" x14ac:dyDescent="0.25">
      <c r="A714" s="208"/>
      <c r="B714" s="209" t="s">
        <v>270</v>
      </c>
      <c r="C714" s="208" t="s">
        <v>1055</v>
      </c>
      <c r="D714" s="209" t="s">
        <v>1056</v>
      </c>
      <c r="E714" s="209" t="s">
        <v>359</v>
      </c>
      <c r="F714" s="210">
        <v>1</v>
      </c>
      <c r="G714" s="211">
        <v>0.18</v>
      </c>
      <c r="H714" s="211">
        <f>+ROUND(F714*G714,2)</f>
        <v>0.18</v>
      </c>
    </row>
    <row r="715" spans="1:8" x14ac:dyDescent="0.25">
      <c r="A715" s="208"/>
      <c r="B715" s="209"/>
      <c r="C715" s="208"/>
      <c r="D715" s="209" t="s">
        <v>271</v>
      </c>
      <c r="E715" s="209"/>
      <c r="F715" s="210"/>
      <c r="G715" s="211"/>
      <c r="H715" s="211">
        <f>+SUBTOTAL(9,H712:H714)</f>
        <v>1.5599999999999998</v>
      </c>
    </row>
    <row r="716" spans="1:8" x14ac:dyDescent="0.25">
      <c r="A716" s="208"/>
      <c r="B716" s="209"/>
      <c r="C716" s="208"/>
      <c r="D716" s="209" t="s">
        <v>272</v>
      </c>
      <c r="E716" s="209"/>
      <c r="F716" s="210"/>
      <c r="G716" s="211"/>
      <c r="H716" s="211">
        <f>+SUBTOTAL(9,H705:H714)</f>
        <v>20.34</v>
      </c>
    </row>
    <row r="717" spans="1:8" x14ac:dyDescent="0.25">
      <c r="A717" s="208"/>
      <c r="B717" s="209"/>
      <c r="C717" s="208"/>
      <c r="D717" s="209" t="s">
        <v>273</v>
      </c>
      <c r="E717" s="209"/>
      <c r="F717" s="210">
        <v>0</v>
      </c>
      <c r="G717" s="211"/>
      <c r="H717" s="211">
        <f>+ROUND(H716*F717/100,2)</f>
        <v>0</v>
      </c>
    </row>
    <row r="718" spans="1:8" x14ac:dyDescent="0.25">
      <c r="A718" s="208"/>
      <c r="B718" s="209"/>
      <c r="C718" s="208"/>
      <c r="D718" s="209" t="s">
        <v>274</v>
      </c>
      <c r="E718" s="209"/>
      <c r="F718" s="210"/>
      <c r="G718" s="211"/>
      <c r="H718" s="211">
        <f>+H716+H717</f>
        <v>20.34</v>
      </c>
    </row>
    <row r="719" spans="1:8" x14ac:dyDescent="0.25">
      <c r="A719" s="208"/>
      <c r="B719" s="209"/>
      <c r="C719" s="208"/>
      <c r="D719" s="209" t="s">
        <v>275</v>
      </c>
      <c r="E719" s="209"/>
      <c r="F719" s="210"/>
      <c r="G719" s="211"/>
      <c r="H719" s="211">
        <v>20.34</v>
      </c>
    </row>
    <row r="722" spans="1:8" x14ac:dyDescent="0.25">
      <c r="A722" s="208" t="s">
        <v>344</v>
      </c>
      <c r="B722" s="209" t="s">
        <v>345</v>
      </c>
      <c r="C722" s="208"/>
      <c r="D722" s="209"/>
      <c r="E722" s="209"/>
      <c r="F722" s="210"/>
      <c r="G722" s="211"/>
      <c r="H722" s="211"/>
    </row>
    <row r="723" spans="1:8" x14ac:dyDescent="0.25">
      <c r="A723" s="208"/>
      <c r="B723" s="209"/>
      <c r="C723" s="208" t="s">
        <v>346</v>
      </c>
      <c r="D723" s="209" t="s">
        <v>347</v>
      </c>
      <c r="E723" s="209" t="s">
        <v>348</v>
      </c>
      <c r="F723" s="210" t="s">
        <v>349</v>
      </c>
      <c r="G723" s="211" t="s">
        <v>350</v>
      </c>
      <c r="H723" s="211" t="s">
        <v>351</v>
      </c>
    </row>
    <row r="724" spans="1:8" x14ac:dyDescent="0.25">
      <c r="A724" s="208"/>
      <c r="B724" s="209"/>
      <c r="C724" s="208"/>
      <c r="D724" s="209"/>
      <c r="E724" s="209"/>
      <c r="F724" s="210"/>
      <c r="G724" s="211"/>
      <c r="H724" s="211"/>
    </row>
    <row r="725" spans="1:8" x14ac:dyDescent="0.25">
      <c r="A725" s="212" t="s">
        <v>1057</v>
      </c>
      <c r="B725" s="213" t="s">
        <v>1058</v>
      </c>
      <c r="C725" s="212"/>
      <c r="D725" s="213"/>
      <c r="E725" s="213" t="s">
        <v>359</v>
      </c>
      <c r="F725" s="210" t="s">
        <v>366</v>
      </c>
      <c r="G725" s="211"/>
      <c r="H725" s="211"/>
    </row>
    <row r="726" spans="1:8" x14ac:dyDescent="0.25">
      <c r="A726" s="208"/>
      <c r="B726" s="209">
        <v>1</v>
      </c>
      <c r="C726" s="208" t="s">
        <v>1053</v>
      </c>
      <c r="D726" s="209" t="s">
        <v>1054</v>
      </c>
      <c r="E726" s="209" t="s">
        <v>359</v>
      </c>
      <c r="F726" s="210">
        <v>1.1900000000000001E-2</v>
      </c>
      <c r="G726" s="211">
        <v>15.25</v>
      </c>
      <c r="H726" s="211">
        <f>+ROUND(F726*G726,2)</f>
        <v>0.18</v>
      </c>
    </row>
    <row r="727" spans="1:8" x14ac:dyDescent="0.25">
      <c r="A727" s="208"/>
      <c r="B727" s="209"/>
      <c r="C727" s="208"/>
      <c r="D727" s="209" t="s">
        <v>277</v>
      </c>
      <c r="E727" s="209"/>
      <c r="F727" s="210"/>
      <c r="G727" s="211"/>
      <c r="H727" s="211">
        <f>+SUBTOTAL(9,H726:H726)</f>
        <v>0.18</v>
      </c>
    </row>
    <row r="728" spans="1:8" x14ac:dyDescent="0.25">
      <c r="A728" s="208"/>
      <c r="B728" s="209"/>
      <c r="C728" s="208"/>
      <c r="D728" s="209" t="s">
        <v>272</v>
      </c>
      <c r="E728" s="209"/>
      <c r="F728" s="210"/>
      <c r="G728" s="211"/>
      <c r="H728" s="211">
        <f>+SUBTOTAL(9,H726:H726)</f>
        <v>0.18</v>
      </c>
    </row>
    <row r="729" spans="1:8" x14ac:dyDescent="0.25">
      <c r="A729" s="208"/>
      <c r="B729" s="209"/>
      <c r="C729" s="208"/>
      <c r="D729" s="209" t="s">
        <v>273</v>
      </c>
      <c r="E729" s="209"/>
      <c r="F729" s="210">
        <v>0</v>
      </c>
      <c r="G729" s="211"/>
      <c r="H729" s="211">
        <f>+ROUND(H728*F729/100,2)</f>
        <v>0</v>
      </c>
    </row>
    <row r="730" spans="1:8" x14ac:dyDescent="0.25">
      <c r="A730" s="208"/>
      <c r="B730" s="209"/>
      <c r="C730" s="208"/>
      <c r="D730" s="209" t="s">
        <v>274</v>
      </c>
      <c r="E730" s="209"/>
      <c r="F730" s="210"/>
      <c r="G730" s="211"/>
      <c r="H730" s="211">
        <f>+H728+H729</f>
        <v>0.18</v>
      </c>
    </row>
    <row r="731" spans="1:8" x14ac:dyDescent="0.25">
      <c r="A731" s="208"/>
      <c r="B731" s="209"/>
      <c r="C731" s="208"/>
      <c r="D731" s="209" t="s">
        <v>275</v>
      </c>
      <c r="E731" s="209"/>
      <c r="F731" s="210"/>
      <c r="G731" s="211"/>
      <c r="H731" s="211">
        <v>0.18</v>
      </c>
    </row>
    <row r="734" spans="1:8" x14ac:dyDescent="0.25">
      <c r="A734" s="208" t="s">
        <v>344</v>
      </c>
      <c r="B734" s="209" t="s">
        <v>345</v>
      </c>
      <c r="C734" s="208"/>
      <c r="D734" s="209"/>
      <c r="E734" s="209"/>
      <c r="F734" s="210"/>
      <c r="G734" s="211"/>
      <c r="H734" s="211"/>
    </row>
    <row r="735" spans="1:8" x14ac:dyDescent="0.25">
      <c r="A735" s="208"/>
      <c r="B735" s="209"/>
      <c r="C735" s="208" t="s">
        <v>346</v>
      </c>
      <c r="D735" s="209" t="s">
        <v>347</v>
      </c>
      <c r="E735" s="209" t="s">
        <v>348</v>
      </c>
      <c r="F735" s="210" t="s">
        <v>349</v>
      </c>
      <c r="G735" s="211" t="s">
        <v>350</v>
      </c>
      <c r="H735" s="211" t="s">
        <v>351</v>
      </c>
    </row>
    <row r="736" spans="1:8" x14ac:dyDescent="0.25">
      <c r="A736" s="208"/>
      <c r="B736" s="209"/>
      <c r="C736" s="208"/>
      <c r="D736" s="209"/>
      <c r="E736" s="209"/>
      <c r="F736" s="210"/>
      <c r="G736" s="211"/>
      <c r="H736" s="211"/>
    </row>
    <row r="737" spans="1:8" x14ac:dyDescent="0.25">
      <c r="A737" s="212" t="s">
        <v>1464</v>
      </c>
      <c r="B737" s="213" t="s">
        <v>1059</v>
      </c>
      <c r="C737" s="212"/>
      <c r="D737" s="213"/>
      <c r="E737" s="213" t="s">
        <v>335</v>
      </c>
      <c r="F737" s="210" t="s">
        <v>1007</v>
      </c>
      <c r="G737" s="211"/>
      <c r="H737" s="211"/>
    </row>
    <row r="738" spans="1:8" x14ac:dyDescent="0.25">
      <c r="A738" s="208"/>
      <c r="B738" s="209">
        <v>0</v>
      </c>
      <c r="C738" s="208" t="s">
        <v>1060</v>
      </c>
      <c r="D738" s="209" t="s">
        <v>1061</v>
      </c>
      <c r="E738" s="209" t="s">
        <v>395</v>
      </c>
      <c r="F738" s="210">
        <v>1.82</v>
      </c>
      <c r="G738" s="211">
        <v>5.48</v>
      </c>
      <c r="H738" s="211">
        <f>+ROUND(F738*G738,2)</f>
        <v>9.9700000000000006</v>
      </c>
    </row>
    <row r="739" spans="1:8" x14ac:dyDescent="0.25">
      <c r="A739" s="208"/>
      <c r="B739" s="209">
        <v>0</v>
      </c>
      <c r="C739" s="208" t="s">
        <v>846</v>
      </c>
      <c r="D739" s="209" t="s">
        <v>847</v>
      </c>
      <c r="E739" s="209" t="s">
        <v>335</v>
      </c>
      <c r="F739" s="210">
        <v>0.51</v>
      </c>
      <c r="G739" s="211">
        <v>58.31</v>
      </c>
      <c r="H739" s="211">
        <f>+ROUND(F739*G739,2)</f>
        <v>29.74</v>
      </c>
    </row>
    <row r="740" spans="1:8" x14ac:dyDescent="0.25">
      <c r="A740" s="208"/>
      <c r="B740" s="209">
        <v>0</v>
      </c>
      <c r="C740" s="208" t="s">
        <v>442</v>
      </c>
      <c r="D740" s="209" t="s">
        <v>443</v>
      </c>
      <c r="E740" s="209" t="s">
        <v>354</v>
      </c>
      <c r="F740" s="210">
        <v>435.3</v>
      </c>
      <c r="G740" s="211">
        <v>0.56000000000000005</v>
      </c>
      <c r="H740" s="211">
        <f>+ROUND(F740*G740,2)</f>
        <v>243.77</v>
      </c>
    </row>
    <row r="741" spans="1:8" x14ac:dyDescent="0.25">
      <c r="A741" s="208"/>
      <c r="B741" s="209">
        <v>0</v>
      </c>
      <c r="C741" s="208" t="s">
        <v>1062</v>
      </c>
      <c r="D741" s="209" t="s">
        <v>1063</v>
      </c>
      <c r="E741" s="209" t="s">
        <v>335</v>
      </c>
      <c r="F741" s="210">
        <v>0.54</v>
      </c>
      <c r="G741" s="211">
        <v>56.69</v>
      </c>
      <c r="H741" s="211">
        <f>+ROUND(F741*G741,2)</f>
        <v>30.61</v>
      </c>
    </row>
    <row r="742" spans="1:8" x14ac:dyDescent="0.25">
      <c r="A742" s="208"/>
      <c r="B742" s="209"/>
      <c r="C742" s="208"/>
      <c r="D742" s="209" t="s">
        <v>355</v>
      </c>
      <c r="E742" s="209"/>
      <c r="F742" s="210"/>
      <c r="G742" s="211"/>
      <c r="H742" s="211">
        <f>+SUBTOTAL(9,H738:H741)</f>
        <v>314.09000000000003</v>
      </c>
    </row>
    <row r="743" spans="1:8" x14ac:dyDescent="0.25">
      <c r="A743" s="208"/>
      <c r="B743" s="209"/>
      <c r="C743" s="208"/>
      <c r="D743" s="209" t="s">
        <v>356</v>
      </c>
      <c r="E743" s="209"/>
      <c r="F743" s="210"/>
      <c r="G743" s="211"/>
      <c r="H743" s="211"/>
    </row>
    <row r="744" spans="1:8" x14ac:dyDescent="0.25">
      <c r="A744" s="208"/>
      <c r="B744" s="209" t="s">
        <v>270</v>
      </c>
      <c r="C744" s="208" t="s">
        <v>446</v>
      </c>
      <c r="D744" s="209" t="s">
        <v>447</v>
      </c>
      <c r="E744" s="209" t="s">
        <v>359</v>
      </c>
      <c r="F744" s="210">
        <v>3.22</v>
      </c>
      <c r="G744" s="211">
        <v>15.89</v>
      </c>
      <c r="H744" s="211">
        <f>+ROUND(F744*G744,2)</f>
        <v>51.17</v>
      </c>
    </row>
    <row r="745" spans="1:8" x14ac:dyDescent="0.25">
      <c r="A745" s="208"/>
      <c r="B745" s="209" t="s">
        <v>270</v>
      </c>
      <c r="C745" s="208" t="s">
        <v>448</v>
      </c>
      <c r="D745" s="209" t="s">
        <v>449</v>
      </c>
      <c r="E745" s="209" t="s">
        <v>450</v>
      </c>
      <c r="F745" s="210">
        <v>1</v>
      </c>
      <c r="G745" s="211">
        <v>1.21</v>
      </c>
      <c r="H745" s="211">
        <f>+ROUND(F745*G745,2)</f>
        <v>1.21</v>
      </c>
    </row>
    <row r="746" spans="1:8" x14ac:dyDescent="0.25">
      <c r="A746" s="208"/>
      <c r="B746" s="209" t="s">
        <v>270</v>
      </c>
      <c r="C746" s="208" t="s">
        <v>451</v>
      </c>
      <c r="D746" s="209" t="s">
        <v>452</v>
      </c>
      <c r="E746" s="209" t="s">
        <v>453</v>
      </c>
      <c r="F746" s="210">
        <v>1.61</v>
      </c>
      <c r="G746" s="211">
        <v>0.32</v>
      </c>
      <c r="H746" s="211">
        <f>+ROUND(F746*G746,2)</f>
        <v>0.52</v>
      </c>
    </row>
    <row r="747" spans="1:8" x14ac:dyDescent="0.25">
      <c r="A747" s="208"/>
      <c r="B747" s="209"/>
      <c r="C747" s="208"/>
      <c r="D747" s="209" t="s">
        <v>271</v>
      </c>
      <c r="E747" s="209"/>
      <c r="F747" s="210"/>
      <c r="G747" s="211"/>
      <c r="H747" s="211">
        <f>+SUBTOTAL(9,H744:H746)</f>
        <v>52.900000000000006</v>
      </c>
    </row>
    <row r="748" spans="1:8" x14ac:dyDescent="0.25">
      <c r="A748" s="208"/>
      <c r="B748" s="209"/>
      <c r="C748" s="208"/>
      <c r="D748" s="209" t="s">
        <v>272</v>
      </c>
      <c r="E748" s="209"/>
      <c r="F748" s="210"/>
      <c r="G748" s="211"/>
      <c r="H748" s="211">
        <f>+SUBTOTAL(9,H738:H746)</f>
        <v>366.99</v>
      </c>
    </row>
    <row r="749" spans="1:8" x14ac:dyDescent="0.25">
      <c r="A749" s="208"/>
      <c r="B749" s="209"/>
      <c r="C749" s="208"/>
      <c r="D749" s="209" t="s">
        <v>273</v>
      </c>
      <c r="E749" s="209"/>
      <c r="F749" s="210">
        <v>28</v>
      </c>
      <c r="G749" s="211"/>
      <c r="H749" s="211">
        <f>+ROUND(H748*F749/100,2)</f>
        <v>102.76</v>
      </c>
    </row>
    <row r="750" spans="1:8" x14ac:dyDescent="0.25">
      <c r="A750" s="208"/>
      <c r="B750" s="209"/>
      <c r="C750" s="208"/>
      <c r="D750" s="209" t="s">
        <v>274</v>
      </c>
      <c r="E750" s="209"/>
      <c r="F750" s="210"/>
      <c r="G750" s="211"/>
      <c r="H750" s="211">
        <f>+H748+H749</f>
        <v>469.75</v>
      </c>
    </row>
    <row r="751" spans="1:8" x14ac:dyDescent="0.25">
      <c r="A751" s="208"/>
      <c r="B751" s="209"/>
      <c r="C751" s="208"/>
      <c r="D751" s="209" t="s">
        <v>275</v>
      </c>
      <c r="E751" s="209"/>
      <c r="F751" s="210"/>
      <c r="G751" s="211"/>
      <c r="H751" s="211">
        <v>469.75</v>
      </c>
    </row>
    <row r="754" spans="1:8" x14ac:dyDescent="0.25">
      <c r="A754" s="208" t="s">
        <v>344</v>
      </c>
      <c r="B754" s="209" t="s">
        <v>345</v>
      </c>
      <c r="C754" s="208"/>
      <c r="D754" s="209"/>
      <c r="E754" s="209"/>
      <c r="F754" s="210"/>
      <c r="G754" s="211"/>
      <c r="H754" s="211"/>
    </row>
    <row r="755" spans="1:8" x14ac:dyDescent="0.25">
      <c r="A755" s="208"/>
      <c r="B755" s="209"/>
      <c r="C755" s="208" t="s">
        <v>346</v>
      </c>
      <c r="D755" s="209" t="s">
        <v>347</v>
      </c>
      <c r="E755" s="209" t="s">
        <v>348</v>
      </c>
      <c r="F755" s="210" t="s">
        <v>349</v>
      </c>
      <c r="G755" s="211" t="s">
        <v>350</v>
      </c>
      <c r="H755" s="211" t="s">
        <v>351</v>
      </c>
    </row>
    <row r="756" spans="1:8" x14ac:dyDescent="0.25">
      <c r="A756" s="208"/>
      <c r="B756" s="209"/>
      <c r="C756" s="208"/>
      <c r="D756" s="209"/>
      <c r="E756" s="209"/>
      <c r="F756" s="210"/>
      <c r="G756" s="211"/>
      <c r="H756" s="211"/>
    </row>
    <row r="757" spans="1:8" x14ac:dyDescent="0.25">
      <c r="A757" s="212" t="s">
        <v>944</v>
      </c>
      <c r="B757" s="213" t="s">
        <v>1064</v>
      </c>
      <c r="C757" s="212"/>
      <c r="D757" s="213"/>
      <c r="E757" s="213" t="s">
        <v>337</v>
      </c>
      <c r="F757" s="210" t="s">
        <v>1007</v>
      </c>
      <c r="G757" s="211"/>
      <c r="H757" s="211"/>
    </row>
    <row r="758" spans="1:8" x14ac:dyDescent="0.25">
      <c r="A758" s="208"/>
      <c r="B758" s="209">
        <v>0</v>
      </c>
      <c r="C758" s="208" t="s">
        <v>715</v>
      </c>
      <c r="D758" s="209" t="s">
        <v>716</v>
      </c>
      <c r="E758" s="209" t="s">
        <v>337</v>
      </c>
      <c r="F758" s="210">
        <v>1</v>
      </c>
      <c r="G758" s="211">
        <v>11.69</v>
      </c>
      <c r="H758" s="211">
        <f>+ROUND(F758*G758,2)</f>
        <v>11.69</v>
      </c>
    </row>
    <row r="759" spans="1:8" x14ac:dyDescent="0.25">
      <c r="A759" s="208"/>
      <c r="B759" s="209"/>
      <c r="C759" s="208"/>
      <c r="D759" s="209" t="s">
        <v>355</v>
      </c>
      <c r="E759" s="209"/>
      <c r="F759" s="210"/>
      <c r="G759" s="211"/>
      <c r="H759" s="211">
        <f>+SUBTOTAL(9,H758:H758)</f>
        <v>11.69</v>
      </c>
    </row>
    <row r="760" spans="1:8" x14ac:dyDescent="0.25">
      <c r="A760" s="208"/>
      <c r="B760" s="209"/>
      <c r="C760" s="208"/>
      <c r="D760" s="209" t="s">
        <v>356</v>
      </c>
      <c r="E760" s="209"/>
      <c r="F760" s="210"/>
      <c r="G760" s="211"/>
      <c r="H760" s="211"/>
    </row>
    <row r="761" spans="1:8" x14ac:dyDescent="0.25">
      <c r="A761" s="208"/>
      <c r="B761" s="209" t="s">
        <v>270</v>
      </c>
      <c r="C761" s="208" t="s">
        <v>527</v>
      </c>
      <c r="D761" s="209" t="s">
        <v>528</v>
      </c>
      <c r="E761" s="209" t="s">
        <v>359</v>
      </c>
      <c r="F761" s="210">
        <v>0.1</v>
      </c>
      <c r="G761" s="211">
        <v>13.47</v>
      </c>
      <c r="H761" s="211">
        <f>+ROUND(F761*G761,2)</f>
        <v>1.35</v>
      </c>
    </row>
    <row r="762" spans="1:8" x14ac:dyDescent="0.25">
      <c r="A762" s="208"/>
      <c r="B762" s="209"/>
      <c r="C762" s="208"/>
      <c r="D762" s="209" t="s">
        <v>271</v>
      </c>
      <c r="E762" s="209"/>
      <c r="F762" s="210"/>
      <c r="G762" s="211"/>
      <c r="H762" s="211">
        <f>+SUBTOTAL(9,H761:H761)</f>
        <v>1.35</v>
      </c>
    </row>
    <row r="763" spans="1:8" x14ac:dyDescent="0.25">
      <c r="A763" s="208"/>
      <c r="B763" s="209"/>
      <c r="C763" s="208"/>
      <c r="D763" s="209" t="s">
        <v>272</v>
      </c>
      <c r="E763" s="209"/>
      <c r="F763" s="210"/>
      <c r="G763" s="211"/>
      <c r="H763" s="211">
        <f>+SUBTOTAL(9,H758:H761)</f>
        <v>13.04</v>
      </c>
    </row>
    <row r="764" spans="1:8" x14ac:dyDescent="0.25">
      <c r="A764" s="208"/>
      <c r="B764" s="209"/>
      <c r="C764" s="208"/>
      <c r="D764" s="209" t="s">
        <v>273</v>
      </c>
      <c r="E764" s="209"/>
      <c r="F764" s="210">
        <v>28</v>
      </c>
      <c r="G764" s="211"/>
      <c r="H764" s="211">
        <f>+ROUND(H763*F764/100,2)</f>
        <v>3.65</v>
      </c>
    </row>
    <row r="765" spans="1:8" x14ac:dyDescent="0.25">
      <c r="A765" s="208"/>
      <c r="B765" s="209"/>
      <c r="C765" s="208"/>
      <c r="D765" s="209" t="s">
        <v>274</v>
      </c>
      <c r="E765" s="209"/>
      <c r="F765" s="210"/>
      <c r="G765" s="211"/>
      <c r="H765" s="211">
        <f>+H763+H764</f>
        <v>16.689999999999998</v>
      </c>
    </row>
    <row r="766" spans="1:8" x14ac:dyDescent="0.25">
      <c r="A766" s="208"/>
      <c r="B766" s="209"/>
      <c r="C766" s="208"/>
      <c r="D766" s="209" t="s">
        <v>275</v>
      </c>
      <c r="E766" s="209"/>
      <c r="F766" s="210"/>
      <c r="G766" s="211"/>
      <c r="H766" s="211">
        <v>16.690000000000001</v>
      </c>
    </row>
    <row r="769" spans="1:8" x14ac:dyDescent="0.25">
      <c r="A769" s="208" t="s">
        <v>344</v>
      </c>
      <c r="B769" s="209" t="s">
        <v>345</v>
      </c>
      <c r="C769" s="208"/>
      <c r="D769" s="209"/>
      <c r="E769" s="209"/>
      <c r="F769" s="210"/>
      <c r="G769" s="211"/>
      <c r="H769" s="211"/>
    </row>
    <row r="770" spans="1:8" x14ac:dyDescent="0.25">
      <c r="A770" s="208"/>
      <c r="B770" s="209"/>
      <c r="C770" s="208" t="s">
        <v>346</v>
      </c>
      <c r="D770" s="209" t="s">
        <v>347</v>
      </c>
      <c r="E770" s="209" t="s">
        <v>348</v>
      </c>
      <c r="F770" s="210" t="s">
        <v>349</v>
      </c>
      <c r="G770" s="211" t="s">
        <v>350</v>
      </c>
      <c r="H770" s="211" t="s">
        <v>351</v>
      </c>
    </row>
    <row r="771" spans="1:8" x14ac:dyDescent="0.25">
      <c r="A771" s="208"/>
      <c r="B771" s="209"/>
      <c r="C771" s="208"/>
      <c r="D771" s="209"/>
      <c r="E771" s="209"/>
      <c r="F771" s="210"/>
      <c r="G771" s="211"/>
      <c r="H771" s="211"/>
    </row>
    <row r="772" spans="1:8" x14ac:dyDescent="0.25">
      <c r="A772" s="212" t="s">
        <v>529</v>
      </c>
      <c r="B772" s="213" t="s">
        <v>279</v>
      </c>
      <c r="C772" s="212"/>
      <c r="D772" s="213"/>
      <c r="E772" s="213" t="s">
        <v>359</v>
      </c>
      <c r="F772" s="210" t="s">
        <v>366</v>
      </c>
      <c r="G772" s="211"/>
      <c r="H772" s="211"/>
    </row>
    <row r="773" spans="1:8" x14ac:dyDescent="0.25">
      <c r="A773" s="208"/>
      <c r="B773" s="209">
        <v>1</v>
      </c>
      <c r="C773" s="208" t="s">
        <v>530</v>
      </c>
      <c r="D773" s="209" t="s">
        <v>531</v>
      </c>
      <c r="E773" s="209" t="s">
        <v>359</v>
      </c>
      <c r="F773" s="210">
        <v>1</v>
      </c>
      <c r="G773" s="211">
        <v>8.31</v>
      </c>
      <c r="H773" s="211">
        <f>+ROUND(F773*G773,2)</f>
        <v>8.31</v>
      </c>
    </row>
    <row r="774" spans="1:8" x14ac:dyDescent="0.25">
      <c r="A774" s="208"/>
      <c r="B774" s="209">
        <v>1</v>
      </c>
      <c r="C774" s="208" t="s">
        <v>369</v>
      </c>
      <c r="D774" s="209" t="s">
        <v>370</v>
      </c>
      <c r="E774" s="209" t="s">
        <v>359</v>
      </c>
      <c r="F774" s="210">
        <v>1</v>
      </c>
      <c r="G774" s="211">
        <v>2.59</v>
      </c>
      <c r="H774" s="211">
        <f>+ROUND(F774*G774,2)</f>
        <v>2.59</v>
      </c>
    </row>
    <row r="775" spans="1:8" x14ac:dyDescent="0.25">
      <c r="A775" s="208"/>
      <c r="B775" s="209">
        <v>1</v>
      </c>
      <c r="C775" s="208" t="s">
        <v>371</v>
      </c>
      <c r="D775" s="209" t="s">
        <v>372</v>
      </c>
      <c r="E775" s="209" t="s">
        <v>359</v>
      </c>
      <c r="F775" s="210">
        <v>1</v>
      </c>
      <c r="G775" s="211">
        <v>0.55000000000000004</v>
      </c>
      <c r="H775" s="211">
        <f>+ROUND(F775*G775,2)</f>
        <v>0.55000000000000004</v>
      </c>
    </row>
    <row r="776" spans="1:8" x14ac:dyDescent="0.25">
      <c r="A776" s="208"/>
      <c r="B776" s="209">
        <v>1</v>
      </c>
      <c r="C776" s="208" t="s">
        <v>373</v>
      </c>
      <c r="D776" s="209" t="s">
        <v>374</v>
      </c>
      <c r="E776" s="209" t="s">
        <v>359</v>
      </c>
      <c r="F776" s="210">
        <v>1</v>
      </c>
      <c r="G776" s="211">
        <v>0.37</v>
      </c>
      <c r="H776" s="211">
        <f>+ROUND(F776*G776,2)</f>
        <v>0.37</v>
      </c>
    </row>
    <row r="777" spans="1:8" x14ac:dyDescent="0.25">
      <c r="A777" s="208"/>
      <c r="B777" s="209">
        <v>1</v>
      </c>
      <c r="C777" s="208" t="s">
        <v>375</v>
      </c>
      <c r="D777" s="209" t="s">
        <v>376</v>
      </c>
      <c r="E777" s="209" t="s">
        <v>359</v>
      </c>
      <c r="F777" s="210">
        <v>1</v>
      </c>
      <c r="G777" s="211">
        <v>0.02</v>
      </c>
      <c r="H777" s="211">
        <f>+ROUND(F777*G777,2)</f>
        <v>0.02</v>
      </c>
    </row>
    <row r="778" spans="1:8" x14ac:dyDescent="0.25">
      <c r="A778" s="208"/>
      <c r="B778" s="209"/>
      <c r="C778" s="208"/>
      <c r="D778" s="209" t="s">
        <v>277</v>
      </c>
      <c r="E778" s="209"/>
      <c r="F778" s="210"/>
      <c r="G778" s="211"/>
      <c r="H778" s="211">
        <f>+SUBTOTAL(9,H773:H777)</f>
        <v>11.84</v>
      </c>
    </row>
    <row r="779" spans="1:8" x14ac:dyDescent="0.25">
      <c r="A779" s="208"/>
      <c r="B779" s="209"/>
      <c r="C779" s="208"/>
      <c r="D779" s="209" t="s">
        <v>356</v>
      </c>
      <c r="E779" s="209"/>
      <c r="F779" s="210"/>
      <c r="G779" s="211"/>
      <c r="H779" s="211"/>
    </row>
    <row r="780" spans="1:8" x14ac:dyDescent="0.25">
      <c r="A780" s="208"/>
      <c r="B780" s="209" t="s">
        <v>270</v>
      </c>
      <c r="C780" s="208" t="s">
        <v>377</v>
      </c>
      <c r="D780" s="209" t="s">
        <v>378</v>
      </c>
      <c r="E780" s="209" t="s">
        <v>359</v>
      </c>
      <c r="F780" s="210">
        <v>1</v>
      </c>
      <c r="G780" s="211">
        <v>0.48</v>
      </c>
      <c r="H780" s="211">
        <f>+ROUND(F780*G780,2)</f>
        <v>0.48</v>
      </c>
    </row>
    <row r="781" spans="1:8" x14ac:dyDescent="0.25">
      <c r="A781" s="208"/>
      <c r="B781" s="209" t="s">
        <v>270</v>
      </c>
      <c r="C781" s="208" t="s">
        <v>379</v>
      </c>
      <c r="D781" s="209" t="s">
        <v>380</v>
      </c>
      <c r="E781" s="209" t="s">
        <v>359</v>
      </c>
      <c r="F781" s="210">
        <v>1</v>
      </c>
      <c r="G781" s="211">
        <v>0.9</v>
      </c>
      <c r="H781" s="211">
        <f>+ROUND(F781*G781,2)</f>
        <v>0.9</v>
      </c>
    </row>
    <row r="782" spans="1:8" x14ac:dyDescent="0.25">
      <c r="A782" s="208"/>
      <c r="B782" s="209" t="s">
        <v>270</v>
      </c>
      <c r="C782" s="208" t="s">
        <v>532</v>
      </c>
      <c r="D782" s="209" t="s">
        <v>533</v>
      </c>
      <c r="E782" s="209" t="s">
        <v>359</v>
      </c>
      <c r="F782" s="210">
        <v>1</v>
      </c>
      <c r="G782" s="211">
        <v>0.25</v>
      </c>
      <c r="H782" s="211">
        <f>+ROUND(F782*G782,2)</f>
        <v>0.25</v>
      </c>
    </row>
    <row r="783" spans="1:8" x14ac:dyDescent="0.25">
      <c r="A783" s="208"/>
      <c r="B783" s="209"/>
      <c r="C783" s="208"/>
      <c r="D783" s="209" t="s">
        <v>271</v>
      </c>
      <c r="E783" s="209"/>
      <c r="F783" s="210"/>
      <c r="G783" s="211"/>
      <c r="H783" s="211">
        <f>+SUBTOTAL(9,H780:H782)</f>
        <v>1.63</v>
      </c>
    </row>
    <row r="784" spans="1:8" x14ac:dyDescent="0.25">
      <c r="A784" s="208"/>
      <c r="B784" s="209"/>
      <c r="C784" s="208"/>
      <c r="D784" s="209" t="s">
        <v>272</v>
      </c>
      <c r="E784" s="209"/>
      <c r="F784" s="210"/>
      <c r="G784" s="211"/>
      <c r="H784" s="211">
        <f>+SUBTOTAL(9,H773:H782)</f>
        <v>13.47</v>
      </c>
    </row>
    <row r="785" spans="1:8" x14ac:dyDescent="0.25">
      <c r="A785" s="208"/>
      <c r="B785" s="209"/>
      <c r="C785" s="208"/>
      <c r="D785" s="209" t="s">
        <v>273</v>
      </c>
      <c r="E785" s="209"/>
      <c r="F785" s="210">
        <v>0</v>
      </c>
      <c r="G785" s="211"/>
      <c r="H785" s="211">
        <f>+ROUND(H784*F785/100,2)</f>
        <v>0</v>
      </c>
    </row>
    <row r="786" spans="1:8" x14ac:dyDescent="0.25">
      <c r="A786" s="208"/>
      <c r="B786" s="209"/>
      <c r="C786" s="208"/>
      <c r="D786" s="209" t="s">
        <v>274</v>
      </c>
      <c r="E786" s="209"/>
      <c r="F786" s="210"/>
      <c r="G786" s="211"/>
      <c r="H786" s="211">
        <f>+H784+H785</f>
        <v>13.47</v>
      </c>
    </row>
    <row r="787" spans="1:8" x14ac:dyDescent="0.25">
      <c r="A787" s="208"/>
      <c r="B787" s="209"/>
      <c r="C787" s="208"/>
      <c r="D787" s="209" t="s">
        <v>275</v>
      </c>
      <c r="E787" s="209"/>
      <c r="F787" s="210"/>
      <c r="G787" s="211"/>
      <c r="H787" s="211">
        <v>13.47</v>
      </c>
    </row>
    <row r="790" spans="1:8" x14ac:dyDescent="0.25">
      <c r="A790" s="208" t="s">
        <v>344</v>
      </c>
      <c r="B790" s="209" t="s">
        <v>345</v>
      </c>
      <c r="C790" s="208"/>
      <c r="D790" s="209"/>
      <c r="E790" s="209"/>
      <c r="F790" s="210"/>
      <c r="G790" s="211"/>
      <c r="H790" s="211"/>
    </row>
    <row r="791" spans="1:8" x14ac:dyDescent="0.25">
      <c r="A791" s="208"/>
      <c r="B791" s="209"/>
      <c r="C791" s="208" t="s">
        <v>346</v>
      </c>
      <c r="D791" s="209" t="s">
        <v>347</v>
      </c>
      <c r="E791" s="209" t="s">
        <v>348</v>
      </c>
      <c r="F791" s="210" t="s">
        <v>349</v>
      </c>
      <c r="G791" s="211" t="s">
        <v>350</v>
      </c>
      <c r="H791" s="211" t="s">
        <v>351</v>
      </c>
    </row>
    <row r="792" spans="1:8" x14ac:dyDescent="0.25">
      <c r="A792" s="208"/>
      <c r="B792" s="209"/>
      <c r="C792" s="208"/>
      <c r="D792" s="209"/>
      <c r="E792" s="209"/>
      <c r="F792" s="210"/>
      <c r="G792" s="211"/>
      <c r="H792" s="211"/>
    </row>
    <row r="793" spans="1:8" x14ac:dyDescent="0.25">
      <c r="A793" s="212" t="s">
        <v>534</v>
      </c>
      <c r="B793" s="213" t="s">
        <v>535</v>
      </c>
      <c r="C793" s="212"/>
      <c r="D793" s="213"/>
      <c r="E793" s="213" t="s">
        <v>359</v>
      </c>
      <c r="F793" s="210" t="s">
        <v>366</v>
      </c>
      <c r="G793" s="211"/>
      <c r="H793" s="211"/>
    </row>
    <row r="794" spans="1:8" x14ac:dyDescent="0.25">
      <c r="A794" s="208"/>
      <c r="B794" s="209">
        <v>1</v>
      </c>
      <c r="C794" s="208" t="s">
        <v>530</v>
      </c>
      <c r="D794" s="209" t="s">
        <v>531</v>
      </c>
      <c r="E794" s="209" t="s">
        <v>359</v>
      </c>
      <c r="F794" s="210">
        <v>3.0099999999999998E-2</v>
      </c>
      <c r="G794" s="211">
        <v>8.31</v>
      </c>
      <c r="H794" s="211">
        <f>+ROUND(F794*G794,2)</f>
        <v>0.25</v>
      </c>
    </row>
    <row r="795" spans="1:8" x14ac:dyDescent="0.25">
      <c r="A795" s="208"/>
      <c r="B795" s="209"/>
      <c r="C795" s="208"/>
      <c r="D795" s="209" t="s">
        <v>277</v>
      </c>
      <c r="E795" s="209"/>
      <c r="F795" s="210"/>
      <c r="G795" s="211"/>
      <c r="H795" s="211">
        <f>+SUBTOTAL(9,H794:H794)</f>
        <v>0.25</v>
      </c>
    </row>
    <row r="796" spans="1:8" x14ac:dyDescent="0.25">
      <c r="A796" s="208"/>
      <c r="B796" s="209"/>
      <c r="C796" s="208"/>
      <c r="D796" s="209" t="s">
        <v>272</v>
      </c>
      <c r="E796" s="209"/>
      <c r="F796" s="210"/>
      <c r="G796" s="211"/>
      <c r="H796" s="211">
        <f>+SUBTOTAL(9,H794:H794)</f>
        <v>0.25</v>
      </c>
    </row>
    <row r="797" spans="1:8" x14ac:dyDescent="0.25">
      <c r="A797" s="208"/>
      <c r="B797" s="209"/>
      <c r="C797" s="208"/>
      <c r="D797" s="209" t="s">
        <v>273</v>
      </c>
      <c r="E797" s="209"/>
      <c r="F797" s="210">
        <v>0</v>
      </c>
      <c r="G797" s="211"/>
      <c r="H797" s="211">
        <f>+ROUND(H796*F797/100,2)</f>
        <v>0</v>
      </c>
    </row>
    <row r="798" spans="1:8" x14ac:dyDescent="0.25">
      <c r="A798" s="208"/>
      <c r="B798" s="209"/>
      <c r="C798" s="208"/>
      <c r="D798" s="209" t="s">
        <v>274</v>
      </c>
      <c r="E798" s="209"/>
      <c r="F798" s="210"/>
      <c r="G798" s="211"/>
      <c r="H798" s="211">
        <f>+H796+H797</f>
        <v>0.25</v>
      </c>
    </row>
    <row r="799" spans="1:8" x14ac:dyDescent="0.25">
      <c r="A799" s="208"/>
      <c r="B799" s="209"/>
      <c r="C799" s="208"/>
      <c r="D799" s="209" t="s">
        <v>275</v>
      </c>
      <c r="E799" s="209"/>
      <c r="F799" s="210"/>
      <c r="G799" s="211"/>
      <c r="H799" s="211">
        <v>0.25</v>
      </c>
    </row>
    <row r="802" spans="1:8" x14ac:dyDescent="0.25">
      <c r="A802" s="208" t="s">
        <v>344</v>
      </c>
      <c r="B802" s="209" t="s">
        <v>345</v>
      </c>
      <c r="C802" s="208"/>
      <c r="D802" s="209"/>
      <c r="E802" s="209"/>
      <c r="F802" s="210"/>
      <c r="G802" s="211"/>
      <c r="H802" s="211"/>
    </row>
    <row r="803" spans="1:8" x14ac:dyDescent="0.25">
      <c r="A803" s="208"/>
      <c r="B803" s="209"/>
      <c r="C803" s="208" t="s">
        <v>346</v>
      </c>
      <c r="D803" s="209" t="s">
        <v>347</v>
      </c>
      <c r="E803" s="209" t="s">
        <v>348</v>
      </c>
      <c r="F803" s="210" t="s">
        <v>349</v>
      </c>
      <c r="G803" s="211" t="s">
        <v>350</v>
      </c>
      <c r="H803" s="211" t="s">
        <v>351</v>
      </c>
    </row>
    <row r="804" spans="1:8" x14ac:dyDescent="0.25">
      <c r="A804" s="208"/>
      <c r="B804" s="209"/>
      <c r="C804" s="208"/>
      <c r="D804" s="209"/>
      <c r="E804" s="209"/>
      <c r="F804" s="210"/>
      <c r="G804" s="211"/>
      <c r="H804" s="211"/>
    </row>
    <row r="805" spans="1:8" x14ac:dyDescent="0.25">
      <c r="A805" s="212" t="s">
        <v>1465</v>
      </c>
      <c r="B805" s="213" t="s">
        <v>550</v>
      </c>
      <c r="C805" s="212"/>
      <c r="D805" s="213"/>
      <c r="E805" s="213" t="s">
        <v>337</v>
      </c>
      <c r="F805" s="210" t="s">
        <v>1007</v>
      </c>
      <c r="G805" s="211"/>
      <c r="H805" s="211"/>
    </row>
    <row r="806" spans="1:8" x14ac:dyDescent="0.25">
      <c r="A806" s="208"/>
      <c r="B806" s="209">
        <v>0</v>
      </c>
      <c r="C806" s="208" t="s">
        <v>551</v>
      </c>
      <c r="D806" s="209" t="s">
        <v>552</v>
      </c>
      <c r="E806" s="209" t="s">
        <v>337</v>
      </c>
      <c r="F806" s="210">
        <v>3</v>
      </c>
      <c r="G806" s="211">
        <v>42.4</v>
      </c>
      <c r="H806" s="211">
        <f>+ROUND(F806*G806,2)</f>
        <v>127.2</v>
      </c>
    </row>
    <row r="807" spans="1:8" x14ac:dyDescent="0.25">
      <c r="A807" s="208"/>
      <c r="B807" s="209">
        <v>0</v>
      </c>
      <c r="C807" s="208" t="s">
        <v>553</v>
      </c>
      <c r="D807" s="209" t="s">
        <v>554</v>
      </c>
      <c r="E807" s="209" t="s">
        <v>337</v>
      </c>
      <c r="F807" s="210">
        <v>1</v>
      </c>
      <c r="G807" s="211">
        <v>211.41</v>
      </c>
      <c r="H807" s="211">
        <f>+ROUND(F807*G807,2)</f>
        <v>211.41</v>
      </c>
    </row>
    <row r="808" spans="1:8" x14ac:dyDescent="0.25">
      <c r="A808" s="208"/>
      <c r="B808" s="209">
        <v>0</v>
      </c>
      <c r="C808" s="208" t="s">
        <v>555</v>
      </c>
      <c r="D808" s="209" t="s">
        <v>556</v>
      </c>
      <c r="E808" s="209" t="s">
        <v>337</v>
      </c>
      <c r="F808" s="210">
        <v>19.8</v>
      </c>
      <c r="G808" s="211">
        <v>0.03</v>
      </c>
      <c r="H808" s="211">
        <f>+ROUND(F808*G808,2)</f>
        <v>0.59</v>
      </c>
    </row>
    <row r="809" spans="1:8" x14ac:dyDescent="0.25">
      <c r="A809" s="208"/>
      <c r="B809" s="209"/>
      <c r="C809" s="208"/>
      <c r="D809" s="209" t="s">
        <v>355</v>
      </c>
      <c r="E809" s="209"/>
      <c r="F809" s="210"/>
      <c r="G809" s="211"/>
      <c r="H809" s="211">
        <f>+SUBTOTAL(9,H806:H808)</f>
        <v>339.2</v>
      </c>
    </row>
    <row r="810" spans="1:8" x14ac:dyDescent="0.25">
      <c r="A810" s="208"/>
      <c r="B810" s="209"/>
      <c r="C810" s="208"/>
      <c r="D810" s="209" t="s">
        <v>356</v>
      </c>
      <c r="E810" s="209"/>
      <c r="F810" s="210"/>
      <c r="G810" s="211"/>
      <c r="H810" s="211"/>
    </row>
    <row r="811" spans="1:8" x14ac:dyDescent="0.25">
      <c r="A811" s="208"/>
      <c r="B811" s="209" t="s">
        <v>270</v>
      </c>
      <c r="C811" s="208" t="s">
        <v>557</v>
      </c>
      <c r="D811" s="209" t="s">
        <v>558</v>
      </c>
      <c r="E811" s="209" t="s">
        <v>359</v>
      </c>
      <c r="F811" s="210">
        <v>1.546</v>
      </c>
      <c r="G811" s="211">
        <v>16.14</v>
      </c>
      <c r="H811" s="211">
        <f>+ROUND(F811*G811,2)</f>
        <v>24.95</v>
      </c>
    </row>
    <row r="812" spans="1:8" x14ac:dyDescent="0.25">
      <c r="A812" s="208"/>
      <c r="B812" s="209" t="s">
        <v>270</v>
      </c>
      <c r="C812" s="208" t="s">
        <v>360</v>
      </c>
      <c r="D812" s="209" t="s">
        <v>361</v>
      </c>
      <c r="E812" s="209" t="s">
        <v>359</v>
      </c>
      <c r="F812" s="210">
        <v>0.77300000000000002</v>
      </c>
      <c r="G812" s="211">
        <v>13.45</v>
      </c>
      <c r="H812" s="211">
        <f>+ROUND(F812*G812,2)</f>
        <v>10.4</v>
      </c>
    </row>
    <row r="813" spans="1:8" x14ac:dyDescent="0.25">
      <c r="A813" s="208"/>
      <c r="B813" s="209"/>
      <c r="C813" s="208"/>
      <c r="D813" s="209" t="s">
        <v>271</v>
      </c>
      <c r="E813" s="209"/>
      <c r="F813" s="210"/>
      <c r="G813" s="211"/>
      <c r="H813" s="211">
        <f>+SUBTOTAL(9,H811:H812)</f>
        <v>35.35</v>
      </c>
    </row>
    <row r="814" spans="1:8" x14ac:dyDescent="0.25">
      <c r="A814" s="208"/>
      <c r="B814" s="209"/>
      <c r="C814" s="208"/>
      <c r="D814" s="209" t="s">
        <v>272</v>
      </c>
      <c r="E814" s="209"/>
      <c r="F814" s="210"/>
      <c r="G814" s="211"/>
      <c r="H814" s="211">
        <f>+SUBTOTAL(9,H806:H812)</f>
        <v>374.54999999999995</v>
      </c>
    </row>
    <row r="815" spans="1:8" x14ac:dyDescent="0.25">
      <c r="A815" s="208"/>
      <c r="B815" s="209"/>
      <c r="C815" s="208"/>
      <c r="D815" s="209" t="s">
        <v>273</v>
      </c>
      <c r="E815" s="209"/>
      <c r="F815" s="210">
        <v>28</v>
      </c>
      <c r="G815" s="211"/>
      <c r="H815" s="211">
        <f>+ROUND(H814*F815/100,2)</f>
        <v>104.87</v>
      </c>
    </row>
    <row r="816" spans="1:8" x14ac:dyDescent="0.25">
      <c r="A816" s="208"/>
      <c r="B816" s="209"/>
      <c r="C816" s="208"/>
      <c r="D816" s="209" t="s">
        <v>274</v>
      </c>
      <c r="E816" s="209"/>
      <c r="F816" s="210"/>
      <c r="G816" s="211"/>
      <c r="H816" s="211">
        <f>+H814+H815</f>
        <v>479.41999999999996</v>
      </c>
    </row>
    <row r="817" spans="1:8" x14ac:dyDescent="0.25">
      <c r="A817" s="208"/>
      <c r="B817" s="209"/>
      <c r="C817" s="208"/>
      <c r="D817" s="209" t="s">
        <v>275</v>
      </c>
      <c r="E817" s="209"/>
      <c r="F817" s="210"/>
      <c r="G817" s="211"/>
      <c r="H817" s="211">
        <v>479.42</v>
      </c>
    </row>
    <row r="820" spans="1:8" x14ac:dyDescent="0.25">
      <c r="A820" s="208" t="s">
        <v>344</v>
      </c>
      <c r="B820" s="209" t="s">
        <v>345</v>
      </c>
      <c r="C820" s="208"/>
      <c r="D820" s="209"/>
      <c r="E820" s="209"/>
      <c r="F820" s="210"/>
      <c r="G820" s="211"/>
      <c r="H820" s="211"/>
    </row>
    <row r="821" spans="1:8" x14ac:dyDescent="0.25">
      <c r="A821" s="208"/>
      <c r="B821" s="209"/>
      <c r="C821" s="208" t="s">
        <v>346</v>
      </c>
      <c r="D821" s="209" t="s">
        <v>347</v>
      </c>
      <c r="E821" s="209" t="s">
        <v>348</v>
      </c>
      <c r="F821" s="210" t="s">
        <v>349</v>
      </c>
      <c r="G821" s="211" t="s">
        <v>350</v>
      </c>
      <c r="H821" s="211" t="s">
        <v>351</v>
      </c>
    </row>
    <row r="822" spans="1:8" x14ac:dyDescent="0.25">
      <c r="A822" s="208"/>
      <c r="B822" s="209"/>
      <c r="C822" s="208"/>
      <c r="D822" s="209"/>
      <c r="E822" s="209"/>
      <c r="F822" s="210"/>
      <c r="G822" s="211"/>
      <c r="H822" s="211"/>
    </row>
    <row r="823" spans="1:8" x14ac:dyDescent="0.25">
      <c r="A823" s="212" t="s">
        <v>559</v>
      </c>
      <c r="B823" s="213" t="s">
        <v>560</v>
      </c>
      <c r="C823" s="212"/>
      <c r="D823" s="213"/>
      <c r="E823" s="213" t="s">
        <v>359</v>
      </c>
      <c r="F823" s="210" t="s">
        <v>366</v>
      </c>
      <c r="G823" s="211"/>
      <c r="H823" s="211"/>
    </row>
    <row r="824" spans="1:8" x14ac:dyDescent="0.25">
      <c r="A824" s="208"/>
      <c r="B824" s="209">
        <v>1</v>
      </c>
      <c r="C824" s="208" t="s">
        <v>561</v>
      </c>
      <c r="D824" s="209" t="s">
        <v>562</v>
      </c>
      <c r="E824" s="209" t="s">
        <v>359</v>
      </c>
      <c r="F824" s="210">
        <v>1</v>
      </c>
      <c r="G824" s="211">
        <v>11.1</v>
      </c>
      <c r="H824" s="211">
        <f>+ROUND(F824*G824,2)</f>
        <v>11.1</v>
      </c>
    </row>
    <row r="825" spans="1:8" x14ac:dyDescent="0.25">
      <c r="A825" s="208"/>
      <c r="B825" s="209">
        <v>1</v>
      </c>
      <c r="C825" s="208" t="s">
        <v>369</v>
      </c>
      <c r="D825" s="209" t="s">
        <v>370</v>
      </c>
      <c r="E825" s="209" t="s">
        <v>359</v>
      </c>
      <c r="F825" s="210">
        <v>1</v>
      </c>
      <c r="G825" s="211">
        <v>2.59</v>
      </c>
      <c r="H825" s="211">
        <f>+ROUND(F825*G825,2)</f>
        <v>2.59</v>
      </c>
    </row>
    <row r="826" spans="1:8" x14ac:dyDescent="0.25">
      <c r="A826" s="208"/>
      <c r="B826" s="209">
        <v>1</v>
      </c>
      <c r="C826" s="208" t="s">
        <v>371</v>
      </c>
      <c r="D826" s="209" t="s">
        <v>372</v>
      </c>
      <c r="E826" s="209" t="s">
        <v>359</v>
      </c>
      <c r="F826" s="210">
        <v>1</v>
      </c>
      <c r="G826" s="211">
        <v>0.55000000000000004</v>
      </c>
      <c r="H826" s="211">
        <f>+ROUND(F826*G826,2)</f>
        <v>0.55000000000000004</v>
      </c>
    </row>
    <row r="827" spans="1:8" x14ac:dyDescent="0.25">
      <c r="A827" s="208"/>
      <c r="B827" s="209">
        <v>1</v>
      </c>
      <c r="C827" s="208" t="s">
        <v>373</v>
      </c>
      <c r="D827" s="209" t="s">
        <v>374</v>
      </c>
      <c r="E827" s="209" t="s">
        <v>359</v>
      </c>
      <c r="F827" s="210">
        <v>1</v>
      </c>
      <c r="G827" s="211">
        <v>0.37</v>
      </c>
      <c r="H827" s="211">
        <f>+ROUND(F827*G827,2)</f>
        <v>0.37</v>
      </c>
    </row>
    <row r="828" spans="1:8" x14ac:dyDescent="0.25">
      <c r="A828" s="208"/>
      <c r="B828" s="209">
        <v>1</v>
      </c>
      <c r="C828" s="208" t="s">
        <v>375</v>
      </c>
      <c r="D828" s="209" t="s">
        <v>376</v>
      </c>
      <c r="E828" s="209" t="s">
        <v>359</v>
      </c>
      <c r="F828" s="210">
        <v>1</v>
      </c>
      <c r="G828" s="211">
        <v>0.02</v>
      </c>
      <c r="H828" s="211">
        <f>+ROUND(F828*G828,2)</f>
        <v>0.02</v>
      </c>
    </row>
    <row r="829" spans="1:8" x14ac:dyDescent="0.25">
      <c r="A829" s="208"/>
      <c r="B829" s="209"/>
      <c r="C829" s="208"/>
      <c r="D829" s="209" t="s">
        <v>277</v>
      </c>
      <c r="E829" s="209"/>
      <c r="F829" s="210"/>
      <c r="G829" s="211"/>
      <c r="H829" s="211">
        <f>+SUBTOTAL(9,H824:H828)</f>
        <v>14.629999999999999</v>
      </c>
    </row>
    <row r="830" spans="1:8" x14ac:dyDescent="0.25">
      <c r="A830" s="208"/>
      <c r="B830" s="209"/>
      <c r="C830" s="208"/>
      <c r="D830" s="209" t="s">
        <v>356</v>
      </c>
      <c r="E830" s="209"/>
      <c r="F830" s="210"/>
      <c r="G830" s="211"/>
      <c r="H830" s="211"/>
    </row>
    <row r="831" spans="1:8" x14ac:dyDescent="0.25">
      <c r="A831" s="208"/>
      <c r="B831" s="209" t="s">
        <v>270</v>
      </c>
      <c r="C831" s="208" t="s">
        <v>377</v>
      </c>
      <c r="D831" s="209" t="s">
        <v>378</v>
      </c>
      <c r="E831" s="209" t="s">
        <v>359</v>
      </c>
      <c r="F831" s="210">
        <v>1</v>
      </c>
      <c r="G831" s="211">
        <v>0.48</v>
      </c>
      <c r="H831" s="211">
        <f>+ROUND(F831*G831,2)</f>
        <v>0.48</v>
      </c>
    </row>
    <row r="832" spans="1:8" x14ac:dyDescent="0.25">
      <c r="A832" s="208"/>
      <c r="B832" s="209" t="s">
        <v>270</v>
      </c>
      <c r="C832" s="208" t="s">
        <v>379</v>
      </c>
      <c r="D832" s="209" t="s">
        <v>380</v>
      </c>
      <c r="E832" s="209" t="s">
        <v>359</v>
      </c>
      <c r="F832" s="210">
        <v>1</v>
      </c>
      <c r="G832" s="211">
        <v>0.9</v>
      </c>
      <c r="H832" s="211">
        <f>+ROUND(F832*G832,2)</f>
        <v>0.9</v>
      </c>
    </row>
    <row r="833" spans="1:8" x14ac:dyDescent="0.25">
      <c r="A833" s="208"/>
      <c r="B833" s="209" t="s">
        <v>270</v>
      </c>
      <c r="C833" s="208" t="s">
        <v>563</v>
      </c>
      <c r="D833" s="209" t="s">
        <v>564</v>
      </c>
      <c r="E833" s="209" t="s">
        <v>359</v>
      </c>
      <c r="F833" s="210">
        <v>1</v>
      </c>
      <c r="G833" s="211">
        <v>0.13</v>
      </c>
      <c r="H833" s="211">
        <f>+ROUND(F833*G833,2)</f>
        <v>0.13</v>
      </c>
    </row>
    <row r="834" spans="1:8" x14ac:dyDescent="0.25">
      <c r="A834" s="208"/>
      <c r="B834" s="209"/>
      <c r="C834" s="208"/>
      <c r="D834" s="209" t="s">
        <v>271</v>
      </c>
      <c r="E834" s="209"/>
      <c r="F834" s="210"/>
      <c r="G834" s="211"/>
      <c r="H834" s="211">
        <f>+SUBTOTAL(9,H831:H833)</f>
        <v>1.5099999999999998</v>
      </c>
    </row>
    <row r="835" spans="1:8" x14ac:dyDescent="0.25">
      <c r="A835" s="208"/>
      <c r="B835" s="209"/>
      <c r="C835" s="208"/>
      <c r="D835" s="209" t="s">
        <v>272</v>
      </c>
      <c r="E835" s="209"/>
      <c r="F835" s="210"/>
      <c r="G835" s="211"/>
      <c r="H835" s="211">
        <f>+SUBTOTAL(9,H824:H833)</f>
        <v>16.139999999999997</v>
      </c>
    </row>
    <row r="836" spans="1:8" x14ac:dyDescent="0.25">
      <c r="A836" s="208"/>
      <c r="B836" s="209"/>
      <c r="C836" s="208"/>
      <c r="D836" s="209" t="s">
        <v>273</v>
      </c>
      <c r="E836" s="209"/>
      <c r="F836" s="210">
        <v>0</v>
      </c>
      <c r="G836" s="211"/>
      <c r="H836" s="211">
        <f>+ROUND(H835*F836/100,2)</f>
        <v>0</v>
      </c>
    </row>
    <row r="837" spans="1:8" x14ac:dyDescent="0.25">
      <c r="A837" s="208"/>
      <c r="B837" s="209"/>
      <c r="C837" s="208"/>
      <c r="D837" s="209" t="s">
        <v>274</v>
      </c>
      <c r="E837" s="209"/>
      <c r="F837" s="210"/>
      <c r="G837" s="211"/>
      <c r="H837" s="211">
        <f>+H835+H836</f>
        <v>16.139999999999997</v>
      </c>
    </row>
    <row r="838" spans="1:8" x14ac:dyDescent="0.25">
      <c r="A838" s="208"/>
      <c r="B838" s="209"/>
      <c r="C838" s="208"/>
      <c r="D838" s="209" t="s">
        <v>275</v>
      </c>
      <c r="E838" s="209"/>
      <c r="F838" s="210"/>
      <c r="G838" s="211"/>
      <c r="H838" s="211">
        <v>16.14</v>
      </c>
    </row>
    <row r="841" spans="1:8" x14ac:dyDescent="0.25">
      <c r="A841" s="208" t="s">
        <v>344</v>
      </c>
      <c r="B841" s="209" t="s">
        <v>345</v>
      </c>
      <c r="C841" s="208"/>
      <c r="D841" s="209"/>
      <c r="E841" s="209"/>
      <c r="F841" s="210"/>
      <c r="G841" s="211"/>
      <c r="H841" s="211"/>
    </row>
    <row r="842" spans="1:8" x14ac:dyDescent="0.25">
      <c r="A842" s="208"/>
      <c r="B842" s="209"/>
      <c r="C842" s="208" t="s">
        <v>346</v>
      </c>
      <c r="D842" s="209" t="s">
        <v>347</v>
      </c>
      <c r="E842" s="209" t="s">
        <v>348</v>
      </c>
      <c r="F842" s="210" t="s">
        <v>349</v>
      </c>
      <c r="G842" s="211" t="s">
        <v>350</v>
      </c>
      <c r="H842" s="211" t="s">
        <v>351</v>
      </c>
    </row>
    <row r="843" spans="1:8" x14ac:dyDescent="0.25">
      <c r="A843" s="208"/>
      <c r="B843" s="209"/>
      <c r="C843" s="208"/>
      <c r="D843" s="209"/>
      <c r="E843" s="209"/>
      <c r="F843" s="210"/>
      <c r="G843" s="211"/>
      <c r="H843" s="211"/>
    </row>
    <row r="844" spans="1:8" x14ac:dyDescent="0.25">
      <c r="A844" s="212" t="s">
        <v>565</v>
      </c>
      <c r="B844" s="213" t="s">
        <v>566</v>
      </c>
      <c r="C844" s="212"/>
      <c r="D844" s="213"/>
      <c r="E844" s="213" t="s">
        <v>359</v>
      </c>
      <c r="F844" s="210" t="s">
        <v>366</v>
      </c>
      <c r="G844" s="211"/>
      <c r="H844" s="211"/>
    </row>
    <row r="845" spans="1:8" x14ac:dyDescent="0.25">
      <c r="A845" s="208"/>
      <c r="B845" s="209">
        <v>1</v>
      </c>
      <c r="C845" s="208" t="s">
        <v>561</v>
      </c>
      <c r="D845" s="209" t="s">
        <v>562</v>
      </c>
      <c r="E845" s="209" t="s">
        <v>359</v>
      </c>
      <c r="F845" s="210">
        <v>1.1900000000000001E-2</v>
      </c>
      <c r="G845" s="211">
        <v>11.1</v>
      </c>
      <c r="H845" s="211">
        <f>+ROUND(F845*G845,2)</f>
        <v>0.13</v>
      </c>
    </row>
    <row r="846" spans="1:8" x14ac:dyDescent="0.25">
      <c r="A846" s="208"/>
      <c r="B846" s="209"/>
      <c r="C846" s="208"/>
      <c r="D846" s="209" t="s">
        <v>277</v>
      </c>
      <c r="E846" s="209"/>
      <c r="F846" s="210"/>
      <c r="G846" s="211"/>
      <c r="H846" s="211">
        <f>+SUBTOTAL(9,H845:H845)</f>
        <v>0.13</v>
      </c>
    </row>
    <row r="847" spans="1:8" x14ac:dyDescent="0.25">
      <c r="A847" s="208"/>
      <c r="B847" s="209"/>
      <c r="C847" s="208"/>
      <c r="D847" s="209" t="s">
        <v>272</v>
      </c>
      <c r="E847" s="209"/>
      <c r="F847" s="210"/>
      <c r="G847" s="211"/>
      <c r="H847" s="211">
        <f>+SUBTOTAL(9,H845:H845)</f>
        <v>0.13</v>
      </c>
    </row>
    <row r="848" spans="1:8" x14ac:dyDescent="0.25">
      <c r="A848" s="208"/>
      <c r="B848" s="209"/>
      <c r="C848" s="208"/>
      <c r="D848" s="209" t="s">
        <v>273</v>
      </c>
      <c r="E848" s="209"/>
      <c r="F848" s="210">
        <v>0</v>
      </c>
      <c r="G848" s="211"/>
      <c r="H848" s="211">
        <f>+ROUND(H847*F848/100,2)</f>
        <v>0</v>
      </c>
    </row>
    <row r="849" spans="1:8" x14ac:dyDescent="0.25">
      <c r="A849" s="208"/>
      <c r="B849" s="209"/>
      <c r="C849" s="208"/>
      <c r="D849" s="209" t="s">
        <v>274</v>
      </c>
      <c r="E849" s="209"/>
      <c r="F849" s="210"/>
      <c r="G849" s="211"/>
      <c r="H849" s="211">
        <f>+H847+H848</f>
        <v>0.13</v>
      </c>
    </row>
    <row r="850" spans="1:8" x14ac:dyDescent="0.25">
      <c r="A850" s="208"/>
      <c r="B850" s="209"/>
      <c r="C850" s="208"/>
      <c r="D850" s="209" t="s">
        <v>275</v>
      </c>
      <c r="E850" s="209"/>
      <c r="F850" s="210"/>
      <c r="G850" s="211"/>
      <c r="H850" s="211">
        <v>0.13</v>
      </c>
    </row>
    <row r="853" spans="1:8" x14ac:dyDescent="0.25">
      <c r="A853" s="208" t="s">
        <v>344</v>
      </c>
      <c r="B853" s="209" t="s">
        <v>345</v>
      </c>
      <c r="C853" s="208"/>
      <c r="D853" s="209"/>
      <c r="E853" s="209"/>
      <c r="F853" s="210"/>
      <c r="G853" s="211"/>
      <c r="H853" s="211"/>
    </row>
    <row r="854" spans="1:8" x14ac:dyDescent="0.25">
      <c r="A854" s="208"/>
      <c r="B854" s="209"/>
      <c r="C854" s="208" t="s">
        <v>346</v>
      </c>
      <c r="D854" s="209" t="s">
        <v>347</v>
      </c>
      <c r="E854" s="209" t="s">
        <v>348</v>
      </c>
      <c r="F854" s="210" t="s">
        <v>349</v>
      </c>
      <c r="G854" s="211" t="s">
        <v>350</v>
      </c>
      <c r="H854" s="211" t="s">
        <v>351</v>
      </c>
    </row>
    <row r="855" spans="1:8" x14ac:dyDescent="0.25">
      <c r="A855" s="208"/>
      <c r="B855" s="209"/>
      <c r="C855" s="208"/>
      <c r="D855" s="209"/>
      <c r="E855" s="209"/>
      <c r="F855" s="210"/>
      <c r="G855" s="211"/>
      <c r="H855" s="211"/>
    </row>
    <row r="856" spans="1:8" x14ac:dyDescent="0.25">
      <c r="A856" s="212" t="s">
        <v>1466</v>
      </c>
      <c r="B856" s="213" t="s">
        <v>1065</v>
      </c>
      <c r="C856" s="212"/>
      <c r="D856" s="213"/>
      <c r="E856" s="213" t="s">
        <v>324</v>
      </c>
      <c r="F856" s="210" t="s">
        <v>1007</v>
      </c>
      <c r="G856" s="211"/>
      <c r="H856" s="211"/>
    </row>
    <row r="857" spans="1:8" x14ac:dyDescent="0.25">
      <c r="A857" s="208"/>
      <c r="B857" s="209"/>
      <c r="C857" s="208"/>
      <c r="D857" s="209" t="s">
        <v>356</v>
      </c>
      <c r="E857" s="209"/>
      <c r="F857" s="210"/>
      <c r="G857" s="211"/>
      <c r="H857" s="211"/>
    </row>
    <row r="858" spans="1:8" x14ac:dyDescent="0.25">
      <c r="A858" s="208"/>
      <c r="B858" s="209" t="s">
        <v>270</v>
      </c>
      <c r="C858" s="208" t="s">
        <v>360</v>
      </c>
      <c r="D858" s="209" t="s">
        <v>361</v>
      </c>
      <c r="E858" s="209" t="s">
        <v>359</v>
      </c>
      <c r="F858" s="210">
        <v>7.1800000000000003E-2</v>
      </c>
      <c r="G858" s="211">
        <v>13.45</v>
      </c>
      <c r="H858" s="211">
        <f>+ROUND(F858*G858,2)</f>
        <v>0.97</v>
      </c>
    </row>
    <row r="859" spans="1:8" x14ac:dyDescent="0.25">
      <c r="A859" s="208"/>
      <c r="B859" s="209" t="s">
        <v>270</v>
      </c>
      <c r="C859" s="208" t="s">
        <v>1066</v>
      </c>
      <c r="D859" s="209" t="s">
        <v>1067</v>
      </c>
      <c r="E859" s="209" t="s">
        <v>359</v>
      </c>
      <c r="F859" s="210">
        <v>7.1800000000000003E-2</v>
      </c>
      <c r="G859" s="211">
        <v>16.399999999999999</v>
      </c>
      <c r="H859" s="211">
        <f>+ROUND(F859*G859,2)</f>
        <v>1.18</v>
      </c>
    </row>
    <row r="860" spans="1:8" x14ac:dyDescent="0.25">
      <c r="A860" s="208"/>
      <c r="B860" s="209"/>
      <c r="C860" s="208"/>
      <c r="D860" s="209" t="s">
        <v>271</v>
      </c>
      <c r="E860" s="209"/>
      <c r="F860" s="210"/>
      <c r="G860" s="211"/>
      <c r="H860" s="211">
        <f>+SUBTOTAL(9,H858:H859)</f>
        <v>2.15</v>
      </c>
    </row>
    <row r="861" spans="1:8" x14ac:dyDescent="0.25">
      <c r="A861" s="208"/>
      <c r="B861" s="209"/>
      <c r="C861" s="208"/>
      <c r="D861" s="209" t="s">
        <v>272</v>
      </c>
      <c r="E861" s="209"/>
      <c r="F861" s="210"/>
      <c r="G861" s="211"/>
      <c r="H861" s="211">
        <f>+SUBTOTAL(9,H857:H859)</f>
        <v>2.15</v>
      </c>
    </row>
    <row r="862" spans="1:8" x14ac:dyDescent="0.25">
      <c r="A862" s="208"/>
      <c r="B862" s="209"/>
      <c r="C862" s="208"/>
      <c r="D862" s="209" t="s">
        <v>273</v>
      </c>
      <c r="E862" s="209"/>
      <c r="F862" s="210">
        <v>28</v>
      </c>
      <c r="G862" s="211"/>
      <c r="H862" s="211">
        <f>+ROUND(H861*F862/100,2)</f>
        <v>0.6</v>
      </c>
    </row>
    <row r="863" spans="1:8" x14ac:dyDescent="0.25">
      <c r="A863" s="208"/>
      <c r="B863" s="209"/>
      <c r="C863" s="208"/>
      <c r="D863" s="209" t="s">
        <v>274</v>
      </c>
      <c r="E863" s="209"/>
      <c r="F863" s="210"/>
      <c r="G863" s="211"/>
      <c r="H863" s="211">
        <f>+H861+H862</f>
        <v>2.75</v>
      </c>
    </row>
    <row r="864" spans="1:8" x14ac:dyDescent="0.25">
      <c r="A864" s="208"/>
      <c r="B864" s="209"/>
      <c r="C864" s="208"/>
      <c r="D864" s="209" t="s">
        <v>275</v>
      </c>
      <c r="E864" s="209"/>
      <c r="F864" s="210"/>
      <c r="G864" s="211"/>
      <c r="H864" s="211">
        <v>2.75</v>
      </c>
    </row>
    <row r="867" spans="1:8" x14ac:dyDescent="0.25">
      <c r="A867" s="208" t="s">
        <v>344</v>
      </c>
      <c r="B867" s="209" t="s">
        <v>345</v>
      </c>
      <c r="C867" s="208"/>
      <c r="D867" s="209"/>
      <c r="E867" s="209"/>
      <c r="F867" s="210"/>
      <c r="G867" s="211"/>
      <c r="H867" s="211"/>
    </row>
    <row r="868" spans="1:8" x14ac:dyDescent="0.25">
      <c r="A868" s="208"/>
      <c r="B868" s="209"/>
      <c r="C868" s="208" t="s">
        <v>346</v>
      </c>
      <c r="D868" s="209" t="s">
        <v>347</v>
      </c>
      <c r="E868" s="209" t="s">
        <v>348</v>
      </c>
      <c r="F868" s="210" t="s">
        <v>349</v>
      </c>
      <c r="G868" s="211" t="s">
        <v>350</v>
      </c>
      <c r="H868" s="211" t="s">
        <v>351</v>
      </c>
    </row>
    <row r="869" spans="1:8" x14ac:dyDescent="0.25">
      <c r="A869" s="208"/>
      <c r="B869" s="209"/>
      <c r="C869" s="208"/>
      <c r="D869" s="209"/>
      <c r="E869" s="209"/>
      <c r="F869" s="210"/>
      <c r="G869" s="211"/>
      <c r="H869" s="211"/>
    </row>
    <row r="870" spans="1:8" x14ac:dyDescent="0.25">
      <c r="A870" s="212" t="s">
        <v>1068</v>
      </c>
      <c r="B870" s="213" t="s">
        <v>1069</v>
      </c>
      <c r="C870" s="212"/>
      <c r="D870" s="213"/>
      <c r="E870" s="213" t="s">
        <v>359</v>
      </c>
      <c r="F870" s="210" t="s">
        <v>366</v>
      </c>
      <c r="G870" s="211"/>
      <c r="H870" s="211"/>
    </row>
    <row r="871" spans="1:8" x14ac:dyDescent="0.25">
      <c r="A871" s="208"/>
      <c r="B871" s="209">
        <v>1</v>
      </c>
      <c r="C871" s="208" t="s">
        <v>1070</v>
      </c>
      <c r="D871" s="209" t="s">
        <v>1071</v>
      </c>
      <c r="E871" s="209" t="s">
        <v>359</v>
      </c>
      <c r="F871" s="210">
        <v>1</v>
      </c>
      <c r="G871" s="211">
        <v>11.44</v>
      </c>
      <c r="H871" s="211">
        <f>+ROUND(F871*G871,2)</f>
        <v>11.44</v>
      </c>
    </row>
    <row r="872" spans="1:8" x14ac:dyDescent="0.25">
      <c r="A872" s="208"/>
      <c r="B872" s="209">
        <v>1</v>
      </c>
      <c r="C872" s="208" t="s">
        <v>369</v>
      </c>
      <c r="D872" s="209" t="s">
        <v>370</v>
      </c>
      <c r="E872" s="209" t="s">
        <v>359</v>
      </c>
      <c r="F872" s="210">
        <v>1</v>
      </c>
      <c r="G872" s="211">
        <v>2.59</v>
      </c>
      <c r="H872" s="211">
        <f>+ROUND(F872*G872,2)</f>
        <v>2.59</v>
      </c>
    </row>
    <row r="873" spans="1:8" x14ac:dyDescent="0.25">
      <c r="A873" s="208"/>
      <c r="B873" s="209">
        <v>1</v>
      </c>
      <c r="C873" s="208" t="s">
        <v>371</v>
      </c>
      <c r="D873" s="209" t="s">
        <v>372</v>
      </c>
      <c r="E873" s="209" t="s">
        <v>359</v>
      </c>
      <c r="F873" s="210">
        <v>1</v>
      </c>
      <c r="G873" s="211">
        <v>0.55000000000000004</v>
      </c>
      <c r="H873" s="211">
        <f>+ROUND(F873*G873,2)</f>
        <v>0.55000000000000004</v>
      </c>
    </row>
    <row r="874" spans="1:8" x14ac:dyDescent="0.25">
      <c r="A874" s="208"/>
      <c r="B874" s="209">
        <v>1</v>
      </c>
      <c r="C874" s="208" t="s">
        <v>373</v>
      </c>
      <c r="D874" s="209" t="s">
        <v>374</v>
      </c>
      <c r="E874" s="209" t="s">
        <v>359</v>
      </c>
      <c r="F874" s="210">
        <v>1</v>
      </c>
      <c r="G874" s="211">
        <v>0.37</v>
      </c>
      <c r="H874" s="211">
        <f>+ROUND(F874*G874,2)</f>
        <v>0.37</v>
      </c>
    </row>
    <row r="875" spans="1:8" x14ac:dyDescent="0.25">
      <c r="A875" s="208"/>
      <c r="B875" s="209">
        <v>1</v>
      </c>
      <c r="C875" s="208" t="s">
        <v>375</v>
      </c>
      <c r="D875" s="209" t="s">
        <v>376</v>
      </c>
      <c r="E875" s="209" t="s">
        <v>359</v>
      </c>
      <c r="F875" s="210">
        <v>1</v>
      </c>
      <c r="G875" s="211">
        <v>0.02</v>
      </c>
      <c r="H875" s="211">
        <f>+ROUND(F875*G875,2)</f>
        <v>0.02</v>
      </c>
    </row>
    <row r="876" spans="1:8" x14ac:dyDescent="0.25">
      <c r="A876" s="208"/>
      <c r="B876" s="209"/>
      <c r="C876" s="208"/>
      <c r="D876" s="209" t="s">
        <v>277</v>
      </c>
      <c r="E876" s="209"/>
      <c r="F876" s="210"/>
      <c r="G876" s="211"/>
      <c r="H876" s="211">
        <f>+SUBTOTAL(9,H871:H875)</f>
        <v>14.969999999999999</v>
      </c>
    </row>
    <row r="877" spans="1:8" x14ac:dyDescent="0.25">
      <c r="A877" s="208"/>
      <c r="B877" s="209"/>
      <c r="C877" s="208"/>
      <c r="D877" s="209" t="s">
        <v>356</v>
      </c>
      <c r="E877" s="209"/>
      <c r="F877" s="210"/>
      <c r="G877" s="211"/>
      <c r="H877" s="211"/>
    </row>
    <row r="878" spans="1:8" x14ac:dyDescent="0.25">
      <c r="A878" s="208"/>
      <c r="B878" s="209" t="s">
        <v>270</v>
      </c>
      <c r="C878" s="208" t="s">
        <v>377</v>
      </c>
      <c r="D878" s="209" t="s">
        <v>378</v>
      </c>
      <c r="E878" s="209" t="s">
        <v>359</v>
      </c>
      <c r="F878" s="210">
        <v>1</v>
      </c>
      <c r="G878" s="211">
        <v>0.48</v>
      </c>
      <c r="H878" s="211">
        <f>+ROUND(F878*G878,2)</f>
        <v>0.48</v>
      </c>
    </row>
    <row r="879" spans="1:8" x14ac:dyDescent="0.25">
      <c r="A879" s="208"/>
      <c r="B879" s="209" t="s">
        <v>270</v>
      </c>
      <c r="C879" s="208" t="s">
        <v>379</v>
      </c>
      <c r="D879" s="209" t="s">
        <v>380</v>
      </c>
      <c r="E879" s="209" t="s">
        <v>359</v>
      </c>
      <c r="F879" s="210">
        <v>1</v>
      </c>
      <c r="G879" s="211">
        <v>0.9</v>
      </c>
      <c r="H879" s="211">
        <f>+ROUND(F879*G879,2)</f>
        <v>0.9</v>
      </c>
    </row>
    <row r="880" spans="1:8" x14ac:dyDescent="0.25">
      <c r="A880" s="208"/>
      <c r="B880" s="209" t="s">
        <v>270</v>
      </c>
      <c r="C880" s="208" t="s">
        <v>1072</v>
      </c>
      <c r="D880" s="209" t="s">
        <v>1073</v>
      </c>
      <c r="E880" s="209" t="s">
        <v>359</v>
      </c>
      <c r="F880" s="210">
        <v>1</v>
      </c>
      <c r="G880" s="211">
        <v>0.05</v>
      </c>
      <c r="H880" s="211">
        <f>+ROUND(F880*G880,2)</f>
        <v>0.05</v>
      </c>
    </row>
    <row r="881" spans="1:8" x14ac:dyDescent="0.25">
      <c r="A881" s="208"/>
      <c r="B881" s="209"/>
      <c r="C881" s="208"/>
      <c r="D881" s="209" t="s">
        <v>271</v>
      </c>
      <c r="E881" s="209"/>
      <c r="F881" s="210"/>
      <c r="G881" s="211"/>
      <c r="H881" s="211">
        <f>+SUBTOTAL(9,H878:H880)</f>
        <v>1.43</v>
      </c>
    </row>
    <row r="882" spans="1:8" x14ac:dyDescent="0.25">
      <c r="A882" s="208"/>
      <c r="B882" s="209"/>
      <c r="C882" s="208"/>
      <c r="D882" s="209" t="s">
        <v>272</v>
      </c>
      <c r="E882" s="209"/>
      <c r="F882" s="210"/>
      <c r="G882" s="211"/>
      <c r="H882" s="211">
        <f>+SUBTOTAL(9,H871:H880)</f>
        <v>16.399999999999999</v>
      </c>
    </row>
    <row r="883" spans="1:8" x14ac:dyDescent="0.25">
      <c r="A883" s="208"/>
      <c r="B883" s="209"/>
      <c r="C883" s="208"/>
      <c r="D883" s="209" t="s">
        <v>273</v>
      </c>
      <c r="E883" s="209"/>
      <c r="F883" s="210">
        <v>0</v>
      </c>
      <c r="G883" s="211"/>
      <c r="H883" s="211">
        <f>+ROUND(H882*F883/100,2)</f>
        <v>0</v>
      </c>
    </row>
    <row r="884" spans="1:8" x14ac:dyDescent="0.25">
      <c r="A884" s="208"/>
      <c r="B884" s="209"/>
      <c r="C884" s="208"/>
      <c r="D884" s="209" t="s">
        <v>274</v>
      </c>
      <c r="E884" s="209"/>
      <c r="F884" s="210"/>
      <c r="G884" s="211"/>
      <c r="H884" s="211">
        <f>+H882+H883</f>
        <v>16.399999999999999</v>
      </c>
    </row>
    <row r="885" spans="1:8" x14ac:dyDescent="0.25">
      <c r="A885" s="208"/>
      <c r="B885" s="209"/>
      <c r="C885" s="208"/>
      <c r="D885" s="209" t="s">
        <v>275</v>
      </c>
      <c r="E885" s="209"/>
      <c r="F885" s="210"/>
      <c r="G885" s="211"/>
      <c r="H885" s="211">
        <v>16.399999999999999</v>
      </c>
    </row>
    <row r="888" spans="1:8" x14ac:dyDescent="0.25">
      <c r="A888" s="208" t="s">
        <v>344</v>
      </c>
      <c r="B888" s="209" t="s">
        <v>345</v>
      </c>
      <c r="C888" s="208"/>
      <c r="D888" s="209"/>
      <c r="E888" s="209"/>
      <c r="F888" s="210"/>
      <c r="G888" s="211"/>
      <c r="H888" s="211"/>
    </row>
    <row r="889" spans="1:8" x14ac:dyDescent="0.25">
      <c r="A889" s="208"/>
      <c r="B889" s="209"/>
      <c r="C889" s="208" t="s">
        <v>346</v>
      </c>
      <c r="D889" s="209" t="s">
        <v>347</v>
      </c>
      <c r="E889" s="209" t="s">
        <v>348</v>
      </c>
      <c r="F889" s="210" t="s">
        <v>349</v>
      </c>
      <c r="G889" s="211" t="s">
        <v>350</v>
      </c>
      <c r="H889" s="211" t="s">
        <v>351</v>
      </c>
    </row>
    <row r="890" spans="1:8" x14ac:dyDescent="0.25">
      <c r="A890" s="208"/>
      <c r="B890" s="209"/>
      <c r="C890" s="208"/>
      <c r="D890" s="209"/>
      <c r="E890" s="209"/>
      <c r="F890" s="210"/>
      <c r="G890" s="211"/>
      <c r="H890" s="211"/>
    </row>
    <row r="891" spans="1:8" x14ac:dyDescent="0.25">
      <c r="A891" s="212" t="s">
        <v>1074</v>
      </c>
      <c r="B891" s="213" t="s">
        <v>1075</v>
      </c>
      <c r="C891" s="212"/>
      <c r="D891" s="213"/>
      <c r="E891" s="213" t="s">
        <v>359</v>
      </c>
      <c r="F891" s="210" t="s">
        <v>366</v>
      </c>
      <c r="G891" s="211"/>
      <c r="H891" s="211"/>
    </row>
    <row r="892" spans="1:8" x14ac:dyDescent="0.25">
      <c r="A892" s="208"/>
      <c r="B892" s="209">
        <v>1</v>
      </c>
      <c r="C892" s="208" t="s">
        <v>1070</v>
      </c>
      <c r="D892" s="209" t="s">
        <v>1071</v>
      </c>
      <c r="E892" s="209" t="s">
        <v>359</v>
      </c>
      <c r="F892" s="210">
        <v>4.1000000000000003E-3</v>
      </c>
      <c r="G892" s="211">
        <v>11.44</v>
      </c>
      <c r="H892" s="211">
        <f>+ROUND(F892*G892,2)</f>
        <v>0.05</v>
      </c>
    </row>
    <row r="893" spans="1:8" x14ac:dyDescent="0.25">
      <c r="A893" s="208"/>
      <c r="B893" s="209"/>
      <c r="C893" s="208"/>
      <c r="D893" s="209" t="s">
        <v>277</v>
      </c>
      <c r="E893" s="209"/>
      <c r="F893" s="210"/>
      <c r="G893" s="211"/>
      <c r="H893" s="211">
        <f>+SUBTOTAL(9,H892:H892)</f>
        <v>0.05</v>
      </c>
    </row>
    <row r="894" spans="1:8" x14ac:dyDescent="0.25">
      <c r="A894" s="208"/>
      <c r="B894" s="209"/>
      <c r="C894" s="208"/>
      <c r="D894" s="209" t="s">
        <v>272</v>
      </c>
      <c r="E894" s="209"/>
      <c r="F894" s="210"/>
      <c r="G894" s="211"/>
      <c r="H894" s="211">
        <f>+SUBTOTAL(9,H892:H892)</f>
        <v>0.05</v>
      </c>
    </row>
    <row r="895" spans="1:8" x14ac:dyDescent="0.25">
      <c r="A895" s="208"/>
      <c r="B895" s="209"/>
      <c r="C895" s="208"/>
      <c r="D895" s="209" t="s">
        <v>273</v>
      </c>
      <c r="E895" s="209"/>
      <c r="F895" s="210">
        <v>0</v>
      </c>
      <c r="G895" s="211"/>
      <c r="H895" s="211">
        <f>+ROUND(H894*F895/100,2)</f>
        <v>0</v>
      </c>
    </row>
    <row r="896" spans="1:8" x14ac:dyDescent="0.25">
      <c r="A896" s="208"/>
      <c r="B896" s="209"/>
      <c r="C896" s="208"/>
      <c r="D896" s="209" t="s">
        <v>274</v>
      </c>
      <c r="E896" s="209"/>
      <c r="F896" s="210"/>
      <c r="G896" s="211"/>
      <c r="H896" s="211">
        <f>+H894+H895</f>
        <v>0.05</v>
      </c>
    </row>
    <row r="897" spans="1:8" x14ac:dyDescent="0.25">
      <c r="A897" s="208"/>
      <c r="B897" s="209"/>
      <c r="C897" s="208"/>
      <c r="D897" s="209" t="s">
        <v>275</v>
      </c>
      <c r="E897" s="209"/>
      <c r="F897" s="210"/>
      <c r="G897" s="211"/>
      <c r="H897" s="211">
        <v>0.05</v>
      </c>
    </row>
    <row r="900" spans="1:8" x14ac:dyDescent="0.25">
      <c r="A900" s="208" t="s">
        <v>344</v>
      </c>
      <c r="B900" s="209" t="s">
        <v>345</v>
      </c>
      <c r="C900" s="208"/>
      <c r="D900" s="209"/>
      <c r="E900" s="209"/>
      <c r="F900" s="210"/>
      <c r="G900" s="211"/>
      <c r="H900" s="211"/>
    </row>
    <row r="901" spans="1:8" x14ac:dyDescent="0.25">
      <c r="A901" s="208"/>
      <c r="B901" s="209"/>
      <c r="C901" s="208" t="s">
        <v>346</v>
      </c>
      <c r="D901" s="209" t="s">
        <v>347</v>
      </c>
      <c r="E901" s="209" t="s">
        <v>348</v>
      </c>
      <c r="F901" s="210" t="s">
        <v>349</v>
      </c>
      <c r="G901" s="211" t="s">
        <v>350</v>
      </c>
      <c r="H901" s="211" t="s">
        <v>351</v>
      </c>
    </row>
    <row r="902" spans="1:8" x14ac:dyDescent="0.25">
      <c r="A902" s="208"/>
      <c r="B902" s="209"/>
      <c r="C902" s="208"/>
      <c r="D902" s="209"/>
      <c r="E902" s="209"/>
      <c r="F902" s="210"/>
      <c r="G902" s="211"/>
      <c r="H902" s="211"/>
    </row>
    <row r="903" spans="1:8" x14ac:dyDescent="0.25">
      <c r="A903" s="212" t="s">
        <v>1467</v>
      </c>
      <c r="B903" s="213" t="s">
        <v>1076</v>
      </c>
      <c r="C903" s="212"/>
      <c r="D903" s="213"/>
      <c r="E903" s="213" t="s">
        <v>324</v>
      </c>
      <c r="F903" s="210" t="s">
        <v>1007</v>
      </c>
      <c r="G903" s="211"/>
      <c r="H903" s="211"/>
    </row>
    <row r="904" spans="1:8" x14ac:dyDescent="0.25">
      <c r="A904" s="208"/>
      <c r="B904" s="209">
        <v>0</v>
      </c>
      <c r="C904" s="208" t="s">
        <v>1077</v>
      </c>
      <c r="D904" s="209" t="s">
        <v>1078</v>
      </c>
      <c r="E904" s="209" t="s">
        <v>324</v>
      </c>
      <c r="F904" s="210">
        <v>1.05</v>
      </c>
      <c r="G904" s="211">
        <v>34.03</v>
      </c>
      <c r="H904" s="211">
        <f>+ROUND(F904*G904,2)</f>
        <v>35.729999999999997</v>
      </c>
    </row>
    <row r="905" spans="1:8" x14ac:dyDescent="0.25">
      <c r="A905" s="208"/>
      <c r="B905" s="209"/>
      <c r="C905" s="208"/>
      <c r="D905" s="209" t="s">
        <v>355</v>
      </c>
      <c r="E905" s="209"/>
      <c r="F905" s="210"/>
      <c r="G905" s="211"/>
      <c r="H905" s="211">
        <f>+SUBTOTAL(9,H904:H904)</f>
        <v>35.729999999999997</v>
      </c>
    </row>
    <row r="906" spans="1:8" x14ac:dyDescent="0.25">
      <c r="A906" s="208"/>
      <c r="B906" s="209"/>
      <c r="C906" s="208"/>
      <c r="D906" s="209" t="s">
        <v>356</v>
      </c>
      <c r="E906" s="209"/>
      <c r="F906" s="210"/>
      <c r="G906" s="211"/>
      <c r="H906" s="211"/>
    </row>
    <row r="907" spans="1:8" x14ac:dyDescent="0.25">
      <c r="A907" s="208"/>
      <c r="B907" s="209" t="s">
        <v>270</v>
      </c>
      <c r="C907" s="208" t="s">
        <v>503</v>
      </c>
      <c r="D907" s="209" t="s">
        <v>504</v>
      </c>
      <c r="E907" s="209" t="s">
        <v>359</v>
      </c>
      <c r="F907" s="210">
        <v>0.2</v>
      </c>
      <c r="G907" s="211">
        <v>16.95</v>
      </c>
      <c r="H907" s="211">
        <f>+ROUND(F907*G907,2)</f>
        <v>3.39</v>
      </c>
    </row>
    <row r="908" spans="1:8" x14ac:dyDescent="0.25">
      <c r="A908" s="208"/>
      <c r="B908" s="209" t="s">
        <v>270</v>
      </c>
      <c r="C908" s="208" t="s">
        <v>360</v>
      </c>
      <c r="D908" s="209" t="s">
        <v>361</v>
      </c>
      <c r="E908" s="209" t="s">
        <v>359</v>
      </c>
      <c r="F908" s="210">
        <v>0.2</v>
      </c>
      <c r="G908" s="211">
        <v>13.45</v>
      </c>
      <c r="H908" s="211">
        <f>+ROUND(F908*G908,2)</f>
        <v>2.69</v>
      </c>
    </row>
    <row r="909" spans="1:8" x14ac:dyDescent="0.25">
      <c r="A909" s="208"/>
      <c r="B909" s="209"/>
      <c r="C909" s="208"/>
      <c r="D909" s="209" t="s">
        <v>271</v>
      </c>
      <c r="E909" s="209"/>
      <c r="F909" s="210"/>
      <c r="G909" s="211"/>
      <c r="H909" s="211">
        <f>+SUBTOTAL(9,H907:H908)</f>
        <v>6.08</v>
      </c>
    </row>
    <row r="910" spans="1:8" x14ac:dyDescent="0.25">
      <c r="A910" s="208"/>
      <c r="B910" s="209"/>
      <c r="C910" s="208"/>
      <c r="D910" s="209" t="s">
        <v>272</v>
      </c>
      <c r="E910" s="209"/>
      <c r="F910" s="210"/>
      <c r="G910" s="211"/>
      <c r="H910" s="211">
        <f>+SUBTOTAL(9,H904:H908)</f>
        <v>41.809999999999995</v>
      </c>
    </row>
    <row r="911" spans="1:8" x14ac:dyDescent="0.25">
      <c r="A911" s="208"/>
      <c r="B911" s="209"/>
      <c r="C911" s="208"/>
      <c r="D911" s="209" t="s">
        <v>273</v>
      </c>
      <c r="E911" s="209"/>
      <c r="F911" s="210">
        <v>28</v>
      </c>
      <c r="G911" s="211"/>
      <c r="H911" s="211">
        <f>+ROUND(H910*F911/100,2)</f>
        <v>11.71</v>
      </c>
    </row>
    <row r="912" spans="1:8" x14ac:dyDescent="0.25">
      <c r="A912" s="208"/>
      <c r="B912" s="209"/>
      <c r="C912" s="208"/>
      <c r="D912" s="209" t="s">
        <v>274</v>
      </c>
      <c r="E912" s="209"/>
      <c r="F912" s="210"/>
      <c r="G912" s="211"/>
      <c r="H912" s="211">
        <f>+H910+H911</f>
        <v>53.519999999999996</v>
      </c>
    </row>
    <row r="913" spans="1:8" x14ac:dyDescent="0.25">
      <c r="A913" s="208"/>
      <c r="B913" s="209"/>
      <c r="C913" s="208"/>
      <c r="D913" s="209" t="s">
        <v>275</v>
      </c>
      <c r="E913" s="209"/>
      <c r="F913" s="210"/>
      <c r="G913" s="211"/>
      <c r="H913" s="211">
        <v>53.52</v>
      </c>
    </row>
    <row r="916" spans="1:8" x14ac:dyDescent="0.25">
      <c r="A916" s="208" t="s">
        <v>344</v>
      </c>
      <c r="B916" s="209" t="s">
        <v>345</v>
      </c>
      <c r="C916" s="208"/>
      <c r="D916" s="209"/>
      <c r="E916" s="209"/>
      <c r="F916" s="210"/>
      <c r="G916" s="211"/>
      <c r="H916" s="211"/>
    </row>
    <row r="917" spans="1:8" x14ac:dyDescent="0.25">
      <c r="A917" s="208"/>
      <c r="B917" s="209"/>
      <c r="C917" s="208" t="s">
        <v>346</v>
      </c>
      <c r="D917" s="209" t="s">
        <v>347</v>
      </c>
      <c r="E917" s="209" t="s">
        <v>348</v>
      </c>
      <c r="F917" s="210" t="s">
        <v>349</v>
      </c>
      <c r="G917" s="211" t="s">
        <v>350</v>
      </c>
      <c r="H917" s="211" t="s">
        <v>351</v>
      </c>
    </row>
    <row r="918" spans="1:8" x14ac:dyDescent="0.25">
      <c r="A918" s="208"/>
      <c r="B918" s="209"/>
      <c r="C918" s="208"/>
      <c r="D918" s="209"/>
      <c r="E918" s="209"/>
      <c r="F918" s="210"/>
      <c r="G918" s="211"/>
      <c r="H918" s="211"/>
    </row>
    <row r="919" spans="1:8" x14ac:dyDescent="0.25">
      <c r="A919" s="212" t="s">
        <v>1468</v>
      </c>
      <c r="B919" s="213" t="s">
        <v>1079</v>
      </c>
      <c r="C919" s="212"/>
      <c r="D919" s="213"/>
      <c r="E919" s="213" t="s">
        <v>324</v>
      </c>
      <c r="F919" s="210" t="s">
        <v>1007</v>
      </c>
      <c r="G919" s="211"/>
      <c r="H919" s="211"/>
    </row>
    <row r="920" spans="1:8" x14ac:dyDescent="0.25">
      <c r="A920" s="208"/>
      <c r="B920" s="209"/>
      <c r="C920" s="208"/>
      <c r="D920" s="209" t="s">
        <v>356</v>
      </c>
      <c r="E920" s="209"/>
      <c r="F920" s="210"/>
      <c r="G920" s="211"/>
      <c r="H920" s="211"/>
    </row>
    <row r="921" spans="1:8" x14ac:dyDescent="0.25">
      <c r="A921" s="208"/>
      <c r="B921" s="209" t="s">
        <v>270</v>
      </c>
      <c r="C921" s="208" t="s">
        <v>1080</v>
      </c>
      <c r="D921" s="209" t="s">
        <v>1081</v>
      </c>
      <c r="E921" s="209" t="s">
        <v>450</v>
      </c>
      <c r="F921" s="210">
        <v>5.5999999999999995E-4</v>
      </c>
      <c r="G921" s="211">
        <v>159.11000000000001</v>
      </c>
      <c r="H921" s="211">
        <f>+ROUND(F921*G921,2)</f>
        <v>0.09</v>
      </c>
    </row>
    <row r="922" spans="1:8" x14ac:dyDescent="0.25">
      <c r="A922" s="208"/>
      <c r="B922" s="209" t="s">
        <v>270</v>
      </c>
      <c r="C922" s="208" t="s">
        <v>360</v>
      </c>
      <c r="D922" s="209" t="s">
        <v>361</v>
      </c>
      <c r="E922" s="209" t="s">
        <v>359</v>
      </c>
      <c r="F922" s="210">
        <v>3.0000000000000001E-3</v>
      </c>
      <c r="G922" s="211">
        <v>13.45</v>
      </c>
      <c r="H922" s="211">
        <f>+ROUND(F922*G922,2)</f>
        <v>0.04</v>
      </c>
    </row>
    <row r="923" spans="1:8" x14ac:dyDescent="0.25">
      <c r="A923" s="208"/>
      <c r="B923" s="209"/>
      <c r="C923" s="208"/>
      <c r="D923" s="209" t="s">
        <v>271</v>
      </c>
      <c r="E923" s="209"/>
      <c r="F923" s="210"/>
      <c r="G923" s="211"/>
      <c r="H923" s="211">
        <f>+SUBTOTAL(9,H921:H922)</f>
        <v>0.13</v>
      </c>
    </row>
    <row r="924" spans="1:8" x14ac:dyDescent="0.25">
      <c r="A924" s="208"/>
      <c r="B924" s="209"/>
      <c r="C924" s="208"/>
      <c r="D924" s="209" t="s">
        <v>272</v>
      </c>
      <c r="E924" s="209"/>
      <c r="F924" s="210"/>
      <c r="G924" s="211"/>
      <c r="H924" s="211">
        <f>+SUBTOTAL(9,H920:H922)</f>
        <v>0.13</v>
      </c>
    </row>
    <row r="925" spans="1:8" x14ac:dyDescent="0.25">
      <c r="A925" s="208"/>
      <c r="B925" s="209"/>
      <c r="C925" s="208"/>
      <c r="D925" s="209" t="s">
        <v>273</v>
      </c>
      <c r="E925" s="209"/>
      <c r="F925" s="210">
        <v>28</v>
      </c>
      <c r="G925" s="211"/>
      <c r="H925" s="211">
        <f>+ROUND(H924*F925/100,2)</f>
        <v>0.04</v>
      </c>
    </row>
    <row r="926" spans="1:8" x14ac:dyDescent="0.25">
      <c r="A926" s="208"/>
      <c r="B926" s="209"/>
      <c r="C926" s="208"/>
      <c r="D926" s="209" t="s">
        <v>274</v>
      </c>
      <c r="E926" s="209"/>
      <c r="F926" s="210"/>
      <c r="G926" s="211"/>
      <c r="H926" s="211">
        <f>+H924+H925</f>
        <v>0.17</v>
      </c>
    </row>
    <row r="927" spans="1:8" x14ac:dyDescent="0.25">
      <c r="A927" s="208"/>
      <c r="B927" s="209"/>
      <c r="C927" s="208"/>
      <c r="D927" s="209" t="s">
        <v>275</v>
      </c>
      <c r="E927" s="209"/>
      <c r="F927" s="210"/>
      <c r="G927" s="211"/>
      <c r="H927" s="211">
        <v>0.17</v>
      </c>
    </row>
    <row r="930" spans="1:8" x14ac:dyDescent="0.25">
      <c r="A930" s="208" t="s">
        <v>344</v>
      </c>
      <c r="B930" s="209" t="s">
        <v>345</v>
      </c>
      <c r="C930" s="208"/>
      <c r="D930" s="209"/>
      <c r="E930" s="209"/>
      <c r="F930" s="210"/>
      <c r="G930" s="211"/>
      <c r="H930" s="211"/>
    </row>
    <row r="931" spans="1:8" x14ac:dyDescent="0.25">
      <c r="A931" s="208"/>
      <c r="B931" s="209"/>
      <c r="C931" s="208" t="s">
        <v>346</v>
      </c>
      <c r="D931" s="209" t="s">
        <v>347</v>
      </c>
      <c r="E931" s="209" t="s">
        <v>348</v>
      </c>
      <c r="F931" s="210" t="s">
        <v>349</v>
      </c>
      <c r="G931" s="211" t="s">
        <v>350</v>
      </c>
      <c r="H931" s="211" t="s">
        <v>351</v>
      </c>
    </row>
    <row r="932" spans="1:8" x14ac:dyDescent="0.25">
      <c r="A932" s="208"/>
      <c r="B932" s="209"/>
      <c r="C932" s="208"/>
      <c r="D932" s="209"/>
      <c r="E932" s="209"/>
      <c r="F932" s="210"/>
      <c r="G932" s="211"/>
      <c r="H932" s="211"/>
    </row>
    <row r="933" spans="1:8" x14ac:dyDescent="0.25">
      <c r="A933" s="212" t="s">
        <v>1082</v>
      </c>
      <c r="B933" s="213" t="s">
        <v>1083</v>
      </c>
      <c r="C933" s="212"/>
      <c r="D933" s="213"/>
      <c r="E933" s="213" t="s">
        <v>450</v>
      </c>
      <c r="F933" s="210" t="s">
        <v>366</v>
      </c>
      <c r="G933" s="211"/>
      <c r="H933" s="211"/>
    </row>
    <row r="934" spans="1:8" x14ac:dyDescent="0.25">
      <c r="A934" s="208"/>
      <c r="B934" s="209"/>
      <c r="C934" s="208"/>
      <c r="D934" s="209" t="s">
        <v>356</v>
      </c>
      <c r="E934" s="209"/>
      <c r="F934" s="210"/>
      <c r="G934" s="211"/>
      <c r="H934" s="211"/>
    </row>
    <row r="935" spans="1:8" x14ac:dyDescent="0.25">
      <c r="A935" s="208"/>
      <c r="B935" s="209" t="s">
        <v>270</v>
      </c>
      <c r="C935" s="208" t="s">
        <v>1084</v>
      </c>
      <c r="D935" s="209" t="s">
        <v>1085</v>
      </c>
      <c r="E935" s="209" t="s">
        <v>359</v>
      </c>
      <c r="F935" s="210">
        <v>1</v>
      </c>
      <c r="G935" s="211">
        <v>37.53</v>
      </c>
      <c r="H935" s="211">
        <f>+ROUND(F935*G935,2)</f>
        <v>37.53</v>
      </c>
    </row>
    <row r="936" spans="1:8" x14ac:dyDescent="0.25">
      <c r="A936" s="208"/>
      <c r="B936" s="209" t="s">
        <v>270</v>
      </c>
      <c r="C936" s="208" t="s">
        <v>1086</v>
      </c>
      <c r="D936" s="209" t="s">
        <v>1087</v>
      </c>
      <c r="E936" s="209" t="s">
        <v>359</v>
      </c>
      <c r="F936" s="210">
        <v>1</v>
      </c>
      <c r="G936" s="211">
        <v>69.89</v>
      </c>
      <c r="H936" s="211">
        <f>+ROUND(F936*G936,2)</f>
        <v>69.89</v>
      </c>
    </row>
    <row r="937" spans="1:8" x14ac:dyDescent="0.25">
      <c r="A937" s="208"/>
      <c r="B937" s="209" t="s">
        <v>270</v>
      </c>
      <c r="C937" s="208" t="s">
        <v>1088</v>
      </c>
      <c r="D937" s="209" t="s">
        <v>1089</v>
      </c>
      <c r="E937" s="209" t="s">
        <v>359</v>
      </c>
      <c r="F937" s="210">
        <v>1</v>
      </c>
      <c r="G937" s="211">
        <v>21.72</v>
      </c>
      <c r="H937" s="211">
        <f>+ROUND(F937*G937,2)</f>
        <v>21.72</v>
      </c>
    </row>
    <row r="938" spans="1:8" x14ac:dyDescent="0.25">
      <c r="A938" s="208"/>
      <c r="B938" s="209" t="s">
        <v>270</v>
      </c>
      <c r="C938" s="208" t="s">
        <v>1090</v>
      </c>
      <c r="D938" s="209" t="s">
        <v>1091</v>
      </c>
      <c r="E938" s="209" t="s">
        <v>359</v>
      </c>
      <c r="F938" s="210">
        <v>1</v>
      </c>
      <c r="G938" s="211">
        <v>20.99</v>
      </c>
      <c r="H938" s="211">
        <f>+ROUND(F938*G938,2)</f>
        <v>20.99</v>
      </c>
    </row>
    <row r="939" spans="1:8" x14ac:dyDescent="0.25">
      <c r="A939" s="208"/>
      <c r="B939" s="209" t="s">
        <v>270</v>
      </c>
      <c r="C939" s="208" t="s">
        <v>1092</v>
      </c>
      <c r="D939" s="209" t="s">
        <v>1093</v>
      </c>
      <c r="E939" s="209" t="s">
        <v>359</v>
      </c>
      <c r="F939" s="210">
        <v>1</v>
      </c>
      <c r="G939" s="211">
        <v>8.98</v>
      </c>
      <c r="H939" s="211">
        <f>+ROUND(F939*G939,2)</f>
        <v>8.98</v>
      </c>
    </row>
    <row r="940" spans="1:8" x14ac:dyDescent="0.25">
      <c r="A940" s="208"/>
      <c r="B940" s="209"/>
      <c r="C940" s="208"/>
      <c r="D940" s="209" t="s">
        <v>271</v>
      </c>
      <c r="E940" s="209"/>
      <c r="F940" s="210"/>
      <c r="G940" s="211"/>
      <c r="H940" s="211">
        <f>+SUBTOTAL(9,H935:H939)</f>
        <v>159.10999999999999</v>
      </c>
    </row>
    <row r="941" spans="1:8" x14ac:dyDescent="0.25">
      <c r="A941" s="208"/>
      <c r="B941" s="209"/>
      <c r="C941" s="208"/>
      <c r="D941" s="209" t="s">
        <v>272</v>
      </c>
      <c r="E941" s="209"/>
      <c r="F941" s="210"/>
      <c r="G941" s="211"/>
      <c r="H941" s="211">
        <f>+SUBTOTAL(9,H934:H939)</f>
        <v>159.10999999999999</v>
      </c>
    </row>
    <row r="942" spans="1:8" x14ac:dyDescent="0.25">
      <c r="A942" s="208"/>
      <c r="B942" s="209"/>
      <c r="C942" s="208"/>
      <c r="D942" s="209" t="s">
        <v>273</v>
      </c>
      <c r="E942" s="209"/>
      <c r="F942" s="210">
        <v>0</v>
      </c>
      <c r="G942" s="211"/>
      <c r="H942" s="211">
        <f>+ROUND(H941*F942/100,2)</f>
        <v>0</v>
      </c>
    </row>
    <row r="943" spans="1:8" x14ac:dyDescent="0.25">
      <c r="A943" s="208"/>
      <c r="B943" s="209"/>
      <c r="C943" s="208"/>
      <c r="D943" s="209" t="s">
        <v>274</v>
      </c>
      <c r="E943" s="209"/>
      <c r="F943" s="210"/>
      <c r="G943" s="211"/>
      <c r="H943" s="211">
        <f>+H941+H942</f>
        <v>159.10999999999999</v>
      </c>
    </row>
    <row r="944" spans="1:8" x14ac:dyDescent="0.25">
      <c r="A944" s="208"/>
      <c r="B944" s="209"/>
      <c r="C944" s="208"/>
      <c r="D944" s="209" t="s">
        <v>275</v>
      </c>
      <c r="E944" s="209"/>
      <c r="F944" s="210"/>
      <c r="G944" s="211"/>
      <c r="H944" s="211">
        <v>159.11000000000001</v>
      </c>
    </row>
    <row r="947" spans="1:8" x14ac:dyDescent="0.25">
      <c r="A947" s="208" t="s">
        <v>344</v>
      </c>
      <c r="B947" s="209" t="s">
        <v>345</v>
      </c>
      <c r="C947" s="208"/>
      <c r="D947" s="209"/>
      <c r="E947" s="209"/>
      <c r="F947" s="210"/>
      <c r="G947" s="211"/>
      <c r="H947" s="211"/>
    </row>
    <row r="948" spans="1:8" x14ac:dyDescent="0.25">
      <c r="A948" s="208"/>
      <c r="B948" s="209"/>
      <c r="C948" s="208" t="s">
        <v>346</v>
      </c>
      <c r="D948" s="209" t="s">
        <v>347</v>
      </c>
      <c r="E948" s="209" t="s">
        <v>348</v>
      </c>
      <c r="F948" s="210" t="s">
        <v>349</v>
      </c>
      <c r="G948" s="211" t="s">
        <v>350</v>
      </c>
      <c r="H948" s="211" t="s">
        <v>351</v>
      </c>
    </row>
    <row r="949" spans="1:8" x14ac:dyDescent="0.25">
      <c r="A949" s="208"/>
      <c r="B949" s="209"/>
      <c r="C949" s="208"/>
      <c r="D949" s="209"/>
      <c r="E949" s="209"/>
      <c r="F949" s="210"/>
      <c r="G949" s="211"/>
      <c r="H949" s="211"/>
    </row>
    <row r="950" spans="1:8" x14ac:dyDescent="0.25">
      <c r="A950" s="212" t="s">
        <v>1094</v>
      </c>
      <c r="B950" s="213" t="s">
        <v>1095</v>
      </c>
      <c r="C950" s="212"/>
      <c r="D950" s="213"/>
      <c r="E950" s="213" t="s">
        <v>359</v>
      </c>
      <c r="F950" s="210" t="s">
        <v>366</v>
      </c>
      <c r="G950" s="211"/>
      <c r="H950" s="211"/>
    </row>
    <row r="951" spans="1:8" x14ac:dyDescent="0.25">
      <c r="A951" s="208"/>
      <c r="B951" s="209">
        <v>0</v>
      </c>
      <c r="C951" s="208" t="s">
        <v>1096</v>
      </c>
      <c r="D951" s="209" t="s">
        <v>1097</v>
      </c>
      <c r="E951" s="209" t="s">
        <v>337</v>
      </c>
      <c r="F951" s="210">
        <v>5.5600000000000003E-5</v>
      </c>
      <c r="G951" s="211">
        <v>675000</v>
      </c>
      <c r="H951" s="211">
        <f>+ROUND(F951*G951,2)</f>
        <v>37.53</v>
      </c>
    </row>
    <row r="952" spans="1:8" x14ac:dyDescent="0.25">
      <c r="A952" s="208"/>
      <c r="B952" s="209"/>
      <c r="C952" s="208"/>
      <c r="D952" s="209" t="s">
        <v>476</v>
      </c>
      <c r="E952" s="209"/>
      <c r="F952" s="210"/>
      <c r="G952" s="211"/>
      <c r="H952" s="211">
        <f>+SUBTOTAL(9,H951:H951)</f>
        <v>37.53</v>
      </c>
    </row>
    <row r="953" spans="1:8" x14ac:dyDescent="0.25">
      <c r="A953" s="208"/>
      <c r="B953" s="209"/>
      <c r="C953" s="208"/>
      <c r="D953" s="209" t="s">
        <v>272</v>
      </c>
      <c r="E953" s="209"/>
      <c r="F953" s="210"/>
      <c r="G953" s="211"/>
      <c r="H953" s="211">
        <f>+SUBTOTAL(9,H951:H951)</f>
        <v>37.53</v>
      </c>
    </row>
    <row r="954" spans="1:8" x14ac:dyDescent="0.25">
      <c r="A954" s="208"/>
      <c r="B954" s="209"/>
      <c r="C954" s="208"/>
      <c r="D954" s="209" t="s">
        <v>273</v>
      </c>
      <c r="E954" s="209"/>
      <c r="F954" s="210">
        <v>0</v>
      </c>
      <c r="G954" s="211"/>
      <c r="H954" s="211">
        <f>+ROUND(H953*F954/100,2)</f>
        <v>0</v>
      </c>
    </row>
    <row r="955" spans="1:8" x14ac:dyDescent="0.25">
      <c r="A955" s="208"/>
      <c r="B955" s="209"/>
      <c r="C955" s="208"/>
      <c r="D955" s="209" t="s">
        <v>274</v>
      </c>
      <c r="E955" s="209"/>
      <c r="F955" s="210"/>
      <c r="G955" s="211"/>
      <c r="H955" s="211">
        <f>+H953+H954</f>
        <v>37.53</v>
      </c>
    </row>
    <row r="956" spans="1:8" x14ac:dyDescent="0.25">
      <c r="A956" s="208"/>
      <c r="B956" s="209"/>
      <c r="C956" s="208"/>
      <c r="D956" s="209" t="s">
        <v>275</v>
      </c>
      <c r="E956" s="209"/>
      <c r="F956" s="210"/>
      <c r="G956" s="211"/>
      <c r="H956" s="211">
        <v>37.53</v>
      </c>
    </row>
    <row r="959" spans="1:8" x14ac:dyDescent="0.25">
      <c r="A959" s="208" t="s">
        <v>344</v>
      </c>
      <c r="B959" s="209" t="s">
        <v>345</v>
      </c>
      <c r="C959" s="208"/>
      <c r="D959" s="209"/>
      <c r="E959" s="209"/>
      <c r="F959" s="210"/>
      <c r="G959" s="211"/>
      <c r="H959" s="211"/>
    </row>
    <row r="960" spans="1:8" x14ac:dyDescent="0.25">
      <c r="A960" s="208"/>
      <c r="B960" s="209"/>
      <c r="C960" s="208" t="s">
        <v>346</v>
      </c>
      <c r="D960" s="209" t="s">
        <v>347</v>
      </c>
      <c r="E960" s="209" t="s">
        <v>348</v>
      </c>
      <c r="F960" s="210" t="s">
        <v>349</v>
      </c>
      <c r="G960" s="211" t="s">
        <v>350</v>
      </c>
      <c r="H960" s="211" t="s">
        <v>351</v>
      </c>
    </row>
    <row r="961" spans="1:8" x14ac:dyDescent="0.25">
      <c r="A961" s="208"/>
      <c r="B961" s="209"/>
      <c r="C961" s="208"/>
      <c r="D961" s="209"/>
      <c r="E961" s="209"/>
      <c r="F961" s="210"/>
      <c r="G961" s="211"/>
      <c r="H961" s="211"/>
    </row>
    <row r="962" spans="1:8" x14ac:dyDescent="0.25">
      <c r="A962" s="212" t="s">
        <v>1098</v>
      </c>
      <c r="B962" s="213" t="s">
        <v>1099</v>
      </c>
      <c r="C962" s="212"/>
      <c r="D962" s="213"/>
      <c r="E962" s="213" t="s">
        <v>359</v>
      </c>
      <c r="F962" s="210" t="s">
        <v>366</v>
      </c>
      <c r="G962" s="211"/>
      <c r="H962" s="211"/>
    </row>
    <row r="963" spans="1:8" x14ac:dyDescent="0.25">
      <c r="A963" s="208"/>
      <c r="B963" s="209">
        <v>0</v>
      </c>
      <c r="C963" s="208" t="s">
        <v>607</v>
      </c>
      <c r="D963" s="209" t="s">
        <v>608</v>
      </c>
      <c r="E963" s="209" t="s">
        <v>395</v>
      </c>
      <c r="F963" s="210">
        <v>20.14</v>
      </c>
      <c r="G963" s="211">
        <v>3.47</v>
      </c>
      <c r="H963" s="211">
        <f>+ROUND(F963*G963,2)</f>
        <v>69.89</v>
      </c>
    </row>
    <row r="964" spans="1:8" x14ac:dyDescent="0.25">
      <c r="A964" s="208"/>
      <c r="B964" s="209"/>
      <c r="C964" s="208"/>
      <c r="D964" s="209" t="s">
        <v>355</v>
      </c>
      <c r="E964" s="209"/>
      <c r="F964" s="210"/>
      <c r="G964" s="211"/>
      <c r="H964" s="211">
        <f>+SUBTOTAL(9,H963:H963)</f>
        <v>69.89</v>
      </c>
    </row>
    <row r="965" spans="1:8" x14ac:dyDescent="0.25">
      <c r="A965" s="208"/>
      <c r="B965" s="209"/>
      <c r="C965" s="208"/>
      <c r="D965" s="209" t="s">
        <v>272</v>
      </c>
      <c r="E965" s="209"/>
      <c r="F965" s="210"/>
      <c r="G965" s="211"/>
      <c r="H965" s="211">
        <f>+SUBTOTAL(9,H963:H963)</f>
        <v>69.89</v>
      </c>
    </row>
    <row r="966" spans="1:8" x14ac:dyDescent="0.25">
      <c r="A966" s="208"/>
      <c r="B966" s="209"/>
      <c r="C966" s="208"/>
      <c r="D966" s="209" t="s">
        <v>273</v>
      </c>
      <c r="E966" s="209"/>
      <c r="F966" s="210">
        <v>0</v>
      </c>
      <c r="G966" s="211"/>
      <c r="H966" s="211">
        <f>+ROUND(H965*F966/100,2)</f>
        <v>0</v>
      </c>
    </row>
    <row r="967" spans="1:8" x14ac:dyDescent="0.25">
      <c r="A967" s="208"/>
      <c r="B967" s="209"/>
      <c r="C967" s="208"/>
      <c r="D967" s="209" t="s">
        <v>274</v>
      </c>
      <c r="E967" s="209"/>
      <c r="F967" s="210"/>
      <c r="G967" s="211"/>
      <c r="H967" s="211">
        <f>+H965+H966</f>
        <v>69.89</v>
      </c>
    </row>
    <row r="968" spans="1:8" x14ac:dyDescent="0.25">
      <c r="A968" s="208"/>
      <c r="B968" s="209"/>
      <c r="C968" s="208"/>
      <c r="D968" s="209" t="s">
        <v>275</v>
      </c>
      <c r="E968" s="209"/>
      <c r="F968" s="210"/>
      <c r="G968" s="211"/>
      <c r="H968" s="211">
        <v>69.89</v>
      </c>
    </row>
    <row r="971" spans="1:8" x14ac:dyDescent="0.25">
      <c r="A971" s="208" t="s">
        <v>344</v>
      </c>
      <c r="B971" s="209" t="s">
        <v>345</v>
      </c>
      <c r="C971" s="208"/>
      <c r="D971" s="209"/>
      <c r="E971" s="209"/>
      <c r="F971" s="210"/>
      <c r="G971" s="211"/>
      <c r="H971" s="211"/>
    </row>
    <row r="972" spans="1:8" x14ac:dyDescent="0.25">
      <c r="A972" s="208"/>
      <c r="B972" s="209"/>
      <c r="C972" s="208" t="s">
        <v>346</v>
      </c>
      <c r="D972" s="209" t="s">
        <v>347</v>
      </c>
      <c r="E972" s="209" t="s">
        <v>348</v>
      </c>
      <c r="F972" s="210" t="s">
        <v>349</v>
      </c>
      <c r="G972" s="211" t="s">
        <v>350</v>
      </c>
      <c r="H972" s="211" t="s">
        <v>351</v>
      </c>
    </row>
    <row r="973" spans="1:8" x14ac:dyDescent="0.25">
      <c r="A973" s="208"/>
      <c r="B973" s="209"/>
      <c r="C973" s="208"/>
      <c r="D973" s="209"/>
      <c r="E973" s="209"/>
      <c r="F973" s="210"/>
      <c r="G973" s="211"/>
      <c r="H973" s="211"/>
    </row>
    <row r="974" spans="1:8" x14ac:dyDescent="0.25">
      <c r="A974" s="212" t="s">
        <v>1100</v>
      </c>
      <c r="B974" s="213" t="s">
        <v>1101</v>
      </c>
      <c r="C974" s="212"/>
      <c r="D974" s="213"/>
      <c r="E974" s="213" t="s">
        <v>359</v>
      </c>
      <c r="F974" s="210" t="s">
        <v>366</v>
      </c>
      <c r="G974" s="211"/>
      <c r="H974" s="211"/>
    </row>
    <row r="975" spans="1:8" x14ac:dyDescent="0.25">
      <c r="A975" s="208"/>
      <c r="B975" s="209">
        <v>1</v>
      </c>
      <c r="C975" s="208" t="s">
        <v>1102</v>
      </c>
      <c r="D975" s="209" t="s">
        <v>1103</v>
      </c>
      <c r="E975" s="209" t="s">
        <v>359</v>
      </c>
      <c r="F975" s="210">
        <v>1</v>
      </c>
      <c r="G975" s="211">
        <v>16.66</v>
      </c>
      <c r="H975" s="211">
        <f>+ROUND(F975*G975,2)</f>
        <v>16.66</v>
      </c>
    </row>
    <row r="976" spans="1:8" x14ac:dyDescent="0.25">
      <c r="A976" s="208"/>
      <c r="B976" s="209">
        <v>1</v>
      </c>
      <c r="C976" s="208" t="s">
        <v>369</v>
      </c>
      <c r="D976" s="209" t="s">
        <v>370</v>
      </c>
      <c r="E976" s="209" t="s">
        <v>359</v>
      </c>
      <c r="F976" s="210">
        <v>1</v>
      </c>
      <c r="G976" s="211">
        <v>2.59</v>
      </c>
      <c r="H976" s="211">
        <f>+ROUND(F976*G976,2)</f>
        <v>2.59</v>
      </c>
    </row>
    <row r="977" spans="1:8" x14ac:dyDescent="0.25">
      <c r="A977" s="208"/>
      <c r="B977" s="209">
        <v>1</v>
      </c>
      <c r="C977" s="208" t="s">
        <v>371</v>
      </c>
      <c r="D977" s="209" t="s">
        <v>372</v>
      </c>
      <c r="E977" s="209" t="s">
        <v>359</v>
      </c>
      <c r="F977" s="210">
        <v>1</v>
      </c>
      <c r="G977" s="211">
        <v>0.55000000000000004</v>
      </c>
      <c r="H977" s="211">
        <f>+ROUND(F977*G977,2)</f>
        <v>0.55000000000000004</v>
      </c>
    </row>
    <row r="978" spans="1:8" x14ac:dyDescent="0.25">
      <c r="A978" s="208"/>
      <c r="B978" s="209">
        <v>1</v>
      </c>
      <c r="C978" s="208" t="s">
        <v>373</v>
      </c>
      <c r="D978" s="209" t="s">
        <v>374</v>
      </c>
      <c r="E978" s="209" t="s">
        <v>359</v>
      </c>
      <c r="F978" s="210">
        <v>1</v>
      </c>
      <c r="G978" s="211">
        <v>0.37</v>
      </c>
      <c r="H978" s="211">
        <f>+ROUND(F978*G978,2)</f>
        <v>0.37</v>
      </c>
    </row>
    <row r="979" spans="1:8" x14ac:dyDescent="0.25">
      <c r="A979" s="208"/>
      <c r="B979" s="209">
        <v>1</v>
      </c>
      <c r="C979" s="208" t="s">
        <v>375</v>
      </c>
      <c r="D979" s="209" t="s">
        <v>376</v>
      </c>
      <c r="E979" s="209" t="s">
        <v>359</v>
      </c>
      <c r="F979" s="210">
        <v>1</v>
      </c>
      <c r="G979" s="211">
        <v>0.02</v>
      </c>
      <c r="H979" s="211">
        <f>+ROUND(F979*G979,2)</f>
        <v>0.02</v>
      </c>
    </row>
    <row r="980" spans="1:8" x14ac:dyDescent="0.25">
      <c r="A980" s="208"/>
      <c r="B980" s="209"/>
      <c r="C980" s="208"/>
      <c r="D980" s="209" t="s">
        <v>277</v>
      </c>
      <c r="E980" s="209"/>
      <c r="F980" s="210"/>
      <c r="G980" s="211"/>
      <c r="H980" s="211">
        <f>+SUBTOTAL(9,H975:H979)</f>
        <v>20.190000000000001</v>
      </c>
    </row>
    <row r="981" spans="1:8" x14ac:dyDescent="0.25">
      <c r="A981" s="208"/>
      <c r="B981" s="209"/>
      <c r="C981" s="208"/>
      <c r="D981" s="209" t="s">
        <v>356</v>
      </c>
      <c r="E981" s="209"/>
      <c r="F981" s="210"/>
      <c r="G981" s="211"/>
      <c r="H981" s="211"/>
    </row>
    <row r="982" spans="1:8" x14ac:dyDescent="0.25">
      <c r="A982" s="208"/>
      <c r="B982" s="209" t="s">
        <v>270</v>
      </c>
      <c r="C982" s="208" t="s">
        <v>377</v>
      </c>
      <c r="D982" s="209" t="s">
        <v>378</v>
      </c>
      <c r="E982" s="209" t="s">
        <v>359</v>
      </c>
      <c r="F982" s="210">
        <v>1</v>
      </c>
      <c r="G982" s="211">
        <v>0.48</v>
      </c>
      <c r="H982" s="211">
        <f>+ROUND(F982*G982,2)</f>
        <v>0.48</v>
      </c>
    </row>
    <row r="983" spans="1:8" x14ac:dyDescent="0.25">
      <c r="A983" s="208"/>
      <c r="B983" s="209" t="s">
        <v>270</v>
      </c>
      <c r="C983" s="208" t="s">
        <v>379</v>
      </c>
      <c r="D983" s="209" t="s">
        <v>380</v>
      </c>
      <c r="E983" s="209" t="s">
        <v>359</v>
      </c>
      <c r="F983" s="210">
        <v>1</v>
      </c>
      <c r="G983" s="211">
        <v>0.9</v>
      </c>
      <c r="H983" s="211">
        <f>+ROUND(F983*G983,2)</f>
        <v>0.9</v>
      </c>
    </row>
    <row r="984" spans="1:8" x14ac:dyDescent="0.25">
      <c r="A984" s="208"/>
      <c r="B984" s="209" t="s">
        <v>270</v>
      </c>
      <c r="C984" s="208" t="s">
        <v>1104</v>
      </c>
      <c r="D984" s="209" t="s">
        <v>1105</v>
      </c>
      <c r="E984" s="209" t="s">
        <v>359</v>
      </c>
      <c r="F984" s="210">
        <v>1</v>
      </c>
      <c r="G984" s="211">
        <v>0.15</v>
      </c>
      <c r="H984" s="211">
        <f>+ROUND(F984*G984,2)</f>
        <v>0.15</v>
      </c>
    </row>
    <row r="985" spans="1:8" x14ac:dyDescent="0.25">
      <c r="A985" s="208"/>
      <c r="B985" s="209"/>
      <c r="C985" s="208"/>
      <c r="D985" s="209" t="s">
        <v>271</v>
      </c>
      <c r="E985" s="209"/>
      <c r="F985" s="210"/>
      <c r="G985" s="211"/>
      <c r="H985" s="211">
        <f>+SUBTOTAL(9,H982:H984)</f>
        <v>1.5299999999999998</v>
      </c>
    </row>
    <row r="986" spans="1:8" x14ac:dyDescent="0.25">
      <c r="A986" s="208"/>
      <c r="B986" s="209"/>
      <c r="C986" s="208"/>
      <c r="D986" s="209" t="s">
        <v>272</v>
      </c>
      <c r="E986" s="209"/>
      <c r="F986" s="210"/>
      <c r="G986" s="211"/>
      <c r="H986" s="211">
        <f>+SUBTOTAL(9,H975:H984)</f>
        <v>21.72</v>
      </c>
    </row>
    <row r="987" spans="1:8" x14ac:dyDescent="0.25">
      <c r="A987" s="208"/>
      <c r="B987" s="209"/>
      <c r="C987" s="208"/>
      <c r="D987" s="209" t="s">
        <v>273</v>
      </c>
      <c r="E987" s="209"/>
      <c r="F987" s="210">
        <v>0</v>
      </c>
      <c r="G987" s="211"/>
      <c r="H987" s="211">
        <f>+ROUND(H986*F987/100,2)</f>
        <v>0</v>
      </c>
    </row>
    <row r="988" spans="1:8" x14ac:dyDescent="0.25">
      <c r="A988" s="208"/>
      <c r="B988" s="209"/>
      <c r="C988" s="208"/>
      <c r="D988" s="209" t="s">
        <v>274</v>
      </c>
      <c r="E988" s="209"/>
      <c r="F988" s="210"/>
      <c r="G988" s="211"/>
      <c r="H988" s="211">
        <f>+H986+H987</f>
        <v>21.72</v>
      </c>
    </row>
    <row r="989" spans="1:8" x14ac:dyDescent="0.25">
      <c r="A989" s="208"/>
      <c r="B989" s="209"/>
      <c r="C989" s="208"/>
      <c r="D989" s="209" t="s">
        <v>275</v>
      </c>
      <c r="E989" s="209"/>
      <c r="F989" s="210"/>
      <c r="G989" s="211"/>
      <c r="H989" s="211">
        <v>21.72</v>
      </c>
    </row>
    <row r="992" spans="1:8" x14ac:dyDescent="0.25">
      <c r="A992" s="208" t="s">
        <v>344</v>
      </c>
      <c r="B992" s="209" t="s">
        <v>345</v>
      </c>
      <c r="C992" s="208"/>
      <c r="D992" s="209"/>
      <c r="E992" s="209"/>
      <c r="F992" s="210"/>
      <c r="G992" s="211"/>
      <c r="H992" s="211"/>
    </row>
    <row r="993" spans="1:8" x14ac:dyDescent="0.25">
      <c r="A993" s="208"/>
      <c r="B993" s="209"/>
      <c r="C993" s="208" t="s">
        <v>346</v>
      </c>
      <c r="D993" s="209" t="s">
        <v>347</v>
      </c>
      <c r="E993" s="209" t="s">
        <v>348</v>
      </c>
      <c r="F993" s="210" t="s">
        <v>349</v>
      </c>
      <c r="G993" s="211" t="s">
        <v>350</v>
      </c>
      <c r="H993" s="211" t="s">
        <v>351</v>
      </c>
    </row>
    <row r="994" spans="1:8" x14ac:dyDescent="0.25">
      <c r="A994" s="208"/>
      <c r="B994" s="209"/>
      <c r="C994" s="208"/>
      <c r="D994" s="209"/>
      <c r="E994" s="209"/>
      <c r="F994" s="210"/>
      <c r="G994" s="211"/>
      <c r="H994" s="211"/>
    </row>
    <row r="995" spans="1:8" x14ac:dyDescent="0.25">
      <c r="A995" s="212" t="s">
        <v>1106</v>
      </c>
      <c r="B995" s="213" t="s">
        <v>1107</v>
      </c>
      <c r="C995" s="212"/>
      <c r="D995" s="213"/>
      <c r="E995" s="213" t="s">
        <v>359</v>
      </c>
      <c r="F995" s="210" t="s">
        <v>366</v>
      </c>
      <c r="G995" s="211"/>
      <c r="H995" s="211"/>
    </row>
    <row r="996" spans="1:8" x14ac:dyDescent="0.25">
      <c r="A996" s="208"/>
      <c r="B996" s="209">
        <v>1</v>
      </c>
      <c r="C996" s="208" t="s">
        <v>1102</v>
      </c>
      <c r="D996" s="209" t="s">
        <v>1103</v>
      </c>
      <c r="E996" s="209" t="s">
        <v>359</v>
      </c>
      <c r="F996" s="210">
        <v>9.2999999999999992E-3</v>
      </c>
      <c r="G996" s="211">
        <v>16.66</v>
      </c>
      <c r="H996" s="211">
        <f>+ROUND(F996*G996,2)</f>
        <v>0.15</v>
      </c>
    </row>
    <row r="997" spans="1:8" x14ac:dyDescent="0.25">
      <c r="A997" s="208"/>
      <c r="B997" s="209"/>
      <c r="C997" s="208"/>
      <c r="D997" s="209" t="s">
        <v>277</v>
      </c>
      <c r="E997" s="209"/>
      <c r="F997" s="210"/>
      <c r="G997" s="211"/>
      <c r="H997" s="211">
        <f>+SUBTOTAL(9,H996:H996)</f>
        <v>0.15</v>
      </c>
    </row>
    <row r="998" spans="1:8" x14ac:dyDescent="0.25">
      <c r="A998" s="208"/>
      <c r="B998" s="209"/>
      <c r="C998" s="208"/>
      <c r="D998" s="209" t="s">
        <v>272</v>
      </c>
      <c r="E998" s="209"/>
      <c r="F998" s="210"/>
      <c r="G998" s="211"/>
      <c r="H998" s="211">
        <f>+SUBTOTAL(9,H996:H996)</f>
        <v>0.15</v>
      </c>
    </row>
    <row r="999" spans="1:8" x14ac:dyDescent="0.25">
      <c r="A999" s="208"/>
      <c r="B999" s="209"/>
      <c r="C999" s="208"/>
      <c r="D999" s="209" t="s">
        <v>273</v>
      </c>
      <c r="E999" s="209"/>
      <c r="F999" s="210">
        <v>0</v>
      </c>
      <c r="G999" s="211"/>
      <c r="H999" s="211">
        <f>+ROUND(H998*F999/100,2)</f>
        <v>0</v>
      </c>
    </row>
    <row r="1000" spans="1:8" x14ac:dyDescent="0.25">
      <c r="A1000" s="208"/>
      <c r="B1000" s="209"/>
      <c r="C1000" s="208"/>
      <c r="D1000" s="209" t="s">
        <v>274</v>
      </c>
      <c r="E1000" s="209"/>
      <c r="F1000" s="210"/>
      <c r="G1000" s="211"/>
      <c r="H1000" s="211">
        <f>+H998+H999</f>
        <v>0.15</v>
      </c>
    </row>
    <row r="1001" spans="1:8" x14ac:dyDescent="0.25">
      <c r="A1001" s="208"/>
      <c r="B1001" s="209"/>
      <c r="C1001" s="208"/>
      <c r="D1001" s="209" t="s">
        <v>275</v>
      </c>
      <c r="E1001" s="209"/>
      <c r="F1001" s="210"/>
      <c r="G1001" s="211"/>
      <c r="H1001" s="211">
        <v>0.15</v>
      </c>
    </row>
    <row r="1004" spans="1:8" x14ac:dyDescent="0.25">
      <c r="A1004" s="208" t="s">
        <v>344</v>
      </c>
      <c r="B1004" s="209" t="s">
        <v>345</v>
      </c>
      <c r="C1004" s="208"/>
      <c r="D1004" s="209"/>
      <c r="E1004" s="209"/>
      <c r="F1004" s="210"/>
      <c r="G1004" s="211"/>
      <c r="H1004" s="211"/>
    </row>
    <row r="1005" spans="1:8" x14ac:dyDescent="0.25">
      <c r="A1005" s="208"/>
      <c r="B1005" s="209"/>
      <c r="C1005" s="208" t="s">
        <v>346</v>
      </c>
      <c r="D1005" s="209" t="s">
        <v>347</v>
      </c>
      <c r="E1005" s="209" t="s">
        <v>348</v>
      </c>
      <c r="F1005" s="210" t="s">
        <v>349</v>
      </c>
      <c r="G1005" s="211" t="s">
        <v>350</v>
      </c>
      <c r="H1005" s="211" t="s">
        <v>351</v>
      </c>
    </row>
    <row r="1006" spans="1:8" x14ac:dyDescent="0.25">
      <c r="A1006" s="208"/>
      <c r="B1006" s="209"/>
      <c r="C1006" s="208"/>
      <c r="D1006" s="209"/>
      <c r="E1006" s="209"/>
      <c r="F1006" s="210"/>
      <c r="G1006" s="211"/>
      <c r="H1006" s="211"/>
    </row>
    <row r="1007" spans="1:8" x14ac:dyDescent="0.25">
      <c r="A1007" s="212" t="s">
        <v>1108</v>
      </c>
      <c r="B1007" s="213" t="s">
        <v>1109</v>
      </c>
      <c r="C1007" s="212"/>
      <c r="D1007" s="213"/>
      <c r="E1007" s="213" t="s">
        <v>359</v>
      </c>
      <c r="F1007" s="210" t="s">
        <v>366</v>
      </c>
      <c r="G1007" s="211"/>
      <c r="H1007" s="211"/>
    </row>
    <row r="1008" spans="1:8" x14ac:dyDescent="0.25">
      <c r="A1008" s="208"/>
      <c r="B1008" s="209">
        <v>0</v>
      </c>
      <c r="C1008" s="208" t="s">
        <v>1096</v>
      </c>
      <c r="D1008" s="209" t="s">
        <v>1097</v>
      </c>
      <c r="E1008" s="209" t="s">
        <v>337</v>
      </c>
      <c r="F1008" s="210">
        <v>3.1099999999999997E-5</v>
      </c>
      <c r="G1008" s="211">
        <v>675000</v>
      </c>
      <c r="H1008" s="211">
        <f>+ROUND(F1008*G1008,2)</f>
        <v>20.99</v>
      </c>
    </row>
    <row r="1009" spans="1:8" x14ac:dyDescent="0.25">
      <c r="A1009" s="208"/>
      <c r="B1009" s="209"/>
      <c r="C1009" s="208"/>
      <c r="D1009" s="209" t="s">
        <v>476</v>
      </c>
      <c r="E1009" s="209"/>
      <c r="F1009" s="210"/>
      <c r="G1009" s="211"/>
      <c r="H1009" s="211">
        <f>+SUBTOTAL(9,H1008:H1008)</f>
        <v>20.99</v>
      </c>
    </row>
    <row r="1010" spans="1:8" x14ac:dyDescent="0.25">
      <c r="A1010" s="208"/>
      <c r="B1010" s="209"/>
      <c r="C1010" s="208"/>
      <c r="D1010" s="209" t="s">
        <v>272</v>
      </c>
      <c r="E1010" s="209"/>
      <c r="F1010" s="210"/>
      <c r="G1010" s="211"/>
      <c r="H1010" s="211">
        <f>+SUBTOTAL(9,H1008:H1008)</f>
        <v>20.99</v>
      </c>
    </row>
    <row r="1011" spans="1:8" x14ac:dyDescent="0.25">
      <c r="A1011" s="208"/>
      <c r="B1011" s="209"/>
      <c r="C1011" s="208"/>
      <c r="D1011" s="209" t="s">
        <v>273</v>
      </c>
      <c r="E1011" s="209"/>
      <c r="F1011" s="210">
        <v>0</v>
      </c>
      <c r="G1011" s="211"/>
      <c r="H1011" s="211">
        <f>+ROUND(H1010*F1011/100,2)</f>
        <v>0</v>
      </c>
    </row>
    <row r="1012" spans="1:8" x14ac:dyDescent="0.25">
      <c r="A1012" s="208"/>
      <c r="B1012" s="209"/>
      <c r="C1012" s="208"/>
      <c r="D1012" s="209" t="s">
        <v>274</v>
      </c>
      <c r="E1012" s="209"/>
      <c r="F1012" s="210"/>
      <c r="G1012" s="211"/>
      <c r="H1012" s="211">
        <f>+H1010+H1011</f>
        <v>20.99</v>
      </c>
    </row>
    <row r="1013" spans="1:8" x14ac:dyDescent="0.25">
      <c r="A1013" s="208"/>
      <c r="B1013" s="209"/>
      <c r="C1013" s="208"/>
      <c r="D1013" s="209" t="s">
        <v>275</v>
      </c>
      <c r="E1013" s="209"/>
      <c r="F1013" s="210"/>
      <c r="G1013" s="211"/>
      <c r="H1013" s="211">
        <v>20.99</v>
      </c>
    </row>
    <row r="1016" spans="1:8" x14ac:dyDescent="0.25">
      <c r="A1016" s="208" t="s">
        <v>344</v>
      </c>
      <c r="B1016" s="209" t="s">
        <v>345</v>
      </c>
      <c r="C1016" s="208"/>
      <c r="D1016" s="209"/>
      <c r="E1016" s="209"/>
      <c r="F1016" s="210"/>
      <c r="G1016" s="211"/>
      <c r="H1016" s="211"/>
    </row>
    <row r="1017" spans="1:8" x14ac:dyDescent="0.25">
      <c r="A1017" s="208"/>
      <c r="B1017" s="209"/>
      <c r="C1017" s="208" t="s">
        <v>346</v>
      </c>
      <c r="D1017" s="209" t="s">
        <v>347</v>
      </c>
      <c r="E1017" s="209" t="s">
        <v>348</v>
      </c>
      <c r="F1017" s="210" t="s">
        <v>349</v>
      </c>
      <c r="G1017" s="211" t="s">
        <v>350</v>
      </c>
      <c r="H1017" s="211" t="s">
        <v>351</v>
      </c>
    </row>
    <row r="1018" spans="1:8" x14ac:dyDescent="0.25">
      <c r="A1018" s="208"/>
      <c r="B1018" s="209"/>
      <c r="C1018" s="208"/>
      <c r="D1018" s="209"/>
      <c r="E1018" s="209"/>
      <c r="F1018" s="210"/>
      <c r="G1018" s="211"/>
      <c r="H1018" s="211"/>
    </row>
    <row r="1019" spans="1:8" x14ac:dyDescent="0.25">
      <c r="A1019" s="212" t="s">
        <v>1110</v>
      </c>
      <c r="B1019" s="213" t="s">
        <v>1111</v>
      </c>
      <c r="C1019" s="212"/>
      <c r="D1019" s="213"/>
      <c r="E1019" s="213" t="s">
        <v>359</v>
      </c>
      <c r="F1019" s="210" t="s">
        <v>366</v>
      </c>
      <c r="G1019" s="211"/>
      <c r="H1019" s="211"/>
    </row>
    <row r="1020" spans="1:8" x14ac:dyDescent="0.25">
      <c r="A1020" s="208"/>
      <c r="B1020" s="209">
        <v>0</v>
      </c>
      <c r="C1020" s="208" t="s">
        <v>1096</v>
      </c>
      <c r="D1020" s="209" t="s">
        <v>1097</v>
      </c>
      <c r="E1020" s="209" t="s">
        <v>337</v>
      </c>
      <c r="F1020" s="210">
        <v>1.33E-5</v>
      </c>
      <c r="G1020" s="211">
        <v>675000</v>
      </c>
      <c r="H1020" s="211">
        <f>+ROUND(F1020*G1020,2)</f>
        <v>8.98</v>
      </c>
    </row>
    <row r="1021" spans="1:8" x14ac:dyDescent="0.25">
      <c r="A1021" s="208"/>
      <c r="B1021" s="209"/>
      <c r="C1021" s="208"/>
      <c r="D1021" s="209" t="s">
        <v>476</v>
      </c>
      <c r="E1021" s="209"/>
      <c r="F1021" s="210"/>
      <c r="G1021" s="211"/>
      <c r="H1021" s="211">
        <f>+SUBTOTAL(9,H1020:H1020)</f>
        <v>8.98</v>
      </c>
    </row>
    <row r="1022" spans="1:8" x14ac:dyDescent="0.25">
      <c r="A1022" s="208"/>
      <c r="B1022" s="209"/>
      <c r="C1022" s="208"/>
      <c r="D1022" s="209" t="s">
        <v>272</v>
      </c>
      <c r="E1022" s="209"/>
      <c r="F1022" s="210"/>
      <c r="G1022" s="211"/>
      <c r="H1022" s="211">
        <f>+SUBTOTAL(9,H1020:H1020)</f>
        <v>8.98</v>
      </c>
    </row>
    <row r="1023" spans="1:8" x14ac:dyDescent="0.25">
      <c r="A1023" s="208"/>
      <c r="B1023" s="209"/>
      <c r="C1023" s="208"/>
      <c r="D1023" s="209" t="s">
        <v>273</v>
      </c>
      <c r="E1023" s="209"/>
      <c r="F1023" s="210">
        <v>0</v>
      </c>
      <c r="G1023" s="211"/>
      <c r="H1023" s="211">
        <f>+ROUND(H1022*F1023/100,2)</f>
        <v>0</v>
      </c>
    </row>
    <row r="1024" spans="1:8" x14ac:dyDescent="0.25">
      <c r="A1024" s="208"/>
      <c r="B1024" s="209"/>
      <c r="C1024" s="208"/>
      <c r="D1024" s="209" t="s">
        <v>274</v>
      </c>
      <c r="E1024" s="209"/>
      <c r="F1024" s="210"/>
      <c r="G1024" s="211"/>
      <c r="H1024" s="211">
        <f>+H1022+H1023</f>
        <v>8.98</v>
      </c>
    </row>
    <row r="1025" spans="1:8" x14ac:dyDescent="0.25">
      <c r="A1025" s="208"/>
      <c r="B1025" s="209"/>
      <c r="C1025" s="208"/>
      <c r="D1025" s="209" t="s">
        <v>275</v>
      </c>
      <c r="E1025" s="209"/>
      <c r="F1025" s="210"/>
      <c r="G1025" s="211"/>
      <c r="H1025" s="211">
        <v>8.98</v>
      </c>
    </row>
    <row r="1028" spans="1:8" x14ac:dyDescent="0.25">
      <c r="A1028" s="208" t="s">
        <v>344</v>
      </c>
      <c r="B1028" s="209" t="s">
        <v>345</v>
      </c>
      <c r="C1028" s="208"/>
      <c r="D1028" s="209"/>
      <c r="E1028" s="209"/>
      <c r="F1028" s="210"/>
      <c r="G1028" s="211"/>
      <c r="H1028" s="211"/>
    </row>
    <row r="1029" spans="1:8" x14ac:dyDescent="0.25">
      <c r="A1029" s="208"/>
      <c r="B1029" s="209"/>
      <c r="C1029" s="208" t="s">
        <v>346</v>
      </c>
      <c r="D1029" s="209" t="s">
        <v>347</v>
      </c>
      <c r="E1029" s="209" t="s">
        <v>348</v>
      </c>
      <c r="F1029" s="210" t="s">
        <v>349</v>
      </c>
      <c r="G1029" s="211" t="s">
        <v>350</v>
      </c>
      <c r="H1029" s="211" t="s">
        <v>351</v>
      </c>
    </row>
    <row r="1030" spans="1:8" x14ac:dyDescent="0.25">
      <c r="A1030" s="208"/>
      <c r="B1030" s="209"/>
      <c r="C1030" s="208"/>
      <c r="D1030" s="209"/>
      <c r="E1030" s="209"/>
      <c r="F1030" s="210"/>
      <c r="G1030" s="211"/>
      <c r="H1030" s="211"/>
    </row>
    <row r="1031" spans="1:8" x14ac:dyDescent="0.25">
      <c r="A1031" s="212" t="s">
        <v>1469</v>
      </c>
      <c r="B1031" s="213" t="s">
        <v>1112</v>
      </c>
      <c r="C1031" s="212"/>
      <c r="D1031" s="213"/>
      <c r="E1031" s="213" t="s">
        <v>324</v>
      </c>
      <c r="F1031" s="210" t="s">
        <v>1007</v>
      </c>
      <c r="G1031" s="211"/>
      <c r="H1031" s="211"/>
    </row>
    <row r="1032" spans="1:8" x14ac:dyDescent="0.25">
      <c r="A1032" s="208"/>
      <c r="B1032" s="209">
        <v>0</v>
      </c>
      <c r="C1032" s="208" t="s">
        <v>1113</v>
      </c>
      <c r="D1032" s="209" t="s">
        <v>1114</v>
      </c>
      <c r="E1032" s="209" t="s">
        <v>354</v>
      </c>
      <c r="F1032" s="210">
        <v>0.02</v>
      </c>
      <c r="G1032" s="211">
        <v>9.5</v>
      </c>
      <c r="H1032" s="211">
        <f>+ROUND(F1032*G1032,2)</f>
        <v>0.19</v>
      </c>
    </row>
    <row r="1033" spans="1:8" x14ac:dyDescent="0.25">
      <c r="A1033" s="208"/>
      <c r="B1033" s="209">
        <v>0</v>
      </c>
      <c r="C1033" s="208" t="s">
        <v>352</v>
      </c>
      <c r="D1033" s="209" t="s">
        <v>353</v>
      </c>
      <c r="E1033" s="209" t="s">
        <v>338</v>
      </c>
      <c r="F1033" s="210">
        <v>0.25</v>
      </c>
      <c r="G1033" s="211">
        <v>7.99</v>
      </c>
      <c r="H1033" s="211">
        <f>+ROUND(F1033*G1033,2)</f>
        <v>2</v>
      </c>
    </row>
    <row r="1034" spans="1:8" x14ac:dyDescent="0.25">
      <c r="A1034" s="208"/>
      <c r="B1034" s="209">
        <v>0</v>
      </c>
      <c r="C1034" s="208" t="s">
        <v>653</v>
      </c>
      <c r="D1034" s="209" t="s">
        <v>654</v>
      </c>
      <c r="E1034" s="209" t="s">
        <v>354</v>
      </c>
      <c r="F1034" s="210">
        <v>0.01</v>
      </c>
      <c r="G1034" s="211">
        <v>8.93</v>
      </c>
      <c r="H1034" s="211">
        <f>+ROUND(F1034*G1034,2)</f>
        <v>0.09</v>
      </c>
    </row>
    <row r="1035" spans="1:8" x14ac:dyDescent="0.25">
      <c r="A1035" s="208"/>
      <c r="B1035" s="209">
        <v>0</v>
      </c>
      <c r="C1035" s="208" t="s">
        <v>1115</v>
      </c>
      <c r="D1035" s="209" t="s">
        <v>1116</v>
      </c>
      <c r="E1035" s="209" t="s">
        <v>338</v>
      </c>
      <c r="F1035" s="210">
        <v>0.317</v>
      </c>
      <c r="G1035" s="211">
        <v>8.07</v>
      </c>
      <c r="H1035" s="211">
        <f>+ROUND(F1035*G1035,2)</f>
        <v>2.56</v>
      </c>
    </row>
    <row r="1036" spans="1:8" x14ac:dyDescent="0.25">
      <c r="A1036" s="208"/>
      <c r="B1036" s="209"/>
      <c r="C1036" s="208"/>
      <c r="D1036" s="209" t="s">
        <v>355</v>
      </c>
      <c r="E1036" s="209"/>
      <c r="F1036" s="210"/>
      <c r="G1036" s="211"/>
      <c r="H1036" s="211">
        <f>+SUBTOTAL(9,H1032:H1035)</f>
        <v>4.84</v>
      </c>
    </row>
    <row r="1037" spans="1:8" x14ac:dyDescent="0.25">
      <c r="A1037" s="208"/>
      <c r="B1037" s="209"/>
      <c r="C1037" s="208"/>
      <c r="D1037" s="209" t="s">
        <v>356</v>
      </c>
      <c r="E1037" s="209"/>
      <c r="F1037" s="210"/>
      <c r="G1037" s="211"/>
      <c r="H1037" s="211"/>
    </row>
    <row r="1038" spans="1:8" x14ac:dyDescent="0.25">
      <c r="A1038" s="208"/>
      <c r="B1038" s="209" t="s">
        <v>270</v>
      </c>
      <c r="C1038" s="208" t="s">
        <v>357</v>
      </c>
      <c r="D1038" s="209" t="s">
        <v>358</v>
      </c>
      <c r="E1038" s="209" t="s">
        <v>359</v>
      </c>
      <c r="F1038" s="210">
        <v>0.13</v>
      </c>
      <c r="G1038" s="211">
        <v>16.86</v>
      </c>
      <c r="H1038" s="211">
        <f>+ROUND(F1038*G1038,2)</f>
        <v>2.19</v>
      </c>
    </row>
    <row r="1039" spans="1:8" x14ac:dyDescent="0.25">
      <c r="A1039" s="208"/>
      <c r="B1039" s="209" t="s">
        <v>270</v>
      </c>
      <c r="C1039" s="208" t="s">
        <v>360</v>
      </c>
      <c r="D1039" s="209" t="s">
        <v>361</v>
      </c>
      <c r="E1039" s="209" t="s">
        <v>359</v>
      </c>
      <c r="F1039" s="210">
        <v>0.13</v>
      </c>
      <c r="G1039" s="211">
        <v>13.45</v>
      </c>
      <c r="H1039" s="211">
        <f>+ROUND(F1039*G1039,2)</f>
        <v>1.75</v>
      </c>
    </row>
    <row r="1040" spans="1:8" x14ac:dyDescent="0.25">
      <c r="A1040" s="208"/>
      <c r="B1040" s="209"/>
      <c r="C1040" s="208"/>
      <c r="D1040" s="209" t="s">
        <v>271</v>
      </c>
      <c r="E1040" s="209"/>
      <c r="F1040" s="210"/>
      <c r="G1040" s="211"/>
      <c r="H1040" s="211">
        <f>+SUBTOTAL(9,H1038:H1039)</f>
        <v>3.94</v>
      </c>
    </row>
    <row r="1041" spans="1:8" x14ac:dyDescent="0.25">
      <c r="A1041" s="208"/>
      <c r="B1041" s="209"/>
      <c r="C1041" s="208"/>
      <c r="D1041" s="209" t="s">
        <v>272</v>
      </c>
      <c r="E1041" s="209"/>
      <c r="F1041" s="210"/>
      <c r="G1041" s="211"/>
      <c r="H1041" s="211">
        <f>+SUBTOTAL(9,H1032:H1039)</f>
        <v>8.7799999999999994</v>
      </c>
    </row>
    <row r="1042" spans="1:8" x14ac:dyDescent="0.25">
      <c r="A1042" s="208"/>
      <c r="B1042" s="209"/>
      <c r="C1042" s="208"/>
      <c r="D1042" s="209" t="s">
        <v>273</v>
      </c>
      <c r="E1042" s="209"/>
      <c r="F1042" s="210">
        <v>28</v>
      </c>
      <c r="G1042" s="211"/>
      <c r="H1042" s="211">
        <f>+ROUND(H1041*F1042/100,2)</f>
        <v>2.46</v>
      </c>
    </row>
    <row r="1043" spans="1:8" x14ac:dyDescent="0.25">
      <c r="A1043" s="208"/>
      <c r="B1043" s="209"/>
      <c r="C1043" s="208"/>
      <c r="D1043" s="209" t="s">
        <v>274</v>
      </c>
      <c r="E1043" s="209"/>
      <c r="F1043" s="210"/>
      <c r="G1043" s="211"/>
      <c r="H1043" s="211">
        <f>+H1041+H1042</f>
        <v>11.239999999999998</v>
      </c>
    </row>
    <row r="1044" spans="1:8" x14ac:dyDescent="0.25">
      <c r="A1044" s="208"/>
      <c r="B1044" s="209"/>
      <c r="C1044" s="208"/>
      <c r="D1044" s="209" t="s">
        <v>275</v>
      </c>
      <c r="E1044" s="209"/>
      <c r="F1044" s="210"/>
      <c r="G1044" s="211"/>
      <c r="H1044" s="211">
        <v>11.24</v>
      </c>
    </row>
    <row r="1047" spans="1:8" x14ac:dyDescent="0.25">
      <c r="A1047" s="208" t="s">
        <v>344</v>
      </c>
      <c r="B1047" s="209" t="s">
        <v>345</v>
      </c>
      <c r="C1047" s="208"/>
      <c r="D1047" s="209"/>
      <c r="E1047" s="209"/>
      <c r="F1047" s="210"/>
      <c r="G1047" s="211"/>
      <c r="H1047" s="211"/>
    </row>
    <row r="1048" spans="1:8" x14ac:dyDescent="0.25">
      <c r="A1048" s="208"/>
      <c r="B1048" s="209"/>
      <c r="C1048" s="208" t="s">
        <v>346</v>
      </c>
      <c r="D1048" s="209" t="s">
        <v>347</v>
      </c>
      <c r="E1048" s="209" t="s">
        <v>348</v>
      </c>
      <c r="F1048" s="210" t="s">
        <v>349</v>
      </c>
      <c r="G1048" s="211" t="s">
        <v>350</v>
      </c>
      <c r="H1048" s="211" t="s">
        <v>351</v>
      </c>
    </row>
    <row r="1049" spans="1:8" x14ac:dyDescent="0.25">
      <c r="A1049" s="208"/>
      <c r="B1049" s="209"/>
      <c r="C1049" s="208"/>
      <c r="D1049" s="209"/>
      <c r="E1049" s="209"/>
      <c r="F1049" s="210"/>
      <c r="G1049" s="211"/>
      <c r="H1049" s="211"/>
    </row>
    <row r="1050" spans="1:8" x14ac:dyDescent="0.25">
      <c r="A1050" s="212" t="s">
        <v>1470</v>
      </c>
      <c r="B1050" s="213" t="s">
        <v>1117</v>
      </c>
      <c r="C1050" s="212"/>
      <c r="D1050" s="213"/>
      <c r="E1050" s="213" t="s">
        <v>335</v>
      </c>
      <c r="F1050" s="210" t="s">
        <v>1007</v>
      </c>
      <c r="G1050" s="211"/>
      <c r="H1050" s="211"/>
    </row>
    <row r="1051" spans="1:8" x14ac:dyDescent="0.25">
      <c r="A1051" s="208"/>
      <c r="B1051" s="209"/>
      <c r="C1051" s="208"/>
      <c r="D1051" s="209" t="s">
        <v>356</v>
      </c>
      <c r="E1051" s="209"/>
      <c r="F1051" s="210"/>
      <c r="G1051" s="211"/>
      <c r="H1051" s="211"/>
    </row>
    <row r="1052" spans="1:8" x14ac:dyDescent="0.25">
      <c r="A1052" s="208"/>
      <c r="B1052" s="209" t="s">
        <v>270</v>
      </c>
      <c r="C1052" s="208" t="s">
        <v>729</v>
      </c>
      <c r="D1052" s="209" t="s">
        <v>730</v>
      </c>
      <c r="E1052" s="209" t="s">
        <v>450</v>
      </c>
      <c r="F1052" s="210">
        <v>5.0599999999999999E-2</v>
      </c>
      <c r="G1052" s="211">
        <v>129.18</v>
      </c>
      <c r="H1052" s="211">
        <f>+ROUND(F1052*G1052,2)</f>
        <v>6.54</v>
      </c>
    </row>
    <row r="1053" spans="1:8" x14ac:dyDescent="0.25">
      <c r="A1053" s="208"/>
      <c r="B1053" s="209" t="s">
        <v>270</v>
      </c>
      <c r="C1053" s="208" t="s">
        <v>360</v>
      </c>
      <c r="D1053" s="209" t="s">
        <v>361</v>
      </c>
      <c r="E1053" s="209" t="s">
        <v>359</v>
      </c>
      <c r="F1053" s="210">
        <v>5.0599999999999999E-2</v>
      </c>
      <c r="G1053" s="211">
        <v>13.45</v>
      </c>
      <c r="H1053" s="211">
        <f>+ROUND(F1053*G1053,2)</f>
        <v>0.68</v>
      </c>
    </row>
    <row r="1054" spans="1:8" x14ac:dyDescent="0.25">
      <c r="A1054" s="208"/>
      <c r="B1054" s="209"/>
      <c r="C1054" s="208"/>
      <c r="D1054" s="209" t="s">
        <v>271</v>
      </c>
      <c r="E1054" s="209"/>
      <c r="F1054" s="210"/>
      <c r="G1054" s="211"/>
      <c r="H1054" s="211">
        <f>+SUBTOTAL(9,H1052:H1053)</f>
        <v>7.22</v>
      </c>
    </row>
    <row r="1055" spans="1:8" x14ac:dyDescent="0.25">
      <c r="A1055" s="208"/>
      <c r="B1055" s="209"/>
      <c r="C1055" s="208"/>
      <c r="D1055" s="209" t="s">
        <v>272</v>
      </c>
      <c r="E1055" s="209"/>
      <c r="F1055" s="210"/>
      <c r="G1055" s="211"/>
      <c r="H1055" s="211">
        <f>+SUBTOTAL(9,H1051:H1053)</f>
        <v>7.22</v>
      </c>
    </row>
    <row r="1056" spans="1:8" x14ac:dyDescent="0.25">
      <c r="A1056" s="208"/>
      <c r="B1056" s="209"/>
      <c r="C1056" s="208"/>
      <c r="D1056" s="209" t="s">
        <v>273</v>
      </c>
      <c r="E1056" s="209"/>
      <c r="F1056" s="210">
        <v>28</v>
      </c>
      <c r="G1056" s="211"/>
      <c r="H1056" s="211">
        <f>+ROUND(H1055*F1056/100,2)</f>
        <v>2.02</v>
      </c>
    </row>
    <row r="1057" spans="1:8" x14ac:dyDescent="0.25">
      <c r="A1057" s="208"/>
      <c r="B1057" s="209"/>
      <c r="C1057" s="208"/>
      <c r="D1057" s="209" t="s">
        <v>274</v>
      </c>
      <c r="E1057" s="209"/>
      <c r="F1057" s="210"/>
      <c r="G1057" s="211"/>
      <c r="H1057" s="211">
        <f>+H1055+H1056</f>
        <v>9.24</v>
      </c>
    </row>
    <row r="1058" spans="1:8" x14ac:dyDescent="0.25">
      <c r="A1058" s="208"/>
      <c r="B1058" s="209"/>
      <c r="C1058" s="208"/>
      <c r="D1058" s="209" t="s">
        <v>275</v>
      </c>
      <c r="E1058" s="209"/>
      <c r="F1058" s="210"/>
      <c r="G1058" s="211"/>
      <c r="H1058" s="211">
        <v>9.24</v>
      </c>
    </row>
    <row r="1061" spans="1:8" x14ac:dyDescent="0.25">
      <c r="A1061" s="208" t="s">
        <v>344</v>
      </c>
      <c r="B1061" s="209" t="s">
        <v>345</v>
      </c>
      <c r="C1061" s="208"/>
      <c r="D1061" s="209"/>
      <c r="E1061" s="209"/>
      <c r="F1061" s="210"/>
      <c r="G1061" s="211"/>
      <c r="H1061" s="211"/>
    </row>
    <row r="1062" spans="1:8" x14ac:dyDescent="0.25">
      <c r="A1062" s="208"/>
      <c r="B1062" s="209"/>
      <c r="C1062" s="208" t="s">
        <v>346</v>
      </c>
      <c r="D1062" s="209" t="s">
        <v>347</v>
      </c>
      <c r="E1062" s="209" t="s">
        <v>348</v>
      </c>
      <c r="F1062" s="210" t="s">
        <v>349</v>
      </c>
      <c r="G1062" s="211" t="s">
        <v>350</v>
      </c>
      <c r="H1062" s="211" t="s">
        <v>351</v>
      </c>
    </row>
    <row r="1063" spans="1:8" x14ac:dyDescent="0.25">
      <c r="A1063" s="208"/>
      <c r="B1063" s="209"/>
      <c r="C1063" s="208"/>
      <c r="D1063" s="209"/>
      <c r="E1063" s="209"/>
      <c r="F1063" s="210"/>
      <c r="G1063" s="211"/>
      <c r="H1063" s="211"/>
    </row>
    <row r="1064" spans="1:8" x14ac:dyDescent="0.25">
      <c r="A1064" s="212" t="s">
        <v>731</v>
      </c>
      <c r="B1064" s="213" t="s">
        <v>732</v>
      </c>
      <c r="C1064" s="212"/>
      <c r="D1064" s="213"/>
      <c r="E1064" s="213" t="s">
        <v>450</v>
      </c>
      <c r="F1064" s="210" t="s">
        <v>366</v>
      </c>
      <c r="G1064" s="211"/>
      <c r="H1064" s="211"/>
    </row>
    <row r="1065" spans="1:8" x14ac:dyDescent="0.25">
      <c r="A1065" s="208"/>
      <c r="B1065" s="209"/>
      <c r="C1065" s="208"/>
      <c r="D1065" s="209" t="s">
        <v>356</v>
      </c>
      <c r="E1065" s="209"/>
      <c r="F1065" s="210"/>
      <c r="G1065" s="211"/>
      <c r="H1065" s="211"/>
    </row>
    <row r="1066" spans="1:8" x14ac:dyDescent="0.25">
      <c r="A1066" s="208"/>
      <c r="B1066" s="209" t="s">
        <v>270</v>
      </c>
      <c r="C1066" s="208" t="s">
        <v>733</v>
      </c>
      <c r="D1066" s="209" t="s">
        <v>734</v>
      </c>
      <c r="E1066" s="209" t="s">
        <v>359</v>
      </c>
      <c r="F1066" s="210">
        <v>1</v>
      </c>
      <c r="G1066" s="211">
        <v>22.71</v>
      </c>
      <c r="H1066" s="211">
        <f>+ROUND(F1066*G1066,2)</f>
        <v>22.71</v>
      </c>
    </row>
    <row r="1067" spans="1:8" x14ac:dyDescent="0.25">
      <c r="A1067" s="208"/>
      <c r="B1067" s="209" t="s">
        <v>270</v>
      </c>
      <c r="C1067" s="208" t="s">
        <v>735</v>
      </c>
      <c r="D1067" s="209" t="s">
        <v>736</v>
      </c>
      <c r="E1067" s="209" t="s">
        <v>359</v>
      </c>
      <c r="F1067" s="210">
        <v>1</v>
      </c>
      <c r="G1067" s="211">
        <v>5.84</v>
      </c>
      <c r="H1067" s="211">
        <f>+ROUND(F1067*G1067,2)</f>
        <v>5.84</v>
      </c>
    </row>
    <row r="1068" spans="1:8" x14ac:dyDescent="0.25">
      <c r="A1068" s="208"/>
      <c r="B1068" s="209" t="s">
        <v>270</v>
      </c>
      <c r="C1068" s="208" t="s">
        <v>737</v>
      </c>
      <c r="D1068" s="209" t="s">
        <v>738</v>
      </c>
      <c r="E1068" s="209" t="s">
        <v>359</v>
      </c>
      <c r="F1068" s="210">
        <v>1</v>
      </c>
      <c r="G1068" s="211">
        <v>28.38</v>
      </c>
      <c r="H1068" s="211">
        <f>+ROUND(F1068*G1068,2)</f>
        <v>28.38</v>
      </c>
    </row>
    <row r="1069" spans="1:8" x14ac:dyDescent="0.25">
      <c r="A1069" s="208"/>
      <c r="B1069" s="209" t="s">
        <v>270</v>
      </c>
      <c r="C1069" s="208" t="s">
        <v>739</v>
      </c>
      <c r="D1069" s="209" t="s">
        <v>740</v>
      </c>
      <c r="E1069" s="209" t="s">
        <v>359</v>
      </c>
      <c r="F1069" s="210">
        <v>1</v>
      </c>
      <c r="G1069" s="211">
        <v>51.74</v>
      </c>
      <c r="H1069" s="211">
        <f>+ROUND(F1069*G1069,2)</f>
        <v>51.74</v>
      </c>
    </row>
    <row r="1070" spans="1:8" x14ac:dyDescent="0.25">
      <c r="A1070" s="208"/>
      <c r="B1070" s="209" t="s">
        <v>270</v>
      </c>
      <c r="C1070" s="208" t="s">
        <v>605</v>
      </c>
      <c r="D1070" s="209" t="s">
        <v>606</v>
      </c>
      <c r="E1070" s="209" t="s">
        <v>359</v>
      </c>
      <c r="F1070" s="210">
        <v>1</v>
      </c>
      <c r="G1070" s="211">
        <v>20.51</v>
      </c>
      <c r="H1070" s="211">
        <f>+ROUND(F1070*G1070,2)</f>
        <v>20.51</v>
      </c>
    </row>
    <row r="1071" spans="1:8" x14ac:dyDescent="0.25">
      <c r="A1071" s="208"/>
      <c r="B1071" s="209"/>
      <c r="C1071" s="208"/>
      <c r="D1071" s="209" t="s">
        <v>271</v>
      </c>
      <c r="E1071" s="209"/>
      <c r="F1071" s="210"/>
      <c r="G1071" s="211"/>
      <c r="H1071" s="211">
        <f>+SUBTOTAL(9,H1066:H1070)</f>
        <v>129.18</v>
      </c>
    </row>
    <row r="1072" spans="1:8" x14ac:dyDescent="0.25">
      <c r="A1072" s="208"/>
      <c r="B1072" s="209"/>
      <c r="C1072" s="208"/>
      <c r="D1072" s="209" t="s">
        <v>272</v>
      </c>
      <c r="E1072" s="209"/>
      <c r="F1072" s="210"/>
      <c r="G1072" s="211"/>
      <c r="H1072" s="211">
        <f>+SUBTOTAL(9,H1065:H1070)</f>
        <v>129.18</v>
      </c>
    </row>
    <row r="1073" spans="1:8" x14ac:dyDescent="0.25">
      <c r="A1073" s="208"/>
      <c r="B1073" s="209"/>
      <c r="C1073" s="208"/>
      <c r="D1073" s="209" t="s">
        <v>273</v>
      </c>
      <c r="E1073" s="209"/>
      <c r="F1073" s="210">
        <v>0</v>
      </c>
      <c r="G1073" s="211"/>
      <c r="H1073" s="211">
        <f>+ROUND(H1072*F1073/100,2)</f>
        <v>0</v>
      </c>
    </row>
    <row r="1074" spans="1:8" x14ac:dyDescent="0.25">
      <c r="A1074" s="208"/>
      <c r="B1074" s="209"/>
      <c r="C1074" s="208"/>
      <c r="D1074" s="209" t="s">
        <v>274</v>
      </c>
      <c r="E1074" s="209"/>
      <c r="F1074" s="210"/>
      <c r="G1074" s="211"/>
      <c r="H1074" s="211">
        <f>+H1072+H1073</f>
        <v>129.18</v>
      </c>
    </row>
    <row r="1075" spans="1:8" x14ac:dyDescent="0.25">
      <c r="A1075" s="208"/>
      <c r="B1075" s="209"/>
      <c r="C1075" s="208"/>
      <c r="D1075" s="209" t="s">
        <v>275</v>
      </c>
      <c r="E1075" s="209"/>
      <c r="F1075" s="210"/>
      <c r="G1075" s="211"/>
      <c r="H1075" s="211">
        <v>129.18</v>
      </c>
    </row>
    <row r="1078" spans="1:8" x14ac:dyDescent="0.25">
      <c r="A1078" s="208" t="s">
        <v>344</v>
      </c>
      <c r="B1078" s="209" t="s">
        <v>345</v>
      </c>
      <c r="C1078" s="208"/>
      <c r="D1078" s="209"/>
      <c r="E1078" s="209"/>
      <c r="F1078" s="210"/>
      <c r="G1078" s="211"/>
      <c r="H1078" s="211"/>
    </row>
    <row r="1079" spans="1:8" x14ac:dyDescent="0.25">
      <c r="A1079" s="208"/>
      <c r="B1079" s="209"/>
      <c r="C1079" s="208" t="s">
        <v>346</v>
      </c>
      <c r="D1079" s="209" t="s">
        <v>347</v>
      </c>
      <c r="E1079" s="209" t="s">
        <v>348</v>
      </c>
      <c r="F1079" s="210" t="s">
        <v>349</v>
      </c>
      <c r="G1079" s="211" t="s">
        <v>350</v>
      </c>
      <c r="H1079" s="211" t="s">
        <v>351</v>
      </c>
    </row>
    <row r="1080" spans="1:8" x14ac:dyDescent="0.25">
      <c r="A1080" s="208"/>
      <c r="B1080" s="209"/>
      <c r="C1080" s="208"/>
      <c r="D1080" s="209"/>
      <c r="E1080" s="209"/>
      <c r="F1080" s="210"/>
      <c r="G1080" s="211"/>
      <c r="H1080" s="211"/>
    </row>
    <row r="1081" spans="1:8" x14ac:dyDescent="0.25">
      <c r="A1081" s="212" t="s">
        <v>741</v>
      </c>
      <c r="B1081" s="213" t="s">
        <v>742</v>
      </c>
      <c r="C1081" s="212"/>
      <c r="D1081" s="213"/>
      <c r="E1081" s="213" t="s">
        <v>359</v>
      </c>
      <c r="F1081" s="210" t="s">
        <v>366</v>
      </c>
      <c r="G1081" s="211"/>
      <c r="H1081" s="211"/>
    </row>
    <row r="1082" spans="1:8" x14ac:dyDescent="0.25">
      <c r="A1082" s="208"/>
      <c r="B1082" s="209">
        <v>0</v>
      </c>
      <c r="C1082" s="208" t="s">
        <v>743</v>
      </c>
      <c r="D1082" s="209" t="s">
        <v>744</v>
      </c>
      <c r="E1082" s="209" t="s">
        <v>337</v>
      </c>
      <c r="F1082" s="210">
        <v>5.5999999999999999E-5</v>
      </c>
      <c r="G1082" s="211">
        <v>405485</v>
      </c>
      <c r="H1082" s="211">
        <f>+ROUND(F1082*G1082,2)</f>
        <v>22.71</v>
      </c>
    </row>
    <row r="1083" spans="1:8" x14ac:dyDescent="0.25">
      <c r="A1083" s="208"/>
      <c r="B1083" s="209"/>
      <c r="C1083" s="208"/>
      <c r="D1083" s="209" t="s">
        <v>476</v>
      </c>
      <c r="E1083" s="209"/>
      <c r="F1083" s="210"/>
      <c r="G1083" s="211"/>
      <c r="H1083" s="211">
        <f>+SUBTOTAL(9,H1082:H1082)</f>
        <v>22.71</v>
      </c>
    </row>
    <row r="1084" spans="1:8" x14ac:dyDescent="0.25">
      <c r="A1084" s="208"/>
      <c r="B1084" s="209"/>
      <c r="C1084" s="208"/>
      <c r="D1084" s="209" t="s">
        <v>272</v>
      </c>
      <c r="E1084" s="209"/>
      <c r="F1084" s="210"/>
      <c r="G1084" s="211"/>
      <c r="H1084" s="211">
        <f>+SUBTOTAL(9,H1082:H1082)</f>
        <v>22.71</v>
      </c>
    </row>
    <row r="1085" spans="1:8" x14ac:dyDescent="0.25">
      <c r="A1085" s="208"/>
      <c r="B1085" s="209"/>
      <c r="C1085" s="208"/>
      <c r="D1085" s="209" t="s">
        <v>273</v>
      </c>
      <c r="E1085" s="209"/>
      <c r="F1085" s="210">
        <v>0</v>
      </c>
      <c r="G1085" s="211"/>
      <c r="H1085" s="211">
        <f>+ROUND(H1084*F1085/100,2)</f>
        <v>0</v>
      </c>
    </row>
    <row r="1086" spans="1:8" x14ac:dyDescent="0.25">
      <c r="A1086" s="208"/>
      <c r="B1086" s="209"/>
      <c r="C1086" s="208"/>
      <c r="D1086" s="209" t="s">
        <v>274</v>
      </c>
      <c r="E1086" s="209"/>
      <c r="F1086" s="210"/>
      <c r="G1086" s="211"/>
      <c r="H1086" s="211">
        <f>+H1084+H1085</f>
        <v>22.71</v>
      </c>
    </row>
    <row r="1087" spans="1:8" x14ac:dyDescent="0.25">
      <c r="A1087" s="208"/>
      <c r="B1087" s="209"/>
      <c r="C1087" s="208"/>
      <c r="D1087" s="209" t="s">
        <v>275</v>
      </c>
      <c r="E1087" s="209"/>
      <c r="F1087" s="210"/>
      <c r="G1087" s="211"/>
      <c r="H1087" s="211">
        <v>22.71</v>
      </c>
    </row>
    <row r="1090" spans="1:8" x14ac:dyDescent="0.25">
      <c r="A1090" s="208" t="s">
        <v>344</v>
      </c>
      <c r="B1090" s="209" t="s">
        <v>345</v>
      </c>
      <c r="C1090" s="208"/>
      <c r="D1090" s="209"/>
      <c r="E1090" s="209"/>
      <c r="F1090" s="210"/>
      <c r="G1090" s="211"/>
      <c r="H1090" s="211"/>
    </row>
    <row r="1091" spans="1:8" x14ac:dyDescent="0.25">
      <c r="A1091" s="208"/>
      <c r="B1091" s="209"/>
      <c r="C1091" s="208" t="s">
        <v>346</v>
      </c>
      <c r="D1091" s="209" t="s">
        <v>347</v>
      </c>
      <c r="E1091" s="209" t="s">
        <v>348</v>
      </c>
      <c r="F1091" s="210" t="s">
        <v>349</v>
      </c>
      <c r="G1091" s="211" t="s">
        <v>350</v>
      </c>
      <c r="H1091" s="211" t="s">
        <v>351</v>
      </c>
    </row>
    <row r="1092" spans="1:8" x14ac:dyDescent="0.25">
      <c r="A1092" s="208"/>
      <c r="B1092" s="209"/>
      <c r="C1092" s="208"/>
      <c r="D1092" s="209"/>
      <c r="E1092" s="209"/>
      <c r="F1092" s="210"/>
      <c r="G1092" s="211"/>
      <c r="H1092" s="211"/>
    </row>
    <row r="1093" spans="1:8" x14ac:dyDescent="0.25">
      <c r="A1093" s="212" t="s">
        <v>745</v>
      </c>
      <c r="B1093" s="213" t="s">
        <v>746</v>
      </c>
      <c r="C1093" s="212"/>
      <c r="D1093" s="213"/>
      <c r="E1093" s="213" t="s">
        <v>359</v>
      </c>
      <c r="F1093" s="210" t="s">
        <v>366</v>
      </c>
      <c r="G1093" s="211"/>
      <c r="H1093" s="211"/>
    </row>
    <row r="1094" spans="1:8" x14ac:dyDescent="0.25">
      <c r="A1094" s="208"/>
      <c r="B1094" s="209">
        <v>0</v>
      </c>
      <c r="C1094" s="208" t="s">
        <v>743</v>
      </c>
      <c r="D1094" s="209" t="s">
        <v>744</v>
      </c>
      <c r="E1094" s="209" t="s">
        <v>337</v>
      </c>
      <c r="F1094" s="210">
        <v>1.4399999999999999E-5</v>
      </c>
      <c r="G1094" s="211">
        <v>405485</v>
      </c>
      <c r="H1094" s="211">
        <f>+ROUND(F1094*G1094,2)</f>
        <v>5.84</v>
      </c>
    </row>
    <row r="1095" spans="1:8" x14ac:dyDescent="0.25">
      <c r="A1095" s="208"/>
      <c r="B1095" s="209"/>
      <c r="C1095" s="208"/>
      <c r="D1095" s="209" t="s">
        <v>476</v>
      </c>
      <c r="E1095" s="209"/>
      <c r="F1095" s="210"/>
      <c r="G1095" s="211"/>
      <c r="H1095" s="211">
        <f>+SUBTOTAL(9,H1094:H1094)</f>
        <v>5.84</v>
      </c>
    </row>
    <row r="1096" spans="1:8" x14ac:dyDescent="0.25">
      <c r="A1096" s="208"/>
      <c r="B1096" s="209"/>
      <c r="C1096" s="208"/>
      <c r="D1096" s="209" t="s">
        <v>272</v>
      </c>
      <c r="E1096" s="209"/>
      <c r="F1096" s="210"/>
      <c r="G1096" s="211"/>
      <c r="H1096" s="211">
        <f>+SUBTOTAL(9,H1094:H1094)</f>
        <v>5.84</v>
      </c>
    </row>
    <row r="1097" spans="1:8" x14ac:dyDescent="0.25">
      <c r="A1097" s="208"/>
      <c r="B1097" s="209"/>
      <c r="C1097" s="208"/>
      <c r="D1097" s="209" t="s">
        <v>273</v>
      </c>
      <c r="E1097" s="209"/>
      <c r="F1097" s="210">
        <v>0</v>
      </c>
      <c r="G1097" s="211"/>
      <c r="H1097" s="211">
        <f>+ROUND(H1096*F1097/100,2)</f>
        <v>0</v>
      </c>
    </row>
    <row r="1098" spans="1:8" x14ac:dyDescent="0.25">
      <c r="A1098" s="208"/>
      <c r="B1098" s="209"/>
      <c r="C1098" s="208"/>
      <c r="D1098" s="209" t="s">
        <v>274</v>
      </c>
      <c r="E1098" s="209"/>
      <c r="F1098" s="210"/>
      <c r="G1098" s="211"/>
      <c r="H1098" s="211">
        <f>+H1096+H1097</f>
        <v>5.84</v>
      </c>
    </row>
    <row r="1099" spans="1:8" x14ac:dyDescent="0.25">
      <c r="A1099" s="208"/>
      <c r="B1099" s="209"/>
      <c r="C1099" s="208"/>
      <c r="D1099" s="209" t="s">
        <v>275</v>
      </c>
      <c r="E1099" s="209"/>
      <c r="F1099" s="210"/>
      <c r="G1099" s="211"/>
      <c r="H1099" s="211">
        <v>5.84</v>
      </c>
    </row>
    <row r="1102" spans="1:8" x14ac:dyDescent="0.25">
      <c r="A1102" s="208" t="s">
        <v>344</v>
      </c>
      <c r="B1102" s="209" t="s">
        <v>345</v>
      </c>
      <c r="C1102" s="208"/>
      <c r="D1102" s="209"/>
      <c r="E1102" s="209"/>
      <c r="F1102" s="210"/>
      <c r="G1102" s="211"/>
      <c r="H1102" s="211"/>
    </row>
    <row r="1103" spans="1:8" x14ac:dyDescent="0.25">
      <c r="A1103" s="208"/>
      <c r="B1103" s="209"/>
      <c r="C1103" s="208" t="s">
        <v>346</v>
      </c>
      <c r="D1103" s="209" t="s">
        <v>347</v>
      </c>
      <c r="E1103" s="209" t="s">
        <v>348</v>
      </c>
      <c r="F1103" s="210" t="s">
        <v>349</v>
      </c>
      <c r="G1103" s="211" t="s">
        <v>350</v>
      </c>
      <c r="H1103" s="211" t="s">
        <v>351</v>
      </c>
    </row>
    <row r="1104" spans="1:8" x14ac:dyDescent="0.25">
      <c r="A1104" s="208"/>
      <c r="B1104" s="209"/>
      <c r="C1104" s="208"/>
      <c r="D1104" s="209"/>
      <c r="E1104" s="209"/>
      <c r="F1104" s="210"/>
      <c r="G1104" s="211"/>
      <c r="H1104" s="211"/>
    </row>
    <row r="1105" spans="1:8" x14ac:dyDescent="0.25">
      <c r="A1105" s="212" t="s">
        <v>747</v>
      </c>
      <c r="B1105" s="213" t="s">
        <v>748</v>
      </c>
      <c r="C1105" s="212"/>
      <c r="D1105" s="213"/>
      <c r="E1105" s="213" t="s">
        <v>359</v>
      </c>
      <c r="F1105" s="210" t="s">
        <v>366</v>
      </c>
      <c r="G1105" s="211"/>
      <c r="H1105" s="211"/>
    </row>
    <row r="1106" spans="1:8" x14ac:dyDescent="0.25">
      <c r="A1106" s="208"/>
      <c r="B1106" s="209">
        <v>0</v>
      </c>
      <c r="C1106" s="208" t="s">
        <v>743</v>
      </c>
      <c r="D1106" s="209" t="s">
        <v>744</v>
      </c>
      <c r="E1106" s="209" t="s">
        <v>337</v>
      </c>
      <c r="F1106" s="210">
        <v>6.9999999999999994E-5</v>
      </c>
      <c r="G1106" s="211">
        <v>405485</v>
      </c>
      <c r="H1106" s="211">
        <f>+ROUND(F1106*G1106,2)</f>
        <v>28.38</v>
      </c>
    </row>
    <row r="1107" spans="1:8" x14ac:dyDescent="0.25">
      <c r="A1107" s="208"/>
      <c r="B1107" s="209"/>
      <c r="C1107" s="208"/>
      <c r="D1107" s="209" t="s">
        <v>476</v>
      </c>
      <c r="E1107" s="209"/>
      <c r="F1107" s="210"/>
      <c r="G1107" s="211"/>
      <c r="H1107" s="211">
        <f>+SUBTOTAL(9,H1106:H1106)</f>
        <v>28.38</v>
      </c>
    </row>
    <row r="1108" spans="1:8" x14ac:dyDescent="0.25">
      <c r="A1108" s="208"/>
      <c r="B1108" s="209"/>
      <c r="C1108" s="208"/>
      <c r="D1108" s="209" t="s">
        <v>272</v>
      </c>
      <c r="E1108" s="209"/>
      <c r="F1108" s="210"/>
      <c r="G1108" s="211"/>
      <c r="H1108" s="211">
        <f>+SUBTOTAL(9,H1106:H1106)</f>
        <v>28.38</v>
      </c>
    </row>
    <row r="1109" spans="1:8" x14ac:dyDescent="0.25">
      <c r="A1109" s="208"/>
      <c r="B1109" s="209"/>
      <c r="C1109" s="208"/>
      <c r="D1109" s="209" t="s">
        <v>273</v>
      </c>
      <c r="E1109" s="209"/>
      <c r="F1109" s="210">
        <v>0</v>
      </c>
      <c r="G1109" s="211"/>
      <c r="H1109" s="211">
        <f>+ROUND(H1108*F1109/100,2)</f>
        <v>0</v>
      </c>
    </row>
    <row r="1110" spans="1:8" x14ac:dyDescent="0.25">
      <c r="A1110" s="208"/>
      <c r="B1110" s="209"/>
      <c r="C1110" s="208"/>
      <c r="D1110" s="209" t="s">
        <v>274</v>
      </c>
      <c r="E1110" s="209"/>
      <c r="F1110" s="210"/>
      <c r="G1110" s="211"/>
      <c r="H1110" s="211">
        <f>+H1108+H1109</f>
        <v>28.38</v>
      </c>
    </row>
    <row r="1111" spans="1:8" x14ac:dyDescent="0.25">
      <c r="A1111" s="208"/>
      <c r="B1111" s="209"/>
      <c r="C1111" s="208"/>
      <c r="D1111" s="209" t="s">
        <v>275</v>
      </c>
      <c r="E1111" s="209"/>
      <c r="F1111" s="210"/>
      <c r="G1111" s="211"/>
      <c r="H1111" s="211">
        <v>28.38</v>
      </c>
    </row>
    <row r="1114" spans="1:8" x14ac:dyDescent="0.25">
      <c r="A1114" s="208" t="s">
        <v>344</v>
      </c>
      <c r="B1114" s="209" t="s">
        <v>345</v>
      </c>
      <c r="C1114" s="208"/>
      <c r="D1114" s="209"/>
      <c r="E1114" s="209"/>
      <c r="F1114" s="210"/>
      <c r="G1114" s="211"/>
      <c r="H1114" s="211"/>
    </row>
    <row r="1115" spans="1:8" x14ac:dyDescent="0.25">
      <c r="A1115" s="208"/>
      <c r="B1115" s="209"/>
      <c r="C1115" s="208" t="s">
        <v>346</v>
      </c>
      <c r="D1115" s="209" t="s">
        <v>347</v>
      </c>
      <c r="E1115" s="209" t="s">
        <v>348</v>
      </c>
      <c r="F1115" s="210" t="s">
        <v>349</v>
      </c>
      <c r="G1115" s="211" t="s">
        <v>350</v>
      </c>
      <c r="H1115" s="211" t="s">
        <v>351</v>
      </c>
    </row>
    <row r="1116" spans="1:8" x14ac:dyDescent="0.25">
      <c r="A1116" s="208"/>
      <c r="B1116" s="209"/>
      <c r="C1116" s="208"/>
      <c r="D1116" s="209"/>
      <c r="E1116" s="209"/>
      <c r="F1116" s="210"/>
      <c r="G1116" s="211"/>
      <c r="H1116" s="211"/>
    </row>
    <row r="1117" spans="1:8" x14ac:dyDescent="0.25">
      <c r="A1117" s="212" t="s">
        <v>749</v>
      </c>
      <c r="B1117" s="213" t="s">
        <v>750</v>
      </c>
      <c r="C1117" s="212"/>
      <c r="D1117" s="213"/>
      <c r="E1117" s="213" t="s">
        <v>359</v>
      </c>
      <c r="F1117" s="210" t="s">
        <v>366</v>
      </c>
      <c r="G1117" s="211"/>
      <c r="H1117" s="211"/>
    </row>
    <row r="1118" spans="1:8" x14ac:dyDescent="0.25">
      <c r="A1118" s="208"/>
      <c r="B1118" s="209">
        <v>0</v>
      </c>
      <c r="C1118" s="208" t="s">
        <v>607</v>
      </c>
      <c r="D1118" s="209" t="s">
        <v>608</v>
      </c>
      <c r="E1118" s="209" t="s">
        <v>395</v>
      </c>
      <c r="F1118" s="210">
        <v>14.91</v>
      </c>
      <c r="G1118" s="211">
        <v>3.47</v>
      </c>
      <c r="H1118" s="211">
        <f>+ROUND(F1118*G1118,2)</f>
        <v>51.74</v>
      </c>
    </row>
    <row r="1119" spans="1:8" x14ac:dyDescent="0.25">
      <c r="A1119" s="208"/>
      <c r="B1119" s="209"/>
      <c r="C1119" s="208"/>
      <c r="D1119" s="209" t="s">
        <v>355</v>
      </c>
      <c r="E1119" s="209"/>
      <c r="F1119" s="210"/>
      <c r="G1119" s="211"/>
      <c r="H1119" s="211">
        <f>+SUBTOTAL(9,H1118:H1118)</f>
        <v>51.74</v>
      </c>
    </row>
    <row r="1120" spans="1:8" x14ac:dyDescent="0.25">
      <c r="A1120" s="208"/>
      <c r="B1120" s="209"/>
      <c r="C1120" s="208"/>
      <c r="D1120" s="209" t="s">
        <v>272</v>
      </c>
      <c r="E1120" s="209"/>
      <c r="F1120" s="210"/>
      <c r="G1120" s="211"/>
      <c r="H1120" s="211">
        <f>+SUBTOTAL(9,H1118:H1118)</f>
        <v>51.74</v>
      </c>
    </row>
    <row r="1121" spans="1:8" x14ac:dyDescent="0.25">
      <c r="A1121" s="208"/>
      <c r="B1121" s="209"/>
      <c r="C1121" s="208"/>
      <c r="D1121" s="209" t="s">
        <v>273</v>
      </c>
      <c r="E1121" s="209"/>
      <c r="F1121" s="210">
        <v>0</v>
      </c>
      <c r="G1121" s="211"/>
      <c r="H1121" s="211">
        <f>+ROUND(H1120*F1121/100,2)</f>
        <v>0</v>
      </c>
    </row>
    <row r="1122" spans="1:8" x14ac:dyDescent="0.25">
      <c r="A1122" s="208"/>
      <c r="B1122" s="209"/>
      <c r="C1122" s="208"/>
      <c r="D1122" s="209" t="s">
        <v>274</v>
      </c>
      <c r="E1122" s="209"/>
      <c r="F1122" s="210"/>
      <c r="G1122" s="211"/>
      <c r="H1122" s="211">
        <f>+H1120+H1121</f>
        <v>51.74</v>
      </c>
    </row>
    <row r="1123" spans="1:8" x14ac:dyDescent="0.25">
      <c r="A1123" s="208"/>
      <c r="B1123" s="209"/>
      <c r="C1123" s="208"/>
      <c r="D1123" s="209" t="s">
        <v>275</v>
      </c>
      <c r="E1123" s="209"/>
      <c r="F1123" s="210"/>
      <c r="G1123" s="211"/>
      <c r="H1123" s="211">
        <v>51.74</v>
      </c>
    </row>
    <row r="1126" spans="1:8" x14ac:dyDescent="0.25">
      <c r="A1126" s="208" t="s">
        <v>344</v>
      </c>
      <c r="B1126" s="209" t="s">
        <v>345</v>
      </c>
      <c r="C1126" s="208"/>
      <c r="D1126" s="209"/>
      <c r="E1126" s="209"/>
      <c r="F1126" s="210"/>
      <c r="G1126" s="211"/>
      <c r="H1126" s="211"/>
    </row>
    <row r="1127" spans="1:8" x14ac:dyDescent="0.25">
      <c r="A1127" s="208"/>
      <c r="B1127" s="209"/>
      <c r="C1127" s="208" t="s">
        <v>346</v>
      </c>
      <c r="D1127" s="209" t="s">
        <v>347</v>
      </c>
      <c r="E1127" s="209" t="s">
        <v>348</v>
      </c>
      <c r="F1127" s="210" t="s">
        <v>349</v>
      </c>
      <c r="G1127" s="211" t="s">
        <v>350</v>
      </c>
      <c r="H1127" s="211" t="s">
        <v>351</v>
      </c>
    </row>
    <row r="1128" spans="1:8" x14ac:dyDescent="0.25">
      <c r="A1128" s="208"/>
      <c r="B1128" s="209"/>
      <c r="C1128" s="208"/>
      <c r="D1128" s="209"/>
      <c r="E1128" s="209"/>
      <c r="F1128" s="210"/>
      <c r="G1128" s="211"/>
      <c r="H1128" s="211"/>
    </row>
    <row r="1129" spans="1:8" x14ac:dyDescent="0.25">
      <c r="A1129" s="212" t="s">
        <v>609</v>
      </c>
      <c r="B1129" s="213" t="s">
        <v>610</v>
      </c>
      <c r="C1129" s="212"/>
      <c r="D1129" s="213"/>
      <c r="E1129" s="213" t="s">
        <v>359</v>
      </c>
      <c r="F1129" s="210" t="s">
        <v>366</v>
      </c>
      <c r="G1129" s="211"/>
      <c r="H1129" s="211"/>
    </row>
    <row r="1130" spans="1:8" x14ac:dyDescent="0.25">
      <c r="A1130" s="208"/>
      <c r="B1130" s="209">
        <v>1</v>
      </c>
      <c r="C1130" s="208" t="s">
        <v>611</v>
      </c>
      <c r="D1130" s="209" t="s">
        <v>612</v>
      </c>
      <c r="E1130" s="209" t="s">
        <v>359</v>
      </c>
      <c r="F1130" s="210">
        <v>1</v>
      </c>
      <c r="G1130" s="211">
        <v>15.93</v>
      </c>
      <c r="H1130" s="211">
        <f>+ROUND(F1130*G1130,2)</f>
        <v>15.93</v>
      </c>
    </row>
    <row r="1131" spans="1:8" x14ac:dyDescent="0.25">
      <c r="A1131" s="208"/>
      <c r="B1131" s="209">
        <v>1</v>
      </c>
      <c r="C1131" s="208" t="s">
        <v>369</v>
      </c>
      <c r="D1131" s="209" t="s">
        <v>370</v>
      </c>
      <c r="E1131" s="209" t="s">
        <v>359</v>
      </c>
      <c r="F1131" s="210">
        <v>1</v>
      </c>
      <c r="G1131" s="211">
        <v>2.59</v>
      </c>
      <c r="H1131" s="211">
        <f>+ROUND(F1131*G1131,2)</f>
        <v>2.59</v>
      </c>
    </row>
    <row r="1132" spans="1:8" x14ac:dyDescent="0.25">
      <c r="A1132" s="208"/>
      <c r="B1132" s="209">
        <v>1</v>
      </c>
      <c r="C1132" s="208" t="s">
        <v>371</v>
      </c>
      <c r="D1132" s="209" t="s">
        <v>372</v>
      </c>
      <c r="E1132" s="209" t="s">
        <v>359</v>
      </c>
      <c r="F1132" s="210">
        <v>1</v>
      </c>
      <c r="G1132" s="211">
        <v>0.55000000000000004</v>
      </c>
      <c r="H1132" s="211">
        <f>+ROUND(F1132*G1132,2)</f>
        <v>0.55000000000000004</v>
      </c>
    </row>
    <row r="1133" spans="1:8" x14ac:dyDescent="0.25">
      <c r="A1133" s="208"/>
      <c r="B1133" s="209">
        <v>1</v>
      </c>
      <c r="C1133" s="208" t="s">
        <v>373</v>
      </c>
      <c r="D1133" s="209" t="s">
        <v>374</v>
      </c>
      <c r="E1133" s="209" t="s">
        <v>359</v>
      </c>
      <c r="F1133" s="210">
        <v>1</v>
      </c>
      <c r="G1133" s="211">
        <v>0.37</v>
      </c>
      <c r="H1133" s="211">
        <f>+ROUND(F1133*G1133,2)</f>
        <v>0.37</v>
      </c>
    </row>
    <row r="1134" spans="1:8" x14ac:dyDescent="0.25">
      <c r="A1134" s="208"/>
      <c r="B1134" s="209">
        <v>1</v>
      </c>
      <c r="C1134" s="208" t="s">
        <v>375</v>
      </c>
      <c r="D1134" s="209" t="s">
        <v>376</v>
      </c>
      <c r="E1134" s="209" t="s">
        <v>359</v>
      </c>
      <c r="F1134" s="210">
        <v>1</v>
      </c>
      <c r="G1134" s="211">
        <v>0.02</v>
      </c>
      <c r="H1134" s="211">
        <f>+ROUND(F1134*G1134,2)</f>
        <v>0.02</v>
      </c>
    </row>
    <row r="1135" spans="1:8" x14ac:dyDescent="0.25">
      <c r="A1135" s="208"/>
      <c r="B1135" s="209"/>
      <c r="C1135" s="208"/>
      <c r="D1135" s="209" t="s">
        <v>277</v>
      </c>
      <c r="E1135" s="209"/>
      <c r="F1135" s="210"/>
      <c r="G1135" s="211"/>
      <c r="H1135" s="211">
        <f>+SUBTOTAL(9,H1130:H1134)</f>
        <v>19.46</v>
      </c>
    </row>
    <row r="1136" spans="1:8" x14ac:dyDescent="0.25">
      <c r="A1136" s="208"/>
      <c r="B1136" s="209"/>
      <c r="C1136" s="208"/>
      <c r="D1136" s="209" t="s">
        <v>356</v>
      </c>
      <c r="E1136" s="209"/>
      <c r="F1136" s="210"/>
      <c r="G1136" s="211"/>
      <c r="H1136" s="211"/>
    </row>
    <row r="1137" spans="1:8" x14ac:dyDescent="0.25">
      <c r="A1137" s="208"/>
      <c r="B1137" s="209" t="s">
        <v>270</v>
      </c>
      <c r="C1137" s="208" t="s">
        <v>379</v>
      </c>
      <c r="D1137" s="209" t="s">
        <v>380</v>
      </c>
      <c r="E1137" s="209" t="s">
        <v>359</v>
      </c>
      <c r="F1137" s="210">
        <v>1</v>
      </c>
      <c r="G1137" s="211">
        <v>0.9</v>
      </c>
      <c r="H1137" s="211">
        <f>+ROUND(F1137*G1137,2)</f>
        <v>0.9</v>
      </c>
    </row>
    <row r="1138" spans="1:8" x14ac:dyDescent="0.25">
      <c r="A1138" s="208"/>
      <c r="B1138" s="209" t="s">
        <v>270</v>
      </c>
      <c r="C1138" s="208" t="s">
        <v>613</v>
      </c>
      <c r="D1138" s="209" t="s">
        <v>614</v>
      </c>
      <c r="E1138" s="209" t="s">
        <v>359</v>
      </c>
      <c r="F1138" s="210">
        <v>1</v>
      </c>
      <c r="G1138" s="211">
        <v>0.15</v>
      </c>
      <c r="H1138" s="211">
        <f>+ROUND(F1138*G1138,2)</f>
        <v>0.15</v>
      </c>
    </row>
    <row r="1139" spans="1:8" x14ac:dyDescent="0.25">
      <c r="A1139" s="208"/>
      <c r="B1139" s="209"/>
      <c r="C1139" s="208"/>
      <c r="D1139" s="209" t="s">
        <v>271</v>
      </c>
      <c r="E1139" s="209"/>
      <c r="F1139" s="210"/>
      <c r="G1139" s="211"/>
      <c r="H1139" s="211">
        <f>+SUBTOTAL(9,H1137:H1138)</f>
        <v>1.05</v>
      </c>
    </row>
    <row r="1140" spans="1:8" x14ac:dyDescent="0.25">
      <c r="A1140" s="208"/>
      <c r="B1140" s="209"/>
      <c r="C1140" s="208"/>
      <c r="D1140" s="209" t="s">
        <v>272</v>
      </c>
      <c r="E1140" s="209"/>
      <c r="F1140" s="210"/>
      <c r="G1140" s="211"/>
      <c r="H1140" s="211">
        <f>+SUBTOTAL(9,H1130:H1138)</f>
        <v>20.509999999999998</v>
      </c>
    </row>
    <row r="1141" spans="1:8" x14ac:dyDescent="0.25">
      <c r="A1141" s="208"/>
      <c r="B1141" s="209"/>
      <c r="C1141" s="208"/>
      <c r="D1141" s="209" t="s">
        <v>273</v>
      </c>
      <c r="E1141" s="209"/>
      <c r="F1141" s="210">
        <v>0</v>
      </c>
      <c r="G1141" s="211"/>
      <c r="H1141" s="211">
        <f>+ROUND(H1140*F1141/100,2)</f>
        <v>0</v>
      </c>
    </row>
    <row r="1142" spans="1:8" x14ac:dyDescent="0.25">
      <c r="A1142" s="208"/>
      <c r="B1142" s="209"/>
      <c r="C1142" s="208"/>
      <c r="D1142" s="209" t="s">
        <v>274</v>
      </c>
      <c r="E1142" s="209"/>
      <c r="F1142" s="210"/>
      <c r="G1142" s="211"/>
      <c r="H1142" s="211">
        <f>+H1140+H1141</f>
        <v>20.509999999999998</v>
      </c>
    </row>
    <row r="1143" spans="1:8" x14ac:dyDescent="0.25">
      <c r="A1143" s="208"/>
      <c r="B1143" s="209"/>
      <c r="C1143" s="208"/>
      <c r="D1143" s="209" t="s">
        <v>275</v>
      </c>
      <c r="E1143" s="209"/>
      <c r="F1143" s="210"/>
      <c r="G1143" s="211"/>
      <c r="H1143" s="211">
        <v>20.51</v>
      </c>
    </row>
    <row r="1146" spans="1:8" x14ac:dyDescent="0.25">
      <c r="A1146" s="208" t="s">
        <v>344</v>
      </c>
      <c r="B1146" s="209" t="s">
        <v>345</v>
      </c>
      <c r="C1146" s="208"/>
      <c r="D1146" s="209"/>
      <c r="E1146" s="209"/>
      <c r="F1146" s="210"/>
      <c r="G1146" s="211"/>
      <c r="H1146" s="211"/>
    </row>
    <row r="1147" spans="1:8" x14ac:dyDescent="0.25">
      <c r="A1147" s="208"/>
      <c r="B1147" s="209"/>
      <c r="C1147" s="208" t="s">
        <v>346</v>
      </c>
      <c r="D1147" s="209" t="s">
        <v>347</v>
      </c>
      <c r="E1147" s="209" t="s">
        <v>348</v>
      </c>
      <c r="F1147" s="210" t="s">
        <v>349</v>
      </c>
      <c r="G1147" s="211" t="s">
        <v>350</v>
      </c>
      <c r="H1147" s="211" t="s">
        <v>351</v>
      </c>
    </row>
    <row r="1148" spans="1:8" x14ac:dyDescent="0.25">
      <c r="A1148" s="208"/>
      <c r="B1148" s="209"/>
      <c r="C1148" s="208"/>
      <c r="D1148" s="209"/>
      <c r="E1148" s="209"/>
      <c r="F1148" s="210"/>
      <c r="G1148" s="211"/>
      <c r="H1148" s="211"/>
    </row>
    <row r="1149" spans="1:8" x14ac:dyDescent="0.25">
      <c r="A1149" s="212" t="s">
        <v>615</v>
      </c>
      <c r="B1149" s="213" t="s">
        <v>616</v>
      </c>
      <c r="C1149" s="212"/>
      <c r="D1149" s="213"/>
      <c r="E1149" s="213" t="s">
        <v>359</v>
      </c>
      <c r="F1149" s="210" t="s">
        <v>366</v>
      </c>
      <c r="G1149" s="211"/>
      <c r="H1149" s="211"/>
    </row>
    <row r="1150" spans="1:8" x14ac:dyDescent="0.25">
      <c r="A1150" s="208"/>
      <c r="B1150" s="209">
        <v>1</v>
      </c>
      <c r="C1150" s="208" t="s">
        <v>611</v>
      </c>
      <c r="D1150" s="209" t="s">
        <v>612</v>
      </c>
      <c r="E1150" s="209" t="s">
        <v>359</v>
      </c>
      <c r="F1150" s="210">
        <v>9.2999999999999992E-3</v>
      </c>
      <c r="G1150" s="211">
        <v>15.93</v>
      </c>
      <c r="H1150" s="211">
        <f>+ROUND(F1150*G1150,2)</f>
        <v>0.15</v>
      </c>
    </row>
    <row r="1151" spans="1:8" x14ac:dyDescent="0.25">
      <c r="A1151" s="208"/>
      <c r="B1151" s="209"/>
      <c r="C1151" s="208"/>
      <c r="D1151" s="209" t="s">
        <v>277</v>
      </c>
      <c r="E1151" s="209"/>
      <c r="F1151" s="210"/>
      <c r="G1151" s="211"/>
      <c r="H1151" s="211">
        <f>+SUBTOTAL(9,H1150:H1150)</f>
        <v>0.15</v>
      </c>
    </row>
    <row r="1152" spans="1:8" x14ac:dyDescent="0.25">
      <c r="A1152" s="208"/>
      <c r="B1152" s="209"/>
      <c r="C1152" s="208"/>
      <c r="D1152" s="209" t="s">
        <v>272</v>
      </c>
      <c r="E1152" s="209"/>
      <c r="F1152" s="210"/>
      <c r="G1152" s="211"/>
      <c r="H1152" s="211">
        <f>+SUBTOTAL(9,H1150:H1150)</f>
        <v>0.15</v>
      </c>
    </row>
    <row r="1153" spans="1:8" x14ac:dyDescent="0.25">
      <c r="A1153" s="208"/>
      <c r="B1153" s="209"/>
      <c r="C1153" s="208"/>
      <c r="D1153" s="209" t="s">
        <v>273</v>
      </c>
      <c r="E1153" s="209"/>
      <c r="F1153" s="210">
        <v>0</v>
      </c>
      <c r="G1153" s="211"/>
      <c r="H1153" s="211">
        <f>+ROUND(H1152*F1153/100,2)</f>
        <v>0</v>
      </c>
    </row>
    <row r="1154" spans="1:8" x14ac:dyDescent="0.25">
      <c r="A1154" s="208"/>
      <c r="B1154" s="209"/>
      <c r="C1154" s="208"/>
      <c r="D1154" s="209" t="s">
        <v>274</v>
      </c>
      <c r="E1154" s="209"/>
      <c r="F1154" s="210"/>
      <c r="G1154" s="211"/>
      <c r="H1154" s="211">
        <f>+H1152+H1153</f>
        <v>0.15</v>
      </c>
    </row>
    <row r="1155" spans="1:8" x14ac:dyDescent="0.25">
      <c r="A1155" s="208"/>
      <c r="B1155" s="209"/>
      <c r="C1155" s="208"/>
      <c r="D1155" s="209" t="s">
        <v>275</v>
      </c>
      <c r="E1155" s="209"/>
      <c r="F1155" s="210"/>
      <c r="G1155" s="211"/>
      <c r="H1155" s="211">
        <v>0.15</v>
      </c>
    </row>
    <row r="1158" spans="1:8" x14ac:dyDescent="0.25">
      <c r="A1158" s="208" t="s">
        <v>344</v>
      </c>
      <c r="B1158" s="209" t="s">
        <v>345</v>
      </c>
      <c r="C1158" s="208"/>
      <c r="D1158" s="209"/>
      <c r="E1158" s="209"/>
      <c r="F1158" s="210"/>
      <c r="G1158" s="211"/>
      <c r="H1158" s="211"/>
    </row>
    <row r="1159" spans="1:8" x14ac:dyDescent="0.25">
      <c r="A1159" s="208"/>
      <c r="B1159" s="209"/>
      <c r="C1159" s="208" t="s">
        <v>346</v>
      </c>
      <c r="D1159" s="209" t="s">
        <v>347</v>
      </c>
      <c r="E1159" s="209" t="s">
        <v>348</v>
      </c>
      <c r="F1159" s="210" t="s">
        <v>349</v>
      </c>
      <c r="G1159" s="211" t="s">
        <v>350</v>
      </c>
      <c r="H1159" s="211" t="s">
        <v>351</v>
      </c>
    </row>
    <row r="1160" spans="1:8" x14ac:dyDescent="0.25">
      <c r="A1160" s="208"/>
      <c r="B1160" s="209"/>
      <c r="C1160" s="208"/>
      <c r="D1160" s="209"/>
      <c r="E1160" s="209"/>
      <c r="F1160" s="210"/>
      <c r="G1160" s="211"/>
      <c r="H1160" s="211"/>
    </row>
    <row r="1161" spans="1:8" x14ac:dyDescent="0.25">
      <c r="A1161" s="212" t="s">
        <v>1471</v>
      </c>
      <c r="B1161" s="213" t="s">
        <v>1118</v>
      </c>
      <c r="C1161" s="212"/>
      <c r="D1161" s="213"/>
      <c r="E1161" s="213" t="s">
        <v>335</v>
      </c>
      <c r="F1161" s="210" t="s">
        <v>1007</v>
      </c>
      <c r="G1161" s="211"/>
      <c r="H1161" s="211"/>
    </row>
    <row r="1162" spans="1:8" x14ac:dyDescent="0.25">
      <c r="A1162" s="208"/>
      <c r="B1162" s="209"/>
      <c r="C1162" s="208"/>
      <c r="D1162" s="209" t="s">
        <v>356</v>
      </c>
      <c r="E1162" s="209"/>
      <c r="F1162" s="210"/>
      <c r="G1162" s="211"/>
      <c r="H1162" s="211"/>
    </row>
    <row r="1163" spans="1:8" x14ac:dyDescent="0.25">
      <c r="A1163" s="208"/>
      <c r="B1163" s="209" t="s">
        <v>270</v>
      </c>
      <c r="C1163" s="208" t="s">
        <v>360</v>
      </c>
      <c r="D1163" s="209" t="s">
        <v>361</v>
      </c>
      <c r="E1163" s="209" t="s">
        <v>359</v>
      </c>
      <c r="F1163" s="210">
        <v>1.02</v>
      </c>
      <c r="G1163" s="211">
        <v>13.45</v>
      </c>
      <c r="H1163" s="211">
        <f>+ROUND(F1163*G1163,2)</f>
        <v>13.72</v>
      </c>
    </row>
    <row r="1164" spans="1:8" x14ac:dyDescent="0.25">
      <c r="A1164" s="208"/>
      <c r="B1164" s="209" t="s">
        <v>270</v>
      </c>
      <c r="C1164" s="208" t="s">
        <v>617</v>
      </c>
      <c r="D1164" s="209" t="s">
        <v>618</v>
      </c>
      <c r="E1164" s="209" t="s">
        <v>450</v>
      </c>
      <c r="F1164" s="210">
        <v>6.0999999999999999E-2</v>
      </c>
      <c r="G1164" s="211">
        <v>23.97</v>
      </c>
      <c r="H1164" s="211">
        <f>+ROUND(F1164*G1164,2)</f>
        <v>1.46</v>
      </c>
    </row>
    <row r="1165" spans="1:8" x14ac:dyDescent="0.25">
      <c r="A1165" s="208"/>
      <c r="B1165" s="209"/>
      <c r="C1165" s="208"/>
      <c r="D1165" s="209" t="s">
        <v>271</v>
      </c>
      <c r="E1165" s="209"/>
      <c r="F1165" s="210"/>
      <c r="G1165" s="211"/>
      <c r="H1165" s="211">
        <f>+SUBTOTAL(9,H1163:H1164)</f>
        <v>15.18</v>
      </c>
    </row>
    <row r="1166" spans="1:8" x14ac:dyDescent="0.25">
      <c r="A1166" s="208"/>
      <c r="B1166" s="209"/>
      <c r="C1166" s="208"/>
      <c r="D1166" s="209" t="s">
        <v>272</v>
      </c>
      <c r="E1166" s="209"/>
      <c r="F1166" s="210"/>
      <c r="G1166" s="211"/>
      <c r="H1166" s="211">
        <f>+SUBTOTAL(9,H1162:H1164)</f>
        <v>15.18</v>
      </c>
    </row>
    <row r="1167" spans="1:8" x14ac:dyDescent="0.25">
      <c r="A1167" s="208"/>
      <c r="B1167" s="209"/>
      <c r="C1167" s="208"/>
      <c r="D1167" s="209" t="s">
        <v>273</v>
      </c>
      <c r="E1167" s="209"/>
      <c r="F1167" s="210">
        <v>28</v>
      </c>
      <c r="G1167" s="211"/>
      <c r="H1167" s="211">
        <f>+ROUND(H1166*F1167/100,2)</f>
        <v>4.25</v>
      </c>
    </row>
    <row r="1168" spans="1:8" x14ac:dyDescent="0.25">
      <c r="A1168" s="208"/>
      <c r="B1168" s="209"/>
      <c r="C1168" s="208"/>
      <c r="D1168" s="209" t="s">
        <v>274</v>
      </c>
      <c r="E1168" s="209"/>
      <c r="F1168" s="210"/>
      <c r="G1168" s="211"/>
      <c r="H1168" s="211">
        <f>+H1166+H1167</f>
        <v>19.43</v>
      </c>
    </row>
    <row r="1169" spans="1:8" x14ac:dyDescent="0.25">
      <c r="A1169" s="208"/>
      <c r="B1169" s="209"/>
      <c r="C1169" s="208"/>
      <c r="D1169" s="209" t="s">
        <v>275</v>
      </c>
      <c r="E1169" s="209"/>
      <c r="F1169" s="210"/>
      <c r="G1169" s="211"/>
      <c r="H1169" s="211">
        <v>19.43</v>
      </c>
    </row>
    <row r="1172" spans="1:8" x14ac:dyDescent="0.25">
      <c r="A1172" s="208" t="s">
        <v>344</v>
      </c>
      <c r="B1172" s="209" t="s">
        <v>345</v>
      </c>
      <c r="C1172" s="208"/>
      <c r="D1172" s="209"/>
      <c r="E1172" s="209"/>
      <c r="F1172" s="210"/>
      <c r="G1172" s="211"/>
      <c r="H1172" s="211"/>
    </row>
    <row r="1173" spans="1:8" x14ac:dyDescent="0.25">
      <c r="A1173" s="208"/>
      <c r="B1173" s="209"/>
      <c r="C1173" s="208" t="s">
        <v>346</v>
      </c>
      <c r="D1173" s="209" t="s">
        <v>347</v>
      </c>
      <c r="E1173" s="209" t="s">
        <v>348</v>
      </c>
      <c r="F1173" s="210" t="s">
        <v>349</v>
      </c>
      <c r="G1173" s="211" t="s">
        <v>350</v>
      </c>
      <c r="H1173" s="211" t="s">
        <v>351</v>
      </c>
    </row>
    <row r="1174" spans="1:8" x14ac:dyDescent="0.25">
      <c r="A1174" s="208"/>
      <c r="B1174" s="209"/>
      <c r="C1174" s="208"/>
      <c r="D1174" s="209"/>
      <c r="E1174" s="209"/>
      <c r="F1174" s="210"/>
      <c r="G1174" s="211"/>
      <c r="H1174" s="211"/>
    </row>
    <row r="1175" spans="1:8" x14ac:dyDescent="0.25">
      <c r="A1175" s="212" t="s">
        <v>619</v>
      </c>
      <c r="B1175" s="213" t="s">
        <v>620</v>
      </c>
      <c r="C1175" s="212"/>
      <c r="D1175" s="213"/>
      <c r="E1175" s="213" t="s">
        <v>450</v>
      </c>
      <c r="F1175" s="210" t="s">
        <v>366</v>
      </c>
      <c r="G1175" s="211"/>
      <c r="H1175" s="211"/>
    </row>
    <row r="1176" spans="1:8" x14ac:dyDescent="0.25">
      <c r="A1176" s="208"/>
      <c r="B1176" s="209"/>
      <c r="C1176" s="208"/>
      <c r="D1176" s="209" t="s">
        <v>356</v>
      </c>
      <c r="E1176" s="209"/>
      <c r="F1176" s="210"/>
      <c r="G1176" s="211"/>
      <c r="H1176" s="211"/>
    </row>
    <row r="1177" spans="1:8" x14ac:dyDescent="0.25">
      <c r="A1177" s="208"/>
      <c r="B1177" s="209" t="s">
        <v>270</v>
      </c>
      <c r="C1177" s="208" t="s">
        <v>621</v>
      </c>
      <c r="D1177" s="209" t="s">
        <v>622</v>
      </c>
      <c r="E1177" s="209" t="s">
        <v>359</v>
      </c>
      <c r="F1177" s="210">
        <v>1</v>
      </c>
      <c r="G1177" s="211">
        <v>19.670000000000002</v>
      </c>
      <c r="H1177" s="211">
        <f>+ROUND(F1177*G1177,2)</f>
        <v>19.670000000000002</v>
      </c>
    </row>
    <row r="1178" spans="1:8" x14ac:dyDescent="0.25">
      <c r="A1178" s="208"/>
      <c r="B1178" s="209" t="s">
        <v>270</v>
      </c>
      <c r="C1178" s="208" t="s">
        <v>623</v>
      </c>
      <c r="D1178" s="209" t="s">
        <v>624</v>
      </c>
      <c r="E1178" s="209" t="s">
        <v>359</v>
      </c>
      <c r="F1178" s="210">
        <v>1</v>
      </c>
      <c r="G1178" s="211">
        <v>0.64</v>
      </c>
      <c r="H1178" s="211">
        <f>+ROUND(F1178*G1178,2)</f>
        <v>0.64</v>
      </c>
    </row>
    <row r="1179" spans="1:8" x14ac:dyDescent="0.25">
      <c r="A1179" s="208"/>
      <c r="B1179" s="209" t="s">
        <v>270</v>
      </c>
      <c r="C1179" s="208" t="s">
        <v>625</v>
      </c>
      <c r="D1179" s="209" t="s">
        <v>626</v>
      </c>
      <c r="E1179" s="209" t="s">
        <v>359</v>
      </c>
      <c r="F1179" s="210">
        <v>1</v>
      </c>
      <c r="G1179" s="211">
        <v>0.17</v>
      </c>
      <c r="H1179" s="211">
        <f>+ROUND(F1179*G1179,2)</f>
        <v>0.17</v>
      </c>
    </row>
    <row r="1180" spans="1:8" x14ac:dyDescent="0.25">
      <c r="A1180" s="208"/>
      <c r="B1180" s="209" t="s">
        <v>270</v>
      </c>
      <c r="C1180" s="208" t="s">
        <v>627</v>
      </c>
      <c r="D1180" s="209" t="s">
        <v>628</v>
      </c>
      <c r="E1180" s="209" t="s">
        <v>359</v>
      </c>
      <c r="F1180" s="210">
        <v>1</v>
      </c>
      <c r="G1180" s="211">
        <v>0.81</v>
      </c>
      <c r="H1180" s="211">
        <f>+ROUND(F1180*G1180,2)</f>
        <v>0.81</v>
      </c>
    </row>
    <row r="1181" spans="1:8" x14ac:dyDescent="0.25">
      <c r="A1181" s="208"/>
      <c r="B1181" s="209" t="s">
        <v>270</v>
      </c>
      <c r="C1181" s="208" t="s">
        <v>629</v>
      </c>
      <c r="D1181" s="209" t="s">
        <v>630</v>
      </c>
      <c r="E1181" s="209" t="s">
        <v>359</v>
      </c>
      <c r="F1181" s="210">
        <v>1</v>
      </c>
      <c r="G1181" s="211">
        <v>2.68</v>
      </c>
      <c r="H1181" s="211">
        <f>+ROUND(F1181*G1181,2)</f>
        <v>2.68</v>
      </c>
    </row>
    <row r="1182" spans="1:8" x14ac:dyDescent="0.25">
      <c r="A1182" s="208"/>
      <c r="B1182" s="209"/>
      <c r="C1182" s="208"/>
      <c r="D1182" s="209" t="s">
        <v>271</v>
      </c>
      <c r="E1182" s="209"/>
      <c r="F1182" s="210"/>
      <c r="G1182" s="211"/>
      <c r="H1182" s="211">
        <f>+SUBTOTAL(9,H1177:H1181)</f>
        <v>23.970000000000002</v>
      </c>
    </row>
    <row r="1183" spans="1:8" x14ac:dyDescent="0.25">
      <c r="A1183" s="208"/>
      <c r="B1183" s="209"/>
      <c r="C1183" s="208"/>
      <c r="D1183" s="209" t="s">
        <v>272</v>
      </c>
      <c r="E1183" s="209"/>
      <c r="F1183" s="210"/>
      <c r="G1183" s="211"/>
      <c r="H1183" s="211">
        <f>+SUBTOTAL(9,H1176:H1181)</f>
        <v>23.970000000000002</v>
      </c>
    </row>
    <row r="1184" spans="1:8" x14ac:dyDescent="0.25">
      <c r="A1184" s="208"/>
      <c r="B1184" s="209"/>
      <c r="C1184" s="208"/>
      <c r="D1184" s="209" t="s">
        <v>273</v>
      </c>
      <c r="E1184" s="209"/>
      <c r="F1184" s="210">
        <v>0</v>
      </c>
      <c r="G1184" s="211"/>
      <c r="H1184" s="211">
        <f>+ROUND(H1183*F1184/100,2)</f>
        <v>0</v>
      </c>
    </row>
    <row r="1185" spans="1:8" x14ac:dyDescent="0.25">
      <c r="A1185" s="208"/>
      <c r="B1185" s="209"/>
      <c r="C1185" s="208"/>
      <c r="D1185" s="209" t="s">
        <v>274</v>
      </c>
      <c r="E1185" s="209"/>
      <c r="F1185" s="210"/>
      <c r="G1185" s="211"/>
      <c r="H1185" s="211">
        <f>+H1183+H1184</f>
        <v>23.970000000000002</v>
      </c>
    </row>
    <row r="1186" spans="1:8" x14ac:dyDescent="0.25">
      <c r="A1186" s="208"/>
      <c r="B1186" s="209"/>
      <c r="C1186" s="208"/>
      <c r="D1186" s="209" t="s">
        <v>275</v>
      </c>
      <c r="E1186" s="209"/>
      <c r="F1186" s="210"/>
      <c r="G1186" s="211"/>
      <c r="H1186" s="211">
        <v>23.97</v>
      </c>
    </row>
    <row r="1189" spans="1:8" x14ac:dyDescent="0.25">
      <c r="A1189" s="208" t="s">
        <v>344</v>
      </c>
      <c r="B1189" s="209" t="s">
        <v>345</v>
      </c>
      <c r="C1189" s="208"/>
      <c r="D1189" s="209"/>
      <c r="E1189" s="209"/>
      <c r="F1189" s="210"/>
      <c r="G1189" s="211"/>
      <c r="H1189" s="211"/>
    </row>
    <row r="1190" spans="1:8" x14ac:dyDescent="0.25">
      <c r="A1190" s="208"/>
      <c r="B1190" s="209"/>
      <c r="C1190" s="208" t="s">
        <v>346</v>
      </c>
      <c r="D1190" s="209" t="s">
        <v>347</v>
      </c>
      <c r="E1190" s="209" t="s">
        <v>348</v>
      </c>
      <c r="F1190" s="210" t="s">
        <v>349</v>
      </c>
      <c r="G1190" s="211" t="s">
        <v>350</v>
      </c>
      <c r="H1190" s="211" t="s">
        <v>351</v>
      </c>
    </row>
    <row r="1191" spans="1:8" x14ac:dyDescent="0.25">
      <c r="A1191" s="208"/>
      <c r="B1191" s="209"/>
      <c r="C1191" s="208"/>
      <c r="D1191" s="209"/>
      <c r="E1191" s="209"/>
      <c r="F1191" s="210"/>
      <c r="G1191" s="211"/>
      <c r="H1191" s="211"/>
    </row>
    <row r="1192" spans="1:8" x14ac:dyDescent="0.25">
      <c r="A1192" s="212" t="s">
        <v>631</v>
      </c>
      <c r="B1192" s="213" t="s">
        <v>632</v>
      </c>
      <c r="C1192" s="212"/>
      <c r="D1192" s="213"/>
      <c r="E1192" s="213" t="s">
        <v>359</v>
      </c>
      <c r="F1192" s="210" t="s">
        <v>366</v>
      </c>
      <c r="G1192" s="211"/>
      <c r="H1192" s="211"/>
    </row>
    <row r="1193" spans="1:8" x14ac:dyDescent="0.25">
      <c r="A1193" s="208"/>
      <c r="B1193" s="209">
        <v>1</v>
      </c>
      <c r="C1193" s="208" t="s">
        <v>633</v>
      </c>
      <c r="D1193" s="209" t="s">
        <v>634</v>
      </c>
      <c r="E1193" s="209" t="s">
        <v>359</v>
      </c>
      <c r="F1193" s="210">
        <v>1</v>
      </c>
      <c r="G1193" s="211">
        <v>15.1</v>
      </c>
      <c r="H1193" s="211">
        <f>+ROUND(F1193*G1193,2)</f>
        <v>15.1</v>
      </c>
    </row>
    <row r="1194" spans="1:8" x14ac:dyDescent="0.25">
      <c r="A1194" s="208"/>
      <c r="B1194" s="209">
        <v>1</v>
      </c>
      <c r="C1194" s="208" t="s">
        <v>369</v>
      </c>
      <c r="D1194" s="209" t="s">
        <v>370</v>
      </c>
      <c r="E1194" s="209" t="s">
        <v>359</v>
      </c>
      <c r="F1194" s="210">
        <v>1</v>
      </c>
      <c r="G1194" s="211">
        <v>2.59</v>
      </c>
      <c r="H1194" s="211">
        <f>+ROUND(F1194*G1194,2)</f>
        <v>2.59</v>
      </c>
    </row>
    <row r="1195" spans="1:8" x14ac:dyDescent="0.25">
      <c r="A1195" s="208"/>
      <c r="B1195" s="209">
        <v>1</v>
      </c>
      <c r="C1195" s="208" t="s">
        <v>371</v>
      </c>
      <c r="D1195" s="209" t="s">
        <v>372</v>
      </c>
      <c r="E1195" s="209" t="s">
        <v>359</v>
      </c>
      <c r="F1195" s="210">
        <v>1</v>
      </c>
      <c r="G1195" s="211">
        <v>0.55000000000000004</v>
      </c>
      <c r="H1195" s="211">
        <f>+ROUND(F1195*G1195,2)</f>
        <v>0.55000000000000004</v>
      </c>
    </row>
    <row r="1196" spans="1:8" x14ac:dyDescent="0.25">
      <c r="A1196" s="208"/>
      <c r="B1196" s="209">
        <v>1</v>
      </c>
      <c r="C1196" s="208" t="s">
        <v>373</v>
      </c>
      <c r="D1196" s="209" t="s">
        <v>374</v>
      </c>
      <c r="E1196" s="209" t="s">
        <v>359</v>
      </c>
      <c r="F1196" s="210">
        <v>1</v>
      </c>
      <c r="G1196" s="211">
        <v>0.37</v>
      </c>
      <c r="H1196" s="211">
        <f>+ROUND(F1196*G1196,2)</f>
        <v>0.37</v>
      </c>
    </row>
    <row r="1197" spans="1:8" x14ac:dyDescent="0.25">
      <c r="A1197" s="208"/>
      <c r="B1197" s="209">
        <v>1</v>
      </c>
      <c r="C1197" s="208" t="s">
        <v>375</v>
      </c>
      <c r="D1197" s="209" t="s">
        <v>376</v>
      </c>
      <c r="E1197" s="209" t="s">
        <v>359</v>
      </c>
      <c r="F1197" s="210">
        <v>1</v>
      </c>
      <c r="G1197" s="211">
        <v>0.02</v>
      </c>
      <c r="H1197" s="211">
        <f>+ROUND(F1197*G1197,2)</f>
        <v>0.02</v>
      </c>
    </row>
    <row r="1198" spans="1:8" x14ac:dyDescent="0.25">
      <c r="A1198" s="208"/>
      <c r="B1198" s="209"/>
      <c r="C1198" s="208"/>
      <c r="D1198" s="209" t="s">
        <v>277</v>
      </c>
      <c r="E1198" s="209"/>
      <c r="F1198" s="210"/>
      <c r="G1198" s="211"/>
      <c r="H1198" s="211">
        <f>+SUBTOTAL(9,H1193:H1197)</f>
        <v>18.63</v>
      </c>
    </row>
    <row r="1199" spans="1:8" x14ac:dyDescent="0.25">
      <c r="A1199" s="208"/>
      <c r="B1199" s="209"/>
      <c r="C1199" s="208"/>
      <c r="D1199" s="209" t="s">
        <v>356</v>
      </c>
      <c r="E1199" s="209"/>
      <c r="F1199" s="210"/>
      <c r="G1199" s="211"/>
      <c r="H1199" s="211"/>
    </row>
    <row r="1200" spans="1:8" x14ac:dyDescent="0.25">
      <c r="A1200" s="208"/>
      <c r="B1200" s="209" t="s">
        <v>270</v>
      </c>
      <c r="C1200" s="208" t="s">
        <v>379</v>
      </c>
      <c r="D1200" s="209" t="s">
        <v>380</v>
      </c>
      <c r="E1200" s="209" t="s">
        <v>359</v>
      </c>
      <c r="F1200" s="210">
        <v>1</v>
      </c>
      <c r="G1200" s="211">
        <v>0.9</v>
      </c>
      <c r="H1200" s="211">
        <f>+ROUND(F1200*G1200,2)</f>
        <v>0.9</v>
      </c>
    </row>
    <row r="1201" spans="1:8" x14ac:dyDescent="0.25">
      <c r="A1201" s="208"/>
      <c r="B1201" s="209" t="s">
        <v>270</v>
      </c>
      <c r="C1201" s="208" t="s">
        <v>635</v>
      </c>
      <c r="D1201" s="209" t="s">
        <v>636</v>
      </c>
      <c r="E1201" s="209" t="s">
        <v>359</v>
      </c>
      <c r="F1201" s="210">
        <v>1</v>
      </c>
      <c r="G1201" s="211">
        <v>0.14000000000000001</v>
      </c>
      <c r="H1201" s="211">
        <f>+ROUND(F1201*G1201,2)</f>
        <v>0.14000000000000001</v>
      </c>
    </row>
    <row r="1202" spans="1:8" x14ac:dyDescent="0.25">
      <c r="A1202" s="208"/>
      <c r="B1202" s="209"/>
      <c r="C1202" s="208"/>
      <c r="D1202" s="209" t="s">
        <v>271</v>
      </c>
      <c r="E1202" s="209"/>
      <c r="F1202" s="210"/>
      <c r="G1202" s="211"/>
      <c r="H1202" s="211">
        <f>+SUBTOTAL(9,H1200:H1201)</f>
        <v>1.04</v>
      </c>
    </row>
    <row r="1203" spans="1:8" x14ac:dyDescent="0.25">
      <c r="A1203" s="208"/>
      <c r="B1203" s="209"/>
      <c r="C1203" s="208"/>
      <c r="D1203" s="209" t="s">
        <v>272</v>
      </c>
      <c r="E1203" s="209"/>
      <c r="F1203" s="210"/>
      <c r="G1203" s="211"/>
      <c r="H1203" s="211">
        <f>+SUBTOTAL(9,H1193:H1201)</f>
        <v>19.669999999999998</v>
      </c>
    </row>
    <row r="1204" spans="1:8" x14ac:dyDescent="0.25">
      <c r="A1204" s="208"/>
      <c r="B1204" s="209"/>
      <c r="C1204" s="208"/>
      <c r="D1204" s="209" t="s">
        <v>273</v>
      </c>
      <c r="E1204" s="209"/>
      <c r="F1204" s="210">
        <v>0</v>
      </c>
      <c r="G1204" s="211"/>
      <c r="H1204" s="211">
        <f>+ROUND(H1203*F1204/100,2)</f>
        <v>0</v>
      </c>
    </row>
    <row r="1205" spans="1:8" x14ac:dyDescent="0.25">
      <c r="A1205" s="208"/>
      <c r="B1205" s="209"/>
      <c r="C1205" s="208"/>
      <c r="D1205" s="209" t="s">
        <v>274</v>
      </c>
      <c r="E1205" s="209"/>
      <c r="F1205" s="210"/>
      <c r="G1205" s="211"/>
      <c r="H1205" s="211">
        <f>+H1203+H1204</f>
        <v>19.669999999999998</v>
      </c>
    </row>
    <row r="1206" spans="1:8" x14ac:dyDescent="0.25">
      <c r="A1206" s="208"/>
      <c r="B1206" s="209"/>
      <c r="C1206" s="208"/>
      <c r="D1206" s="209" t="s">
        <v>275</v>
      </c>
      <c r="E1206" s="209"/>
      <c r="F1206" s="210"/>
      <c r="G1206" s="211"/>
      <c r="H1206" s="211">
        <v>19.670000000000002</v>
      </c>
    </row>
    <row r="1209" spans="1:8" x14ac:dyDescent="0.25">
      <c r="A1209" s="208" t="s">
        <v>344</v>
      </c>
      <c r="B1209" s="209" t="s">
        <v>345</v>
      </c>
      <c r="C1209" s="208"/>
      <c r="D1209" s="209"/>
      <c r="E1209" s="209"/>
      <c r="F1209" s="210"/>
      <c r="G1209" s="211"/>
      <c r="H1209" s="211"/>
    </row>
    <row r="1210" spans="1:8" x14ac:dyDescent="0.25">
      <c r="A1210" s="208"/>
      <c r="B1210" s="209"/>
      <c r="C1210" s="208" t="s">
        <v>346</v>
      </c>
      <c r="D1210" s="209" t="s">
        <v>347</v>
      </c>
      <c r="E1210" s="209" t="s">
        <v>348</v>
      </c>
      <c r="F1210" s="210" t="s">
        <v>349</v>
      </c>
      <c r="G1210" s="211" t="s">
        <v>350</v>
      </c>
      <c r="H1210" s="211" t="s">
        <v>351</v>
      </c>
    </row>
    <row r="1211" spans="1:8" x14ac:dyDescent="0.25">
      <c r="A1211" s="208"/>
      <c r="B1211" s="209"/>
      <c r="C1211" s="208"/>
      <c r="D1211" s="209"/>
      <c r="E1211" s="209"/>
      <c r="F1211" s="210"/>
      <c r="G1211" s="211"/>
      <c r="H1211" s="211"/>
    </row>
    <row r="1212" spans="1:8" x14ac:dyDescent="0.25">
      <c r="A1212" s="212" t="s">
        <v>637</v>
      </c>
      <c r="B1212" s="213" t="s">
        <v>638</v>
      </c>
      <c r="C1212" s="212"/>
      <c r="D1212" s="213"/>
      <c r="E1212" s="213" t="s">
        <v>359</v>
      </c>
      <c r="F1212" s="210" t="s">
        <v>366</v>
      </c>
      <c r="G1212" s="211"/>
      <c r="H1212" s="211"/>
    </row>
    <row r="1213" spans="1:8" x14ac:dyDescent="0.25">
      <c r="A1213" s="208"/>
      <c r="B1213" s="209">
        <v>1</v>
      </c>
      <c r="C1213" s="208" t="s">
        <v>633</v>
      </c>
      <c r="D1213" s="209" t="s">
        <v>634</v>
      </c>
      <c r="E1213" s="209" t="s">
        <v>359</v>
      </c>
      <c r="F1213" s="210">
        <v>9.2999999999999992E-3</v>
      </c>
      <c r="G1213" s="211">
        <v>15.1</v>
      </c>
      <c r="H1213" s="211">
        <f>+ROUND(F1213*G1213,2)</f>
        <v>0.14000000000000001</v>
      </c>
    </row>
    <row r="1214" spans="1:8" x14ac:dyDescent="0.25">
      <c r="A1214" s="208"/>
      <c r="B1214" s="209"/>
      <c r="C1214" s="208"/>
      <c r="D1214" s="209" t="s">
        <v>277</v>
      </c>
      <c r="E1214" s="209"/>
      <c r="F1214" s="210"/>
      <c r="G1214" s="211"/>
      <c r="H1214" s="211">
        <f>+SUBTOTAL(9,H1213:H1213)</f>
        <v>0.14000000000000001</v>
      </c>
    </row>
    <row r="1215" spans="1:8" x14ac:dyDescent="0.25">
      <c r="A1215" s="208"/>
      <c r="B1215" s="209"/>
      <c r="C1215" s="208"/>
      <c r="D1215" s="209" t="s">
        <v>272</v>
      </c>
      <c r="E1215" s="209"/>
      <c r="F1215" s="210"/>
      <c r="G1215" s="211"/>
      <c r="H1215" s="211">
        <f>+SUBTOTAL(9,H1213:H1213)</f>
        <v>0.14000000000000001</v>
      </c>
    </row>
    <row r="1216" spans="1:8" x14ac:dyDescent="0.25">
      <c r="A1216" s="208"/>
      <c r="B1216" s="209"/>
      <c r="C1216" s="208"/>
      <c r="D1216" s="209" t="s">
        <v>273</v>
      </c>
      <c r="E1216" s="209"/>
      <c r="F1216" s="210">
        <v>0</v>
      </c>
      <c r="G1216" s="211"/>
      <c r="H1216" s="211">
        <f>+ROUND(H1215*F1216/100,2)</f>
        <v>0</v>
      </c>
    </row>
    <row r="1217" spans="1:8" x14ac:dyDescent="0.25">
      <c r="A1217" s="208"/>
      <c r="B1217" s="209"/>
      <c r="C1217" s="208"/>
      <c r="D1217" s="209" t="s">
        <v>274</v>
      </c>
      <c r="E1217" s="209"/>
      <c r="F1217" s="210"/>
      <c r="G1217" s="211"/>
      <c r="H1217" s="211">
        <f>+H1215+H1216</f>
        <v>0.14000000000000001</v>
      </c>
    </row>
    <row r="1218" spans="1:8" x14ac:dyDescent="0.25">
      <c r="A1218" s="208"/>
      <c r="B1218" s="209"/>
      <c r="C1218" s="208"/>
      <c r="D1218" s="209" t="s">
        <v>275</v>
      </c>
      <c r="E1218" s="209"/>
      <c r="F1218" s="210"/>
      <c r="G1218" s="211"/>
      <c r="H1218" s="211">
        <v>0.14000000000000001</v>
      </c>
    </row>
    <row r="1221" spans="1:8" x14ac:dyDescent="0.25">
      <c r="A1221" s="208" t="s">
        <v>344</v>
      </c>
      <c r="B1221" s="209" t="s">
        <v>345</v>
      </c>
      <c r="C1221" s="208"/>
      <c r="D1221" s="209"/>
      <c r="E1221" s="209"/>
      <c r="F1221" s="210"/>
      <c r="G1221" s="211"/>
      <c r="H1221" s="211"/>
    </row>
    <row r="1222" spans="1:8" x14ac:dyDescent="0.25">
      <c r="A1222" s="208"/>
      <c r="B1222" s="209"/>
      <c r="C1222" s="208" t="s">
        <v>346</v>
      </c>
      <c r="D1222" s="209" t="s">
        <v>347</v>
      </c>
      <c r="E1222" s="209" t="s">
        <v>348</v>
      </c>
      <c r="F1222" s="210" t="s">
        <v>349</v>
      </c>
      <c r="G1222" s="211" t="s">
        <v>350</v>
      </c>
      <c r="H1222" s="211" t="s">
        <v>351</v>
      </c>
    </row>
    <row r="1223" spans="1:8" x14ac:dyDescent="0.25">
      <c r="A1223" s="208"/>
      <c r="B1223" s="209"/>
      <c r="C1223" s="208"/>
      <c r="D1223" s="209"/>
      <c r="E1223" s="209"/>
      <c r="F1223" s="210"/>
      <c r="G1223" s="211"/>
      <c r="H1223" s="211"/>
    </row>
    <row r="1224" spans="1:8" x14ac:dyDescent="0.25">
      <c r="A1224" s="212" t="s">
        <v>639</v>
      </c>
      <c r="B1224" s="213" t="s">
        <v>640</v>
      </c>
      <c r="C1224" s="212"/>
      <c r="D1224" s="213"/>
      <c r="E1224" s="213" t="s">
        <v>359</v>
      </c>
      <c r="F1224" s="210" t="s">
        <v>366</v>
      </c>
      <c r="G1224" s="211"/>
      <c r="H1224" s="211"/>
    </row>
    <row r="1225" spans="1:8" x14ac:dyDescent="0.25">
      <c r="A1225" s="208"/>
      <c r="B1225" s="209">
        <v>0</v>
      </c>
      <c r="C1225" s="208" t="s">
        <v>641</v>
      </c>
      <c r="D1225" s="209" t="s">
        <v>642</v>
      </c>
      <c r="E1225" s="209" t="s">
        <v>337</v>
      </c>
      <c r="F1225" s="210">
        <v>5.3300000000000001E-5</v>
      </c>
      <c r="G1225" s="211">
        <v>12083.1</v>
      </c>
      <c r="H1225" s="211">
        <f>+ROUND(F1225*G1225,2)</f>
        <v>0.64</v>
      </c>
    </row>
    <row r="1226" spans="1:8" x14ac:dyDescent="0.25">
      <c r="A1226" s="208"/>
      <c r="B1226" s="209"/>
      <c r="C1226" s="208"/>
      <c r="D1226" s="209" t="s">
        <v>476</v>
      </c>
      <c r="E1226" s="209"/>
      <c r="F1226" s="210"/>
      <c r="G1226" s="211"/>
      <c r="H1226" s="211">
        <f>+SUBTOTAL(9,H1225:H1225)</f>
        <v>0.64</v>
      </c>
    </row>
    <row r="1227" spans="1:8" x14ac:dyDescent="0.25">
      <c r="A1227" s="208"/>
      <c r="B1227" s="209"/>
      <c r="C1227" s="208"/>
      <c r="D1227" s="209" t="s">
        <v>272</v>
      </c>
      <c r="E1227" s="209"/>
      <c r="F1227" s="210"/>
      <c r="G1227" s="211"/>
      <c r="H1227" s="211">
        <f>+SUBTOTAL(9,H1225:H1225)</f>
        <v>0.64</v>
      </c>
    </row>
    <row r="1228" spans="1:8" x14ac:dyDescent="0.25">
      <c r="A1228" s="208"/>
      <c r="B1228" s="209"/>
      <c r="C1228" s="208"/>
      <c r="D1228" s="209" t="s">
        <v>273</v>
      </c>
      <c r="E1228" s="209"/>
      <c r="F1228" s="210">
        <v>0</v>
      </c>
      <c r="G1228" s="211"/>
      <c r="H1228" s="211">
        <f>+ROUND(H1227*F1228/100,2)</f>
        <v>0</v>
      </c>
    </row>
    <row r="1229" spans="1:8" x14ac:dyDescent="0.25">
      <c r="A1229" s="208"/>
      <c r="B1229" s="209"/>
      <c r="C1229" s="208"/>
      <c r="D1229" s="209" t="s">
        <v>274</v>
      </c>
      <c r="E1229" s="209"/>
      <c r="F1229" s="210"/>
      <c r="G1229" s="211"/>
      <c r="H1229" s="211">
        <f>+H1227+H1228</f>
        <v>0.64</v>
      </c>
    </row>
    <row r="1230" spans="1:8" x14ac:dyDescent="0.25">
      <c r="A1230" s="208"/>
      <c r="B1230" s="209"/>
      <c r="C1230" s="208"/>
      <c r="D1230" s="209" t="s">
        <v>275</v>
      </c>
      <c r="E1230" s="209"/>
      <c r="F1230" s="210"/>
      <c r="G1230" s="211"/>
      <c r="H1230" s="211">
        <v>0.64</v>
      </c>
    </row>
    <row r="1233" spans="1:8" x14ac:dyDescent="0.25">
      <c r="A1233" s="208" t="s">
        <v>344</v>
      </c>
      <c r="B1233" s="209" t="s">
        <v>345</v>
      </c>
      <c r="C1233" s="208"/>
      <c r="D1233" s="209"/>
      <c r="E1233" s="209"/>
      <c r="F1233" s="210"/>
      <c r="G1233" s="211"/>
      <c r="H1233" s="211"/>
    </row>
    <row r="1234" spans="1:8" x14ac:dyDescent="0.25">
      <c r="A1234" s="208"/>
      <c r="B1234" s="209"/>
      <c r="C1234" s="208" t="s">
        <v>346</v>
      </c>
      <c r="D1234" s="209" t="s">
        <v>347</v>
      </c>
      <c r="E1234" s="209" t="s">
        <v>348</v>
      </c>
      <c r="F1234" s="210" t="s">
        <v>349</v>
      </c>
      <c r="G1234" s="211" t="s">
        <v>350</v>
      </c>
      <c r="H1234" s="211" t="s">
        <v>351</v>
      </c>
    </row>
    <row r="1235" spans="1:8" x14ac:dyDescent="0.25">
      <c r="A1235" s="208"/>
      <c r="B1235" s="209"/>
      <c r="C1235" s="208"/>
      <c r="D1235" s="209"/>
      <c r="E1235" s="209"/>
      <c r="F1235" s="210"/>
      <c r="G1235" s="211"/>
      <c r="H1235" s="211"/>
    </row>
    <row r="1236" spans="1:8" x14ac:dyDescent="0.25">
      <c r="A1236" s="212" t="s">
        <v>643</v>
      </c>
      <c r="B1236" s="213" t="s">
        <v>644</v>
      </c>
      <c r="C1236" s="212"/>
      <c r="D1236" s="213"/>
      <c r="E1236" s="213" t="s">
        <v>359</v>
      </c>
      <c r="F1236" s="210" t="s">
        <v>366</v>
      </c>
      <c r="G1236" s="211"/>
      <c r="H1236" s="211"/>
    </row>
    <row r="1237" spans="1:8" x14ac:dyDescent="0.25">
      <c r="A1237" s="208"/>
      <c r="B1237" s="209">
        <v>0</v>
      </c>
      <c r="C1237" s="208" t="s">
        <v>641</v>
      </c>
      <c r="D1237" s="209" t="s">
        <v>642</v>
      </c>
      <c r="E1237" s="209" t="s">
        <v>337</v>
      </c>
      <c r="F1237" s="210">
        <v>1.4E-5</v>
      </c>
      <c r="G1237" s="211">
        <v>12083.1</v>
      </c>
      <c r="H1237" s="211">
        <f>+ROUND(F1237*G1237,2)</f>
        <v>0.17</v>
      </c>
    </row>
    <row r="1238" spans="1:8" x14ac:dyDescent="0.25">
      <c r="A1238" s="208"/>
      <c r="B1238" s="209"/>
      <c r="C1238" s="208"/>
      <c r="D1238" s="209" t="s">
        <v>476</v>
      </c>
      <c r="E1238" s="209"/>
      <c r="F1238" s="210"/>
      <c r="G1238" s="211"/>
      <c r="H1238" s="211">
        <f>+SUBTOTAL(9,H1237:H1237)</f>
        <v>0.17</v>
      </c>
    </row>
    <row r="1239" spans="1:8" x14ac:dyDescent="0.25">
      <c r="A1239" s="208"/>
      <c r="B1239" s="209"/>
      <c r="C1239" s="208"/>
      <c r="D1239" s="209" t="s">
        <v>272</v>
      </c>
      <c r="E1239" s="209"/>
      <c r="F1239" s="210"/>
      <c r="G1239" s="211"/>
      <c r="H1239" s="211">
        <f>+SUBTOTAL(9,H1237:H1237)</f>
        <v>0.17</v>
      </c>
    </row>
    <row r="1240" spans="1:8" x14ac:dyDescent="0.25">
      <c r="A1240" s="208"/>
      <c r="B1240" s="209"/>
      <c r="C1240" s="208"/>
      <c r="D1240" s="209" t="s">
        <v>273</v>
      </c>
      <c r="E1240" s="209"/>
      <c r="F1240" s="210">
        <v>0</v>
      </c>
      <c r="G1240" s="211"/>
      <c r="H1240" s="211">
        <f>+ROUND(H1239*F1240/100,2)</f>
        <v>0</v>
      </c>
    </row>
    <row r="1241" spans="1:8" x14ac:dyDescent="0.25">
      <c r="A1241" s="208"/>
      <c r="B1241" s="209"/>
      <c r="C1241" s="208"/>
      <c r="D1241" s="209" t="s">
        <v>274</v>
      </c>
      <c r="E1241" s="209"/>
      <c r="F1241" s="210"/>
      <c r="G1241" s="211"/>
      <c r="H1241" s="211">
        <f>+H1239+H1240</f>
        <v>0.17</v>
      </c>
    </row>
    <row r="1242" spans="1:8" x14ac:dyDescent="0.25">
      <c r="A1242" s="208"/>
      <c r="B1242" s="209"/>
      <c r="C1242" s="208"/>
      <c r="D1242" s="209" t="s">
        <v>275</v>
      </c>
      <c r="E1242" s="209"/>
      <c r="F1242" s="210"/>
      <c r="G1242" s="211"/>
      <c r="H1242" s="211">
        <v>0.17</v>
      </c>
    </row>
    <row r="1245" spans="1:8" x14ac:dyDescent="0.25">
      <c r="A1245" s="208" t="s">
        <v>344</v>
      </c>
      <c r="B1245" s="209" t="s">
        <v>345</v>
      </c>
      <c r="C1245" s="208"/>
      <c r="D1245" s="209"/>
      <c r="E1245" s="209"/>
      <c r="F1245" s="210"/>
      <c r="G1245" s="211"/>
      <c r="H1245" s="211"/>
    </row>
    <row r="1246" spans="1:8" x14ac:dyDescent="0.25">
      <c r="A1246" s="208"/>
      <c r="B1246" s="209"/>
      <c r="C1246" s="208" t="s">
        <v>346</v>
      </c>
      <c r="D1246" s="209" t="s">
        <v>347</v>
      </c>
      <c r="E1246" s="209" t="s">
        <v>348</v>
      </c>
      <c r="F1246" s="210" t="s">
        <v>349</v>
      </c>
      <c r="G1246" s="211" t="s">
        <v>350</v>
      </c>
      <c r="H1246" s="211" t="s">
        <v>351</v>
      </c>
    </row>
    <row r="1247" spans="1:8" x14ac:dyDescent="0.25">
      <c r="A1247" s="208"/>
      <c r="B1247" s="209"/>
      <c r="C1247" s="208"/>
      <c r="D1247" s="209"/>
      <c r="E1247" s="209"/>
      <c r="F1247" s="210"/>
      <c r="G1247" s="211"/>
      <c r="H1247" s="211"/>
    </row>
    <row r="1248" spans="1:8" x14ac:dyDescent="0.25">
      <c r="A1248" s="212" t="s">
        <v>645</v>
      </c>
      <c r="B1248" s="213" t="s">
        <v>646</v>
      </c>
      <c r="C1248" s="212"/>
      <c r="D1248" s="213"/>
      <c r="E1248" s="213" t="s">
        <v>359</v>
      </c>
      <c r="F1248" s="210" t="s">
        <v>366</v>
      </c>
      <c r="G1248" s="211"/>
      <c r="H1248" s="211"/>
    </row>
    <row r="1249" spans="1:8" x14ac:dyDescent="0.25">
      <c r="A1249" s="208"/>
      <c r="B1249" s="209">
        <v>0</v>
      </c>
      <c r="C1249" s="208" t="s">
        <v>641</v>
      </c>
      <c r="D1249" s="209" t="s">
        <v>642</v>
      </c>
      <c r="E1249" s="209" t="s">
        <v>337</v>
      </c>
      <c r="F1249" s="210">
        <v>6.6699999999999995E-5</v>
      </c>
      <c r="G1249" s="211">
        <v>12083.1</v>
      </c>
      <c r="H1249" s="211">
        <f>+ROUND(F1249*G1249,2)</f>
        <v>0.81</v>
      </c>
    </row>
    <row r="1250" spans="1:8" x14ac:dyDescent="0.25">
      <c r="A1250" s="208"/>
      <c r="B1250" s="209"/>
      <c r="C1250" s="208"/>
      <c r="D1250" s="209" t="s">
        <v>476</v>
      </c>
      <c r="E1250" s="209"/>
      <c r="F1250" s="210"/>
      <c r="G1250" s="211"/>
      <c r="H1250" s="211">
        <f>+SUBTOTAL(9,H1249:H1249)</f>
        <v>0.81</v>
      </c>
    </row>
    <row r="1251" spans="1:8" x14ac:dyDescent="0.25">
      <c r="A1251" s="208"/>
      <c r="B1251" s="209"/>
      <c r="C1251" s="208"/>
      <c r="D1251" s="209" t="s">
        <v>272</v>
      </c>
      <c r="E1251" s="209"/>
      <c r="F1251" s="210"/>
      <c r="G1251" s="211"/>
      <c r="H1251" s="211">
        <f>+SUBTOTAL(9,H1249:H1249)</f>
        <v>0.81</v>
      </c>
    </row>
    <row r="1252" spans="1:8" x14ac:dyDescent="0.25">
      <c r="A1252" s="208"/>
      <c r="B1252" s="209"/>
      <c r="C1252" s="208"/>
      <c r="D1252" s="209" t="s">
        <v>273</v>
      </c>
      <c r="E1252" s="209"/>
      <c r="F1252" s="210">
        <v>0</v>
      </c>
      <c r="G1252" s="211"/>
      <c r="H1252" s="211">
        <f>+ROUND(H1251*F1252/100,2)</f>
        <v>0</v>
      </c>
    </row>
    <row r="1253" spans="1:8" x14ac:dyDescent="0.25">
      <c r="A1253" s="208"/>
      <c r="B1253" s="209"/>
      <c r="C1253" s="208"/>
      <c r="D1253" s="209" t="s">
        <v>274</v>
      </c>
      <c r="E1253" s="209"/>
      <c r="F1253" s="210"/>
      <c r="G1253" s="211"/>
      <c r="H1253" s="211">
        <f>+H1251+H1252</f>
        <v>0.81</v>
      </c>
    </row>
    <row r="1254" spans="1:8" x14ac:dyDescent="0.25">
      <c r="A1254" s="208"/>
      <c r="B1254" s="209"/>
      <c r="C1254" s="208"/>
      <c r="D1254" s="209" t="s">
        <v>275</v>
      </c>
      <c r="E1254" s="209"/>
      <c r="F1254" s="210"/>
      <c r="G1254" s="211"/>
      <c r="H1254" s="211">
        <v>0.81</v>
      </c>
    </row>
    <row r="1257" spans="1:8" x14ac:dyDescent="0.25">
      <c r="A1257" s="208" t="s">
        <v>344</v>
      </c>
      <c r="B1257" s="209" t="s">
        <v>345</v>
      </c>
      <c r="C1257" s="208"/>
      <c r="D1257" s="209"/>
      <c r="E1257" s="209"/>
      <c r="F1257" s="210"/>
      <c r="G1257" s="211"/>
      <c r="H1257" s="211"/>
    </row>
    <row r="1258" spans="1:8" x14ac:dyDescent="0.25">
      <c r="A1258" s="208"/>
      <c r="B1258" s="209"/>
      <c r="C1258" s="208" t="s">
        <v>346</v>
      </c>
      <c r="D1258" s="209" t="s">
        <v>347</v>
      </c>
      <c r="E1258" s="209" t="s">
        <v>348</v>
      </c>
      <c r="F1258" s="210" t="s">
        <v>349</v>
      </c>
      <c r="G1258" s="211" t="s">
        <v>350</v>
      </c>
      <c r="H1258" s="211" t="s">
        <v>351</v>
      </c>
    </row>
    <row r="1259" spans="1:8" x14ac:dyDescent="0.25">
      <c r="A1259" s="208"/>
      <c r="B1259" s="209"/>
      <c r="C1259" s="208"/>
      <c r="D1259" s="209"/>
      <c r="E1259" s="209"/>
      <c r="F1259" s="210"/>
      <c r="G1259" s="211"/>
      <c r="H1259" s="211"/>
    </row>
    <row r="1260" spans="1:8" x14ac:dyDescent="0.25">
      <c r="A1260" s="212" t="s">
        <v>647</v>
      </c>
      <c r="B1260" s="213" t="s">
        <v>648</v>
      </c>
      <c r="C1260" s="212"/>
      <c r="D1260" s="213"/>
      <c r="E1260" s="213" t="s">
        <v>359</v>
      </c>
      <c r="F1260" s="210" t="s">
        <v>366</v>
      </c>
      <c r="G1260" s="211"/>
      <c r="H1260" s="211"/>
    </row>
    <row r="1261" spans="1:8" x14ac:dyDescent="0.25">
      <c r="A1261" s="208"/>
      <c r="B1261" s="209">
        <v>0</v>
      </c>
      <c r="C1261" s="208" t="s">
        <v>649</v>
      </c>
      <c r="D1261" s="209" t="s">
        <v>650</v>
      </c>
      <c r="E1261" s="209" t="s">
        <v>395</v>
      </c>
      <c r="F1261" s="210">
        <v>0.59</v>
      </c>
      <c r="G1261" s="211">
        <v>4.55</v>
      </c>
      <c r="H1261" s="211">
        <f>+ROUND(F1261*G1261,2)</f>
        <v>2.68</v>
      </c>
    </row>
    <row r="1262" spans="1:8" x14ac:dyDescent="0.25">
      <c r="A1262" s="208"/>
      <c r="B1262" s="209"/>
      <c r="C1262" s="208"/>
      <c r="D1262" s="209" t="s">
        <v>355</v>
      </c>
      <c r="E1262" s="209"/>
      <c r="F1262" s="210"/>
      <c r="G1262" s="211"/>
      <c r="H1262" s="211">
        <f>+SUBTOTAL(9,H1261:H1261)</f>
        <v>2.68</v>
      </c>
    </row>
    <row r="1263" spans="1:8" x14ac:dyDescent="0.25">
      <c r="A1263" s="208"/>
      <c r="B1263" s="209"/>
      <c r="C1263" s="208"/>
      <c r="D1263" s="209" t="s">
        <v>272</v>
      </c>
      <c r="E1263" s="209"/>
      <c r="F1263" s="210"/>
      <c r="G1263" s="211"/>
      <c r="H1263" s="211">
        <f>+SUBTOTAL(9,H1261:H1261)</f>
        <v>2.68</v>
      </c>
    </row>
    <row r="1264" spans="1:8" x14ac:dyDescent="0.25">
      <c r="A1264" s="208"/>
      <c r="B1264" s="209"/>
      <c r="C1264" s="208"/>
      <c r="D1264" s="209" t="s">
        <v>273</v>
      </c>
      <c r="E1264" s="209"/>
      <c r="F1264" s="210">
        <v>0</v>
      </c>
      <c r="G1264" s="211"/>
      <c r="H1264" s="211">
        <f>+ROUND(H1263*F1264/100,2)</f>
        <v>0</v>
      </c>
    </row>
    <row r="1265" spans="1:8" x14ac:dyDescent="0.25">
      <c r="A1265" s="208"/>
      <c r="B1265" s="209"/>
      <c r="C1265" s="208"/>
      <c r="D1265" s="209" t="s">
        <v>274</v>
      </c>
      <c r="E1265" s="209"/>
      <c r="F1265" s="210"/>
      <c r="G1265" s="211"/>
      <c r="H1265" s="211">
        <f>+H1263+H1264</f>
        <v>2.68</v>
      </c>
    </row>
    <row r="1266" spans="1:8" x14ac:dyDescent="0.25">
      <c r="A1266" s="208"/>
      <c r="B1266" s="209"/>
      <c r="C1266" s="208"/>
      <c r="D1266" s="209" t="s">
        <v>275</v>
      </c>
      <c r="E1266" s="209"/>
      <c r="F1266" s="210"/>
      <c r="G1266" s="211"/>
      <c r="H1266" s="211">
        <v>2.68</v>
      </c>
    </row>
    <row r="1269" spans="1:8" x14ac:dyDescent="0.25">
      <c r="A1269" s="208" t="s">
        <v>344</v>
      </c>
      <c r="B1269" s="209" t="s">
        <v>345</v>
      </c>
      <c r="C1269" s="208"/>
      <c r="D1269" s="209"/>
      <c r="E1269" s="209"/>
      <c r="F1269" s="210"/>
      <c r="G1269" s="211"/>
      <c r="H1269" s="211"/>
    </row>
    <row r="1270" spans="1:8" x14ac:dyDescent="0.25">
      <c r="A1270" s="208"/>
      <c r="B1270" s="209"/>
      <c r="C1270" s="208" t="s">
        <v>346</v>
      </c>
      <c r="D1270" s="209" t="s">
        <v>347</v>
      </c>
      <c r="E1270" s="209" t="s">
        <v>348</v>
      </c>
      <c r="F1270" s="210" t="s">
        <v>349</v>
      </c>
      <c r="G1270" s="211" t="s">
        <v>350</v>
      </c>
      <c r="H1270" s="211" t="s">
        <v>351</v>
      </c>
    </row>
    <row r="1271" spans="1:8" x14ac:dyDescent="0.25">
      <c r="A1271" s="208"/>
      <c r="B1271" s="209"/>
      <c r="C1271" s="208"/>
      <c r="D1271" s="209"/>
      <c r="E1271" s="209"/>
      <c r="F1271" s="210"/>
      <c r="G1271" s="211"/>
      <c r="H1271" s="211"/>
    </row>
    <row r="1272" spans="1:8" x14ac:dyDescent="0.25">
      <c r="A1272" s="212" t="s">
        <v>1472</v>
      </c>
      <c r="B1272" s="213" t="s">
        <v>1119</v>
      </c>
      <c r="C1272" s="212"/>
      <c r="D1272" s="213"/>
      <c r="E1272" s="213" t="s">
        <v>335</v>
      </c>
      <c r="F1272" s="210" t="s">
        <v>1007</v>
      </c>
      <c r="G1272" s="211"/>
      <c r="H1272" s="211"/>
    </row>
    <row r="1273" spans="1:8" x14ac:dyDescent="0.25">
      <c r="A1273" s="208"/>
      <c r="B1273" s="209"/>
      <c r="C1273" s="208"/>
      <c r="D1273" s="209" t="s">
        <v>356</v>
      </c>
      <c r="E1273" s="209"/>
      <c r="F1273" s="210"/>
      <c r="G1273" s="211"/>
      <c r="H1273" s="211"/>
    </row>
    <row r="1274" spans="1:8" x14ac:dyDescent="0.25">
      <c r="A1274" s="208"/>
      <c r="B1274" s="209" t="s">
        <v>270</v>
      </c>
      <c r="C1274" s="208" t="s">
        <v>753</v>
      </c>
      <c r="D1274" s="209" t="s">
        <v>754</v>
      </c>
      <c r="E1274" s="209" t="s">
        <v>450</v>
      </c>
      <c r="F1274" s="210">
        <v>3.0000000000000001E-3</v>
      </c>
      <c r="G1274" s="211">
        <v>156.38</v>
      </c>
      <c r="H1274" s="211">
        <f>+ROUND(F1274*G1274,2)</f>
        <v>0.47</v>
      </c>
    </row>
    <row r="1275" spans="1:8" x14ac:dyDescent="0.25">
      <c r="A1275" s="208"/>
      <c r="B1275" s="209" t="s">
        <v>270</v>
      </c>
      <c r="C1275" s="208" t="s">
        <v>755</v>
      </c>
      <c r="D1275" s="209" t="s">
        <v>756</v>
      </c>
      <c r="E1275" s="209" t="s">
        <v>450</v>
      </c>
      <c r="F1275" s="210">
        <v>8.0000000000000002E-3</v>
      </c>
      <c r="G1275" s="211">
        <v>133.76</v>
      </c>
      <c r="H1275" s="211">
        <f>+ROUND(F1275*G1275,2)</f>
        <v>1.07</v>
      </c>
    </row>
    <row r="1276" spans="1:8" x14ac:dyDescent="0.25">
      <c r="A1276" s="208"/>
      <c r="B1276" s="209" t="s">
        <v>270</v>
      </c>
      <c r="C1276" s="208" t="s">
        <v>360</v>
      </c>
      <c r="D1276" s="209" t="s">
        <v>361</v>
      </c>
      <c r="E1276" s="209" t="s">
        <v>359</v>
      </c>
      <c r="F1276" s="210">
        <v>8.0000000000000002E-3</v>
      </c>
      <c r="G1276" s="211">
        <v>13.45</v>
      </c>
      <c r="H1276" s="211">
        <f>+ROUND(F1276*G1276,2)</f>
        <v>0.11</v>
      </c>
    </row>
    <row r="1277" spans="1:8" x14ac:dyDescent="0.25">
      <c r="A1277" s="208"/>
      <c r="B1277" s="209"/>
      <c r="C1277" s="208"/>
      <c r="D1277" s="209" t="s">
        <v>271</v>
      </c>
      <c r="E1277" s="209"/>
      <c r="F1277" s="210"/>
      <c r="G1277" s="211"/>
      <c r="H1277" s="211">
        <f>+SUBTOTAL(9,H1274:H1276)</f>
        <v>1.6500000000000001</v>
      </c>
    </row>
    <row r="1278" spans="1:8" x14ac:dyDescent="0.25">
      <c r="A1278" s="208"/>
      <c r="B1278" s="209"/>
      <c r="C1278" s="208"/>
      <c r="D1278" s="209" t="s">
        <v>272</v>
      </c>
      <c r="E1278" s="209"/>
      <c r="F1278" s="210"/>
      <c r="G1278" s="211"/>
      <c r="H1278" s="211">
        <f>+SUBTOTAL(9,H1273:H1276)</f>
        <v>1.6500000000000001</v>
      </c>
    </row>
    <row r="1279" spans="1:8" x14ac:dyDescent="0.25">
      <c r="A1279" s="208"/>
      <c r="B1279" s="209"/>
      <c r="C1279" s="208"/>
      <c r="D1279" s="209" t="s">
        <v>273</v>
      </c>
      <c r="E1279" s="209"/>
      <c r="F1279" s="210">
        <v>28</v>
      </c>
      <c r="G1279" s="211"/>
      <c r="H1279" s="211">
        <f>+ROUND(H1278*F1279/100,2)</f>
        <v>0.46</v>
      </c>
    </row>
    <row r="1280" spans="1:8" x14ac:dyDescent="0.25">
      <c r="A1280" s="208"/>
      <c r="B1280" s="209"/>
      <c r="C1280" s="208"/>
      <c r="D1280" s="209" t="s">
        <v>274</v>
      </c>
      <c r="E1280" s="209"/>
      <c r="F1280" s="210"/>
      <c r="G1280" s="211"/>
      <c r="H1280" s="211">
        <f>+H1278+H1279</f>
        <v>2.1100000000000003</v>
      </c>
    </row>
    <row r="1281" spans="1:8" x14ac:dyDescent="0.25">
      <c r="A1281" s="208"/>
      <c r="B1281" s="209"/>
      <c r="C1281" s="208"/>
      <c r="D1281" s="209" t="s">
        <v>275</v>
      </c>
      <c r="E1281" s="209"/>
      <c r="F1281" s="210"/>
      <c r="G1281" s="211"/>
      <c r="H1281" s="211">
        <v>2.11</v>
      </c>
    </row>
    <row r="1284" spans="1:8" x14ac:dyDescent="0.25">
      <c r="A1284" s="208" t="s">
        <v>344</v>
      </c>
      <c r="B1284" s="209" t="s">
        <v>345</v>
      </c>
      <c r="C1284" s="208"/>
      <c r="D1284" s="209"/>
      <c r="E1284" s="209"/>
      <c r="F1284" s="210"/>
      <c r="G1284" s="211"/>
      <c r="H1284" s="211"/>
    </row>
    <row r="1285" spans="1:8" x14ac:dyDescent="0.25">
      <c r="A1285" s="208"/>
      <c r="B1285" s="209"/>
      <c r="C1285" s="208" t="s">
        <v>346</v>
      </c>
      <c r="D1285" s="209" t="s">
        <v>347</v>
      </c>
      <c r="E1285" s="209" t="s">
        <v>348</v>
      </c>
      <c r="F1285" s="210" t="s">
        <v>349</v>
      </c>
      <c r="G1285" s="211" t="s">
        <v>350</v>
      </c>
      <c r="H1285" s="211" t="s">
        <v>351</v>
      </c>
    </row>
    <row r="1286" spans="1:8" x14ac:dyDescent="0.25">
      <c r="A1286" s="208"/>
      <c r="B1286" s="209"/>
      <c r="C1286" s="208"/>
      <c r="D1286" s="209"/>
      <c r="E1286" s="209"/>
      <c r="F1286" s="210"/>
      <c r="G1286" s="211"/>
      <c r="H1286" s="211"/>
    </row>
    <row r="1287" spans="1:8" x14ac:dyDescent="0.25">
      <c r="A1287" s="212" t="s">
        <v>757</v>
      </c>
      <c r="B1287" s="213" t="s">
        <v>758</v>
      </c>
      <c r="C1287" s="212"/>
      <c r="D1287" s="213"/>
      <c r="E1287" s="213" t="s">
        <v>450</v>
      </c>
      <c r="F1287" s="210" t="s">
        <v>366</v>
      </c>
      <c r="G1287" s="211"/>
      <c r="H1287" s="211"/>
    </row>
    <row r="1288" spans="1:8" x14ac:dyDescent="0.25">
      <c r="A1288" s="208"/>
      <c r="B1288" s="209"/>
      <c r="C1288" s="208"/>
      <c r="D1288" s="209" t="s">
        <v>356</v>
      </c>
      <c r="E1288" s="209"/>
      <c r="F1288" s="210"/>
      <c r="G1288" s="211"/>
      <c r="H1288" s="211"/>
    </row>
    <row r="1289" spans="1:8" x14ac:dyDescent="0.25">
      <c r="A1289" s="208"/>
      <c r="B1289" s="209" t="s">
        <v>270</v>
      </c>
      <c r="C1289" s="208" t="s">
        <v>759</v>
      </c>
      <c r="D1289" s="209" t="s">
        <v>760</v>
      </c>
      <c r="E1289" s="209" t="s">
        <v>359</v>
      </c>
      <c r="F1289" s="210">
        <v>1</v>
      </c>
      <c r="G1289" s="211">
        <v>105.73</v>
      </c>
      <c r="H1289" s="211">
        <f t="shared" ref="H1289:H1294" si="4">+ROUND(F1289*G1289,2)</f>
        <v>105.73</v>
      </c>
    </row>
    <row r="1290" spans="1:8" x14ac:dyDescent="0.25">
      <c r="A1290" s="208"/>
      <c r="B1290" s="209" t="s">
        <v>270</v>
      </c>
      <c r="C1290" s="208" t="s">
        <v>761</v>
      </c>
      <c r="D1290" s="209" t="s">
        <v>762</v>
      </c>
      <c r="E1290" s="209" t="s">
        <v>359</v>
      </c>
      <c r="F1290" s="210">
        <v>1</v>
      </c>
      <c r="G1290" s="211">
        <v>19.739999999999998</v>
      </c>
      <c r="H1290" s="211">
        <f t="shared" si="4"/>
        <v>19.739999999999998</v>
      </c>
    </row>
    <row r="1291" spans="1:8" x14ac:dyDescent="0.25">
      <c r="A1291" s="208"/>
      <c r="B1291" s="209" t="s">
        <v>270</v>
      </c>
      <c r="C1291" s="208" t="s">
        <v>763</v>
      </c>
      <c r="D1291" s="209" t="s">
        <v>764</v>
      </c>
      <c r="E1291" s="209" t="s">
        <v>359</v>
      </c>
      <c r="F1291" s="210">
        <v>1</v>
      </c>
      <c r="G1291" s="211">
        <v>15.92</v>
      </c>
      <c r="H1291" s="211">
        <f t="shared" si="4"/>
        <v>15.92</v>
      </c>
    </row>
    <row r="1292" spans="1:8" x14ac:dyDescent="0.25">
      <c r="A1292" s="208"/>
      <c r="B1292" s="209" t="s">
        <v>270</v>
      </c>
      <c r="C1292" s="208" t="s">
        <v>765</v>
      </c>
      <c r="D1292" s="209" t="s">
        <v>766</v>
      </c>
      <c r="E1292" s="209" t="s">
        <v>359</v>
      </c>
      <c r="F1292" s="210">
        <v>1</v>
      </c>
      <c r="G1292" s="211">
        <v>10.53</v>
      </c>
      <c r="H1292" s="211">
        <f t="shared" si="4"/>
        <v>10.53</v>
      </c>
    </row>
    <row r="1293" spans="1:8" x14ac:dyDescent="0.25">
      <c r="A1293" s="208"/>
      <c r="B1293" s="209" t="s">
        <v>270</v>
      </c>
      <c r="C1293" s="208" t="s">
        <v>767</v>
      </c>
      <c r="D1293" s="209" t="s">
        <v>768</v>
      </c>
      <c r="E1293" s="209" t="s">
        <v>359</v>
      </c>
      <c r="F1293" s="210">
        <v>1</v>
      </c>
      <c r="G1293" s="211">
        <v>3.69</v>
      </c>
      <c r="H1293" s="211">
        <f t="shared" si="4"/>
        <v>3.69</v>
      </c>
    </row>
    <row r="1294" spans="1:8" x14ac:dyDescent="0.25">
      <c r="A1294" s="208"/>
      <c r="B1294" s="209" t="s">
        <v>270</v>
      </c>
      <c r="C1294" s="208" t="s">
        <v>769</v>
      </c>
      <c r="D1294" s="209" t="s">
        <v>770</v>
      </c>
      <c r="E1294" s="209" t="s">
        <v>359</v>
      </c>
      <c r="F1294" s="210">
        <v>1</v>
      </c>
      <c r="G1294" s="211">
        <v>0.77</v>
      </c>
      <c r="H1294" s="211">
        <f t="shared" si="4"/>
        <v>0.77</v>
      </c>
    </row>
    <row r="1295" spans="1:8" x14ac:dyDescent="0.25">
      <c r="A1295" s="208"/>
      <c r="B1295" s="209"/>
      <c r="C1295" s="208"/>
      <c r="D1295" s="209" t="s">
        <v>271</v>
      </c>
      <c r="E1295" s="209"/>
      <c r="F1295" s="210"/>
      <c r="G1295" s="211"/>
      <c r="H1295" s="211">
        <f>+SUBTOTAL(9,H1289:H1294)</f>
        <v>156.38</v>
      </c>
    </row>
    <row r="1296" spans="1:8" x14ac:dyDescent="0.25">
      <c r="A1296" s="208"/>
      <c r="B1296" s="209"/>
      <c r="C1296" s="208"/>
      <c r="D1296" s="209" t="s">
        <v>272</v>
      </c>
      <c r="E1296" s="209"/>
      <c r="F1296" s="210"/>
      <c r="G1296" s="211"/>
      <c r="H1296" s="211">
        <f>+SUBTOTAL(9,H1288:H1294)</f>
        <v>156.38</v>
      </c>
    </row>
    <row r="1297" spans="1:8" x14ac:dyDescent="0.25">
      <c r="A1297" s="208"/>
      <c r="B1297" s="209"/>
      <c r="C1297" s="208"/>
      <c r="D1297" s="209" t="s">
        <v>273</v>
      </c>
      <c r="E1297" s="209"/>
      <c r="F1297" s="210">
        <v>0</v>
      </c>
      <c r="G1297" s="211"/>
      <c r="H1297" s="211">
        <f>+ROUND(H1296*F1297/100,2)</f>
        <v>0</v>
      </c>
    </row>
    <row r="1298" spans="1:8" x14ac:dyDescent="0.25">
      <c r="A1298" s="208"/>
      <c r="B1298" s="209"/>
      <c r="C1298" s="208"/>
      <c r="D1298" s="209" t="s">
        <v>274</v>
      </c>
      <c r="E1298" s="209"/>
      <c r="F1298" s="210"/>
      <c r="G1298" s="211"/>
      <c r="H1298" s="211">
        <f>+H1296+H1297</f>
        <v>156.38</v>
      </c>
    </row>
    <row r="1299" spans="1:8" x14ac:dyDescent="0.25">
      <c r="A1299" s="208"/>
      <c r="B1299" s="209"/>
      <c r="C1299" s="208"/>
      <c r="D1299" s="209" t="s">
        <v>275</v>
      </c>
      <c r="E1299" s="209"/>
      <c r="F1299" s="210"/>
      <c r="G1299" s="211"/>
      <c r="H1299" s="211">
        <v>156.38</v>
      </c>
    </row>
    <row r="1302" spans="1:8" x14ac:dyDescent="0.25">
      <c r="A1302" s="208" t="s">
        <v>344</v>
      </c>
      <c r="B1302" s="209" t="s">
        <v>345</v>
      </c>
      <c r="C1302" s="208"/>
      <c r="D1302" s="209"/>
      <c r="E1302" s="209"/>
      <c r="F1302" s="210"/>
      <c r="G1302" s="211"/>
      <c r="H1302" s="211"/>
    </row>
    <row r="1303" spans="1:8" x14ac:dyDescent="0.25">
      <c r="A1303" s="208"/>
      <c r="B1303" s="209"/>
      <c r="C1303" s="208" t="s">
        <v>346</v>
      </c>
      <c r="D1303" s="209" t="s">
        <v>347</v>
      </c>
      <c r="E1303" s="209" t="s">
        <v>348</v>
      </c>
      <c r="F1303" s="210" t="s">
        <v>349</v>
      </c>
      <c r="G1303" s="211" t="s">
        <v>350</v>
      </c>
      <c r="H1303" s="211" t="s">
        <v>351</v>
      </c>
    </row>
    <row r="1304" spans="1:8" x14ac:dyDescent="0.25">
      <c r="A1304" s="208"/>
      <c r="B1304" s="209"/>
      <c r="C1304" s="208"/>
      <c r="D1304" s="209"/>
      <c r="E1304" s="209"/>
      <c r="F1304" s="210"/>
      <c r="G1304" s="211"/>
      <c r="H1304" s="211"/>
    </row>
    <row r="1305" spans="1:8" x14ac:dyDescent="0.25">
      <c r="A1305" s="212" t="s">
        <v>771</v>
      </c>
      <c r="B1305" s="213" t="s">
        <v>772</v>
      </c>
      <c r="C1305" s="212"/>
      <c r="D1305" s="213"/>
      <c r="E1305" s="213" t="s">
        <v>359</v>
      </c>
      <c r="F1305" s="210" t="s">
        <v>366</v>
      </c>
      <c r="G1305" s="211"/>
      <c r="H1305" s="211"/>
    </row>
    <row r="1306" spans="1:8" x14ac:dyDescent="0.25">
      <c r="A1306" s="208"/>
      <c r="B1306" s="209">
        <v>0</v>
      </c>
      <c r="C1306" s="208" t="s">
        <v>607</v>
      </c>
      <c r="D1306" s="209" t="s">
        <v>608</v>
      </c>
      <c r="E1306" s="209" t="s">
        <v>395</v>
      </c>
      <c r="F1306" s="210">
        <v>30.47</v>
      </c>
      <c r="G1306" s="211">
        <v>3.47</v>
      </c>
      <c r="H1306" s="211">
        <f>+ROUND(F1306*G1306,2)</f>
        <v>105.73</v>
      </c>
    </row>
    <row r="1307" spans="1:8" x14ac:dyDescent="0.25">
      <c r="A1307" s="208"/>
      <c r="B1307" s="209"/>
      <c r="C1307" s="208"/>
      <c r="D1307" s="209" t="s">
        <v>355</v>
      </c>
      <c r="E1307" s="209"/>
      <c r="F1307" s="210"/>
      <c r="G1307" s="211"/>
      <c r="H1307" s="211">
        <f>+SUBTOTAL(9,H1306:H1306)</f>
        <v>105.73</v>
      </c>
    </row>
    <row r="1308" spans="1:8" x14ac:dyDescent="0.25">
      <c r="A1308" s="208"/>
      <c r="B1308" s="209"/>
      <c r="C1308" s="208"/>
      <c r="D1308" s="209" t="s">
        <v>272</v>
      </c>
      <c r="E1308" s="209"/>
      <c r="F1308" s="210"/>
      <c r="G1308" s="211"/>
      <c r="H1308" s="211">
        <f>+SUBTOTAL(9,H1306:H1306)</f>
        <v>105.73</v>
      </c>
    </row>
    <row r="1309" spans="1:8" x14ac:dyDescent="0.25">
      <c r="A1309" s="208"/>
      <c r="B1309" s="209"/>
      <c r="C1309" s="208"/>
      <c r="D1309" s="209" t="s">
        <v>273</v>
      </c>
      <c r="E1309" s="209"/>
      <c r="F1309" s="210">
        <v>0</v>
      </c>
      <c r="G1309" s="211"/>
      <c r="H1309" s="211">
        <f>+ROUND(H1308*F1309/100,2)</f>
        <v>0</v>
      </c>
    </row>
    <row r="1310" spans="1:8" x14ac:dyDescent="0.25">
      <c r="A1310" s="208"/>
      <c r="B1310" s="209"/>
      <c r="C1310" s="208"/>
      <c r="D1310" s="209" t="s">
        <v>274</v>
      </c>
      <c r="E1310" s="209"/>
      <c r="F1310" s="210"/>
      <c r="G1310" s="211"/>
      <c r="H1310" s="211">
        <f>+H1308+H1309</f>
        <v>105.73</v>
      </c>
    </row>
    <row r="1311" spans="1:8" x14ac:dyDescent="0.25">
      <c r="A1311" s="208"/>
      <c r="B1311" s="209"/>
      <c r="C1311" s="208"/>
      <c r="D1311" s="209" t="s">
        <v>275</v>
      </c>
      <c r="E1311" s="209"/>
      <c r="F1311" s="210"/>
      <c r="G1311" s="211"/>
      <c r="H1311" s="211">
        <v>105.73</v>
      </c>
    </row>
    <row r="1314" spans="1:8" x14ac:dyDescent="0.25">
      <c r="A1314" s="208" t="s">
        <v>344</v>
      </c>
      <c r="B1314" s="209" t="s">
        <v>345</v>
      </c>
      <c r="C1314" s="208"/>
      <c r="D1314" s="209"/>
      <c r="E1314" s="209"/>
      <c r="F1314" s="210"/>
      <c r="G1314" s="211"/>
      <c r="H1314" s="211"/>
    </row>
    <row r="1315" spans="1:8" x14ac:dyDescent="0.25">
      <c r="A1315" s="208"/>
      <c r="B1315" s="209"/>
      <c r="C1315" s="208" t="s">
        <v>346</v>
      </c>
      <c r="D1315" s="209" t="s">
        <v>347</v>
      </c>
      <c r="E1315" s="209" t="s">
        <v>348</v>
      </c>
      <c r="F1315" s="210" t="s">
        <v>349</v>
      </c>
      <c r="G1315" s="211" t="s">
        <v>350</v>
      </c>
      <c r="H1315" s="211" t="s">
        <v>351</v>
      </c>
    </row>
    <row r="1316" spans="1:8" x14ac:dyDescent="0.25">
      <c r="A1316" s="208"/>
      <c r="B1316" s="209"/>
      <c r="C1316" s="208"/>
      <c r="D1316" s="209"/>
      <c r="E1316" s="209"/>
      <c r="F1316" s="210"/>
      <c r="G1316" s="211"/>
      <c r="H1316" s="211"/>
    </row>
    <row r="1317" spans="1:8" x14ac:dyDescent="0.25">
      <c r="A1317" s="212" t="s">
        <v>773</v>
      </c>
      <c r="B1317" s="213" t="s">
        <v>774</v>
      </c>
      <c r="C1317" s="212"/>
      <c r="D1317" s="213"/>
      <c r="E1317" s="213" t="s">
        <v>359</v>
      </c>
      <c r="F1317" s="210" t="s">
        <v>366</v>
      </c>
      <c r="G1317" s="211"/>
      <c r="H1317" s="211"/>
    </row>
    <row r="1318" spans="1:8" x14ac:dyDescent="0.25">
      <c r="A1318" s="208"/>
      <c r="B1318" s="209">
        <v>0</v>
      </c>
      <c r="C1318" s="208" t="s">
        <v>775</v>
      </c>
      <c r="D1318" s="209" t="s">
        <v>776</v>
      </c>
      <c r="E1318" s="209" t="s">
        <v>337</v>
      </c>
      <c r="F1318" s="210">
        <v>7.4999999999999993E-5</v>
      </c>
      <c r="G1318" s="211">
        <v>22517.48</v>
      </c>
      <c r="H1318" s="211">
        <f>+ROUND(F1318*G1318,2)</f>
        <v>1.69</v>
      </c>
    </row>
    <row r="1319" spans="1:8" x14ac:dyDescent="0.25">
      <c r="A1319" s="208"/>
      <c r="B1319" s="209"/>
      <c r="C1319" s="208"/>
      <c r="D1319" s="209" t="s">
        <v>355</v>
      </c>
      <c r="E1319" s="209"/>
      <c r="F1319" s="210"/>
      <c r="G1319" s="211"/>
      <c r="H1319" s="211">
        <f>+SUBTOTAL(9,H1318:H1318)</f>
        <v>1.69</v>
      </c>
    </row>
    <row r="1320" spans="1:8" x14ac:dyDescent="0.25">
      <c r="A1320" s="208"/>
      <c r="B1320" s="209">
        <v>0</v>
      </c>
      <c r="C1320" s="208" t="s">
        <v>777</v>
      </c>
      <c r="D1320" s="209" t="s">
        <v>778</v>
      </c>
      <c r="E1320" s="209" t="s">
        <v>337</v>
      </c>
      <c r="F1320" s="210">
        <v>7.4999999999999993E-5</v>
      </c>
      <c r="G1320" s="211">
        <v>240680.37</v>
      </c>
      <c r="H1320" s="211">
        <f>+ROUND(F1320*G1320,2)</f>
        <v>18.05</v>
      </c>
    </row>
    <row r="1321" spans="1:8" x14ac:dyDescent="0.25">
      <c r="A1321" s="208"/>
      <c r="B1321" s="209"/>
      <c r="C1321" s="208"/>
      <c r="D1321" s="209" t="s">
        <v>476</v>
      </c>
      <c r="E1321" s="209"/>
      <c r="F1321" s="210"/>
      <c r="G1321" s="211"/>
      <c r="H1321" s="211">
        <f>+SUBTOTAL(9,H1320:H1320)</f>
        <v>18.05</v>
      </c>
    </row>
    <row r="1322" spans="1:8" x14ac:dyDescent="0.25">
      <c r="A1322" s="208"/>
      <c r="B1322" s="209"/>
      <c r="C1322" s="208"/>
      <c r="D1322" s="209" t="s">
        <v>272</v>
      </c>
      <c r="E1322" s="209"/>
      <c r="F1322" s="210"/>
      <c r="G1322" s="211"/>
      <c r="H1322" s="211">
        <f>+SUBTOTAL(9,H1318:H1320)</f>
        <v>19.740000000000002</v>
      </c>
    </row>
    <row r="1323" spans="1:8" x14ac:dyDescent="0.25">
      <c r="A1323" s="208"/>
      <c r="B1323" s="209"/>
      <c r="C1323" s="208"/>
      <c r="D1323" s="209" t="s">
        <v>273</v>
      </c>
      <c r="E1323" s="209"/>
      <c r="F1323" s="210">
        <v>0</v>
      </c>
      <c r="G1323" s="211"/>
      <c r="H1323" s="211">
        <f>+ROUND(H1322*F1323/100,2)</f>
        <v>0</v>
      </c>
    </row>
    <row r="1324" spans="1:8" x14ac:dyDescent="0.25">
      <c r="A1324" s="208"/>
      <c r="B1324" s="209"/>
      <c r="C1324" s="208"/>
      <c r="D1324" s="209" t="s">
        <v>274</v>
      </c>
      <c r="E1324" s="209"/>
      <c r="F1324" s="210"/>
      <c r="G1324" s="211"/>
      <c r="H1324" s="211">
        <f>+H1322+H1323</f>
        <v>19.740000000000002</v>
      </c>
    </row>
    <row r="1325" spans="1:8" x14ac:dyDescent="0.25">
      <c r="A1325" s="208"/>
      <c r="B1325" s="209"/>
      <c r="C1325" s="208"/>
      <c r="D1325" s="209" t="s">
        <v>275</v>
      </c>
      <c r="E1325" s="209"/>
      <c r="F1325" s="210"/>
      <c r="G1325" s="211"/>
      <c r="H1325" s="211">
        <v>19.739999999999998</v>
      </c>
    </row>
    <row r="1328" spans="1:8" x14ac:dyDescent="0.25">
      <c r="A1328" s="208" t="s">
        <v>344</v>
      </c>
      <c r="B1328" s="209" t="s">
        <v>345</v>
      </c>
      <c r="C1328" s="208"/>
      <c r="D1328" s="209"/>
      <c r="E1328" s="209"/>
      <c r="F1328" s="210"/>
      <c r="G1328" s="211"/>
      <c r="H1328" s="211"/>
    </row>
    <row r="1329" spans="1:8" x14ac:dyDescent="0.25">
      <c r="A1329" s="208"/>
      <c r="B1329" s="209"/>
      <c r="C1329" s="208" t="s">
        <v>346</v>
      </c>
      <c r="D1329" s="209" t="s">
        <v>347</v>
      </c>
      <c r="E1329" s="209" t="s">
        <v>348</v>
      </c>
      <c r="F1329" s="210" t="s">
        <v>349</v>
      </c>
      <c r="G1329" s="211" t="s">
        <v>350</v>
      </c>
      <c r="H1329" s="211" t="s">
        <v>351</v>
      </c>
    </row>
    <row r="1330" spans="1:8" x14ac:dyDescent="0.25">
      <c r="A1330" s="208"/>
      <c r="B1330" s="209"/>
      <c r="C1330" s="208"/>
      <c r="D1330" s="209"/>
      <c r="E1330" s="209"/>
      <c r="F1330" s="210"/>
      <c r="G1330" s="211"/>
      <c r="H1330" s="211"/>
    </row>
    <row r="1331" spans="1:8" x14ac:dyDescent="0.25">
      <c r="A1331" s="212" t="s">
        <v>779</v>
      </c>
      <c r="B1331" s="213" t="s">
        <v>780</v>
      </c>
      <c r="C1331" s="212"/>
      <c r="D1331" s="213"/>
      <c r="E1331" s="213" t="s">
        <v>359</v>
      </c>
      <c r="F1331" s="210" t="s">
        <v>366</v>
      </c>
      <c r="G1331" s="211"/>
      <c r="H1331" s="211"/>
    </row>
    <row r="1332" spans="1:8" x14ac:dyDescent="0.25">
      <c r="A1332" s="208"/>
      <c r="B1332" s="209">
        <v>1</v>
      </c>
      <c r="C1332" s="208" t="s">
        <v>781</v>
      </c>
      <c r="D1332" s="209" t="s">
        <v>782</v>
      </c>
      <c r="E1332" s="209" t="s">
        <v>359</v>
      </c>
      <c r="F1332" s="210">
        <v>1</v>
      </c>
      <c r="G1332" s="211">
        <v>12.34</v>
      </c>
      <c r="H1332" s="211">
        <f>+ROUND(F1332*G1332,2)</f>
        <v>12.34</v>
      </c>
    </row>
    <row r="1333" spans="1:8" x14ac:dyDescent="0.25">
      <c r="A1333" s="208"/>
      <c r="B1333" s="209">
        <v>1</v>
      </c>
      <c r="C1333" s="208" t="s">
        <v>369</v>
      </c>
      <c r="D1333" s="209" t="s">
        <v>370</v>
      </c>
      <c r="E1333" s="209" t="s">
        <v>359</v>
      </c>
      <c r="F1333" s="210">
        <v>1</v>
      </c>
      <c r="G1333" s="211">
        <v>2.59</v>
      </c>
      <c r="H1333" s="211">
        <f>+ROUND(F1333*G1333,2)</f>
        <v>2.59</v>
      </c>
    </row>
    <row r="1334" spans="1:8" x14ac:dyDescent="0.25">
      <c r="A1334" s="208"/>
      <c r="B1334" s="209">
        <v>1</v>
      </c>
      <c r="C1334" s="208" t="s">
        <v>371</v>
      </c>
      <c r="D1334" s="209" t="s">
        <v>372</v>
      </c>
      <c r="E1334" s="209" t="s">
        <v>359</v>
      </c>
      <c r="F1334" s="210">
        <v>1</v>
      </c>
      <c r="G1334" s="211">
        <v>0.55000000000000004</v>
      </c>
      <c r="H1334" s="211">
        <f>+ROUND(F1334*G1334,2)</f>
        <v>0.55000000000000004</v>
      </c>
    </row>
    <row r="1335" spans="1:8" x14ac:dyDescent="0.25">
      <c r="A1335" s="208"/>
      <c r="B1335" s="209">
        <v>1</v>
      </c>
      <c r="C1335" s="208" t="s">
        <v>373</v>
      </c>
      <c r="D1335" s="209" t="s">
        <v>374</v>
      </c>
      <c r="E1335" s="209" t="s">
        <v>359</v>
      </c>
      <c r="F1335" s="210">
        <v>1</v>
      </c>
      <c r="G1335" s="211">
        <v>0.37</v>
      </c>
      <c r="H1335" s="211">
        <f>+ROUND(F1335*G1335,2)</f>
        <v>0.37</v>
      </c>
    </row>
    <row r="1336" spans="1:8" x14ac:dyDescent="0.25">
      <c r="A1336" s="208"/>
      <c r="B1336" s="209">
        <v>1</v>
      </c>
      <c r="C1336" s="208" t="s">
        <v>375</v>
      </c>
      <c r="D1336" s="209" t="s">
        <v>376</v>
      </c>
      <c r="E1336" s="209" t="s">
        <v>359</v>
      </c>
      <c r="F1336" s="210">
        <v>1</v>
      </c>
      <c r="G1336" s="211">
        <v>0.02</v>
      </c>
      <c r="H1336" s="211">
        <f>+ROUND(F1336*G1336,2)</f>
        <v>0.02</v>
      </c>
    </row>
    <row r="1337" spans="1:8" x14ac:dyDescent="0.25">
      <c r="A1337" s="208"/>
      <c r="B1337" s="209"/>
      <c r="C1337" s="208"/>
      <c r="D1337" s="209" t="s">
        <v>277</v>
      </c>
      <c r="E1337" s="209"/>
      <c r="F1337" s="210"/>
      <c r="G1337" s="211"/>
      <c r="H1337" s="211">
        <f>+SUBTOTAL(9,H1332:H1336)</f>
        <v>15.87</v>
      </c>
    </row>
    <row r="1338" spans="1:8" x14ac:dyDescent="0.25">
      <c r="A1338" s="208"/>
      <c r="B1338" s="209"/>
      <c r="C1338" s="208"/>
      <c r="D1338" s="209" t="s">
        <v>356</v>
      </c>
      <c r="E1338" s="209"/>
      <c r="F1338" s="210"/>
      <c r="G1338" s="211"/>
      <c r="H1338" s="211"/>
    </row>
    <row r="1339" spans="1:8" x14ac:dyDescent="0.25">
      <c r="A1339" s="208"/>
      <c r="B1339" s="209" t="s">
        <v>270</v>
      </c>
      <c r="C1339" s="208" t="s">
        <v>783</v>
      </c>
      <c r="D1339" s="209" t="s">
        <v>784</v>
      </c>
      <c r="E1339" s="209" t="s">
        <v>359</v>
      </c>
      <c r="F1339" s="210">
        <v>1</v>
      </c>
      <c r="G1339" s="211">
        <v>0.05</v>
      </c>
      <c r="H1339" s="211">
        <f>+ROUND(F1339*G1339,2)</f>
        <v>0.05</v>
      </c>
    </row>
    <row r="1340" spans="1:8" x14ac:dyDescent="0.25">
      <c r="A1340" s="208"/>
      <c r="B1340" s="209"/>
      <c r="C1340" s="208"/>
      <c r="D1340" s="209" t="s">
        <v>271</v>
      </c>
      <c r="E1340" s="209"/>
      <c r="F1340" s="210"/>
      <c r="G1340" s="211"/>
      <c r="H1340" s="211">
        <f>+SUBTOTAL(9,H1339:H1339)</f>
        <v>0.05</v>
      </c>
    </row>
    <row r="1341" spans="1:8" x14ac:dyDescent="0.25">
      <c r="A1341" s="208"/>
      <c r="B1341" s="209"/>
      <c r="C1341" s="208"/>
      <c r="D1341" s="209" t="s">
        <v>272</v>
      </c>
      <c r="E1341" s="209"/>
      <c r="F1341" s="210"/>
      <c r="G1341" s="211"/>
      <c r="H1341" s="211">
        <f>+SUBTOTAL(9,H1332:H1339)</f>
        <v>15.92</v>
      </c>
    </row>
    <row r="1342" spans="1:8" x14ac:dyDescent="0.25">
      <c r="A1342" s="208"/>
      <c r="B1342" s="209"/>
      <c r="C1342" s="208"/>
      <c r="D1342" s="209" t="s">
        <v>273</v>
      </c>
      <c r="E1342" s="209"/>
      <c r="F1342" s="210">
        <v>0</v>
      </c>
      <c r="G1342" s="211"/>
      <c r="H1342" s="211">
        <f>+ROUND(H1341*F1342/100,2)</f>
        <v>0</v>
      </c>
    </row>
    <row r="1343" spans="1:8" x14ac:dyDescent="0.25">
      <c r="A1343" s="208"/>
      <c r="B1343" s="209"/>
      <c r="C1343" s="208"/>
      <c r="D1343" s="209" t="s">
        <v>274</v>
      </c>
      <c r="E1343" s="209"/>
      <c r="F1343" s="210"/>
      <c r="G1343" s="211"/>
      <c r="H1343" s="211">
        <f>+H1341+H1342</f>
        <v>15.92</v>
      </c>
    </row>
    <row r="1344" spans="1:8" x14ac:dyDescent="0.25">
      <c r="A1344" s="208"/>
      <c r="B1344" s="209"/>
      <c r="C1344" s="208"/>
      <c r="D1344" s="209" t="s">
        <v>275</v>
      </c>
      <c r="E1344" s="209"/>
      <c r="F1344" s="210"/>
      <c r="G1344" s="211"/>
      <c r="H1344" s="211">
        <v>15.92</v>
      </c>
    </row>
    <row r="1347" spans="1:8" x14ac:dyDescent="0.25">
      <c r="A1347" s="208" t="s">
        <v>344</v>
      </c>
      <c r="B1347" s="209" t="s">
        <v>345</v>
      </c>
      <c r="C1347" s="208"/>
      <c r="D1347" s="209"/>
      <c r="E1347" s="209"/>
      <c r="F1347" s="210"/>
      <c r="G1347" s="211"/>
      <c r="H1347" s="211"/>
    </row>
    <row r="1348" spans="1:8" x14ac:dyDescent="0.25">
      <c r="A1348" s="208"/>
      <c r="B1348" s="209"/>
      <c r="C1348" s="208" t="s">
        <v>346</v>
      </c>
      <c r="D1348" s="209" t="s">
        <v>347</v>
      </c>
      <c r="E1348" s="209" t="s">
        <v>348</v>
      </c>
      <c r="F1348" s="210" t="s">
        <v>349</v>
      </c>
      <c r="G1348" s="211" t="s">
        <v>350</v>
      </c>
      <c r="H1348" s="211" t="s">
        <v>351</v>
      </c>
    </row>
    <row r="1349" spans="1:8" x14ac:dyDescent="0.25">
      <c r="A1349" s="208"/>
      <c r="B1349" s="209"/>
      <c r="C1349" s="208"/>
      <c r="D1349" s="209"/>
      <c r="E1349" s="209"/>
      <c r="F1349" s="210"/>
      <c r="G1349" s="211"/>
      <c r="H1349" s="211"/>
    </row>
    <row r="1350" spans="1:8" x14ac:dyDescent="0.25">
      <c r="A1350" s="212" t="s">
        <v>785</v>
      </c>
      <c r="B1350" s="213" t="s">
        <v>786</v>
      </c>
      <c r="C1350" s="212"/>
      <c r="D1350" s="213"/>
      <c r="E1350" s="213" t="s">
        <v>359</v>
      </c>
      <c r="F1350" s="210" t="s">
        <v>366</v>
      </c>
      <c r="G1350" s="211"/>
      <c r="H1350" s="211"/>
    </row>
    <row r="1351" spans="1:8" x14ac:dyDescent="0.25">
      <c r="A1351" s="208"/>
      <c r="B1351" s="209">
        <v>1</v>
      </c>
      <c r="C1351" s="208" t="s">
        <v>781</v>
      </c>
      <c r="D1351" s="209" t="s">
        <v>782</v>
      </c>
      <c r="E1351" s="209" t="s">
        <v>359</v>
      </c>
      <c r="F1351" s="210">
        <v>4.1000000000000003E-3</v>
      </c>
      <c r="G1351" s="211">
        <v>12.34</v>
      </c>
      <c r="H1351" s="211">
        <f>+ROUND(F1351*G1351,2)</f>
        <v>0.05</v>
      </c>
    </row>
    <row r="1352" spans="1:8" x14ac:dyDescent="0.25">
      <c r="A1352" s="208"/>
      <c r="B1352" s="209"/>
      <c r="C1352" s="208"/>
      <c r="D1352" s="209" t="s">
        <v>277</v>
      </c>
      <c r="E1352" s="209"/>
      <c r="F1352" s="210"/>
      <c r="G1352" s="211"/>
      <c r="H1352" s="211">
        <f>+SUBTOTAL(9,H1351:H1351)</f>
        <v>0.05</v>
      </c>
    </row>
    <row r="1353" spans="1:8" x14ac:dyDescent="0.25">
      <c r="A1353" s="208"/>
      <c r="B1353" s="209"/>
      <c r="C1353" s="208"/>
      <c r="D1353" s="209" t="s">
        <v>272</v>
      </c>
      <c r="E1353" s="209"/>
      <c r="F1353" s="210"/>
      <c r="G1353" s="211"/>
      <c r="H1353" s="211">
        <f>+SUBTOTAL(9,H1351:H1351)</f>
        <v>0.05</v>
      </c>
    </row>
    <row r="1354" spans="1:8" x14ac:dyDescent="0.25">
      <c r="A1354" s="208"/>
      <c r="B1354" s="209"/>
      <c r="C1354" s="208"/>
      <c r="D1354" s="209" t="s">
        <v>273</v>
      </c>
      <c r="E1354" s="209"/>
      <c r="F1354" s="210">
        <v>0</v>
      </c>
      <c r="G1354" s="211"/>
      <c r="H1354" s="211">
        <f>+ROUND(H1353*F1354/100,2)</f>
        <v>0</v>
      </c>
    </row>
    <row r="1355" spans="1:8" x14ac:dyDescent="0.25">
      <c r="A1355" s="208"/>
      <c r="B1355" s="209"/>
      <c r="C1355" s="208"/>
      <c r="D1355" s="209" t="s">
        <v>274</v>
      </c>
      <c r="E1355" s="209"/>
      <c r="F1355" s="210"/>
      <c r="G1355" s="211"/>
      <c r="H1355" s="211">
        <f>+H1353+H1354</f>
        <v>0.05</v>
      </c>
    </row>
    <row r="1356" spans="1:8" x14ac:dyDescent="0.25">
      <c r="A1356" s="208"/>
      <c r="B1356" s="209"/>
      <c r="C1356" s="208"/>
      <c r="D1356" s="209" t="s">
        <v>275</v>
      </c>
      <c r="E1356" s="209"/>
      <c r="F1356" s="210"/>
      <c r="G1356" s="211"/>
      <c r="H1356" s="211">
        <v>0.05</v>
      </c>
    </row>
    <row r="1359" spans="1:8" x14ac:dyDescent="0.25">
      <c r="A1359" s="208" t="s">
        <v>344</v>
      </c>
      <c r="B1359" s="209" t="s">
        <v>345</v>
      </c>
      <c r="C1359" s="208"/>
      <c r="D1359" s="209"/>
      <c r="E1359" s="209"/>
      <c r="F1359" s="210"/>
      <c r="G1359" s="211"/>
      <c r="H1359" s="211"/>
    </row>
    <row r="1360" spans="1:8" x14ac:dyDescent="0.25">
      <c r="A1360" s="208"/>
      <c r="B1360" s="209"/>
      <c r="C1360" s="208" t="s">
        <v>346</v>
      </c>
      <c r="D1360" s="209" t="s">
        <v>347</v>
      </c>
      <c r="E1360" s="209" t="s">
        <v>348</v>
      </c>
      <c r="F1360" s="210" t="s">
        <v>349</v>
      </c>
      <c r="G1360" s="211" t="s">
        <v>350</v>
      </c>
      <c r="H1360" s="211" t="s">
        <v>351</v>
      </c>
    </row>
    <row r="1361" spans="1:8" x14ac:dyDescent="0.25">
      <c r="A1361" s="208"/>
      <c r="B1361" s="209"/>
      <c r="C1361" s="208"/>
      <c r="D1361" s="209"/>
      <c r="E1361" s="209"/>
      <c r="F1361" s="210"/>
      <c r="G1361" s="211"/>
      <c r="H1361" s="211"/>
    </row>
    <row r="1362" spans="1:8" x14ac:dyDescent="0.25">
      <c r="A1362" s="212" t="s">
        <v>787</v>
      </c>
      <c r="B1362" s="213" t="s">
        <v>788</v>
      </c>
      <c r="C1362" s="212"/>
      <c r="D1362" s="213"/>
      <c r="E1362" s="213" t="s">
        <v>359</v>
      </c>
      <c r="F1362" s="210" t="s">
        <v>366</v>
      </c>
      <c r="G1362" s="211"/>
      <c r="H1362" s="211"/>
    </row>
    <row r="1363" spans="1:8" x14ac:dyDescent="0.25">
      <c r="A1363" s="208"/>
      <c r="B1363" s="209">
        <v>0</v>
      </c>
      <c r="C1363" s="208" t="s">
        <v>775</v>
      </c>
      <c r="D1363" s="209" t="s">
        <v>776</v>
      </c>
      <c r="E1363" s="209" t="s">
        <v>337</v>
      </c>
      <c r="F1363" s="210">
        <v>4.0000000000000003E-5</v>
      </c>
      <c r="G1363" s="211">
        <v>22517.48</v>
      </c>
      <c r="H1363" s="211">
        <f>+ROUND(F1363*G1363,2)</f>
        <v>0.9</v>
      </c>
    </row>
    <row r="1364" spans="1:8" x14ac:dyDescent="0.25">
      <c r="A1364" s="208"/>
      <c r="B1364" s="209"/>
      <c r="C1364" s="208"/>
      <c r="D1364" s="209" t="s">
        <v>355</v>
      </c>
      <c r="E1364" s="209"/>
      <c r="F1364" s="210"/>
      <c r="G1364" s="211"/>
      <c r="H1364" s="211">
        <f>+SUBTOTAL(9,H1363:H1363)</f>
        <v>0.9</v>
      </c>
    </row>
    <row r="1365" spans="1:8" x14ac:dyDescent="0.25">
      <c r="A1365" s="208"/>
      <c r="B1365" s="209">
        <v>0</v>
      </c>
      <c r="C1365" s="208" t="s">
        <v>777</v>
      </c>
      <c r="D1365" s="209" t="s">
        <v>778</v>
      </c>
      <c r="E1365" s="209" t="s">
        <v>337</v>
      </c>
      <c r="F1365" s="210">
        <v>4.0000000000000003E-5</v>
      </c>
      <c r="G1365" s="211">
        <v>240680.37</v>
      </c>
      <c r="H1365" s="211">
        <f>+ROUND(F1365*G1365,2)</f>
        <v>9.6300000000000008</v>
      </c>
    </row>
    <row r="1366" spans="1:8" x14ac:dyDescent="0.25">
      <c r="A1366" s="208"/>
      <c r="B1366" s="209"/>
      <c r="C1366" s="208"/>
      <c r="D1366" s="209" t="s">
        <v>476</v>
      </c>
      <c r="E1366" s="209"/>
      <c r="F1366" s="210"/>
      <c r="G1366" s="211"/>
      <c r="H1366" s="211">
        <f>+SUBTOTAL(9,H1365:H1365)</f>
        <v>9.6300000000000008</v>
      </c>
    </row>
    <row r="1367" spans="1:8" x14ac:dyDescent="0.25">
      <c r="A1367" s="208"/>
      <c r="B1367" s="209"/>
      <c r="C1367" s="208"/>
      <c r="D1367" s="209" t="s">
        <v>272</v>
      </c>
      <c r="E1367" s="209"/>
      <c r="F1367" s="210"/>
      <c r="G1367" s="211"/>
      <c r="H1367" s="211">
        <f>+SUBTOTAL(9,H1363:H1365)</f>
        <v>10.530000000000001</v>
      </c>
    </row>
    <row r="1368" spans="1:8" x14ac:dyDescent="0.25">
      <c r="A1368" s="208"/>
      <c r="B1368" s="209"/>
      <c r="C1368" s="208"/>
      <c r="D1368" s="209" t="s">
        <v>273</v>
      </c>
      <c r="E1368" s="209"/>
      <c r="F1368" s="210">
        <v>0</v>
      </c>
      <c r="G1368" s="211"/>
      <c r="H1368" s="211">
        <f>+ROUND(H1367*F1368/100,2)</f>
        <v>0</v>
      </c>
    </row>
    <row r="1369" spans="1:8" x14ac:dyDescent="0.25">
      <c r="A1369" s="208"/>
      <c r="B1369" s="209"/>
      <c r="C1369" s="208"/>
      <c r="D1369" s="209" t="s">
        <v>274</v>
      </c>
      <c r="E1369" s="209"/>
      <c r="F1369" s="210"/>
      <c r="G1369" s="211"/>
      <c r="H1369" s="211">
        <f>+H1367+H1368</f>
        <v>10.530000000000001</v>
      </c>
    </row>
    <row r="1370" spans="1:8" x14ac:dyDescent="0.25">
      <c r="A1370" s="208"/>
      <c r="B1370" s="209"/>
      <c r="C1370" s="208"/>
      <c r="D1370" s="209" t="s">
        <v>275</v>
      </c>
      <c r="E1370" s="209"/>
      <c r="F1370" s="210"/>
      <c r="G1370" s="211"/>
      <c r="H1370" s="211">
        <v>10.53</v>
      </c>
    </row>
    <row r="1373" spans="1:8" x14ac:dyDescent="0.25">
      <c r="A1373" s="208" t="s">
        <v>344</v>
      </c>
      <c r="B1373" s="209" t="s">
        <v>345</v>
      </c>
      <c r="C1373" s="208"/>
      <c r="D1373" s="209"/>
      <c r="E1373" s="209"/>
      <c r="F1373" s="210"/>
      <c r="G1373" s="211"/>
      <c r="H1373" s="211"/>
    </row>
    <row r="1374" spans="1:8" x14ac:dyDescent="0.25">
      <c r="A1374" s="208"/>
      <c r="B1374" s="209"/>
      <c r="C1374" s="208" t="s">
        <v>346</v>
      </c>
      <c r="D1374" s="209" t="s">
        <v>347</v>
      </c>
      <c r="E1374" s="209" t="s">
        <v>348</v>
      </c>
      <c r="F1374" s="210" t="s">
        <v>349</v>
      </c>
      <c r="G1374" s="211" t="s">
        <v>350</v>
      </c>
      <c r="H1374" s="211" t="s">
        <v>351</v>
      </c>
    </row>
    <row r="1375" spans="1:8" x14ac:dyDescent="0.25">
      <c r="A1375" s="208"/>
      <c r="B1375" s="209"/>
      <c r="C1375" s="208"/>
      <c r="D1375" s="209"/>
      <c r="E1375" s="209"/>
      <c r="F1375" s="210"/>
      <c r="G1375" s="211"/>
      <c r="H1375" s="211"/>
    </row>
    <row r="1376" spans="1:8" x14ac:dyDescent="0.25">
      <c r="A1376" s="212" t="s">
        <v>789</v>
      </c>
      <c r="B1376" s="213" t="s">
        <v>790</v>
      </c>
      <c r="C1376" s="212"/>
      <c r="D1376" s="213"/>
      <c r="E1376" s="213" t="s">
        <v>359</v>
      </c>
      <c r="F1376" s="210" t="s">
        <v>366</v>
      </c>
      <c r="G1376" s="211"/>
      <c r="H1376" s="211"/>
    </row>
    <row r="1377" spans="1:8" x14ac:dyDescent="0.25">
      <c r="A1377" s="208"/>
      <c r="B1377" s="209">
        <v>0</v>
      </c>
      <c r="C1377" s="208" t="s">
        <v>775</v>
      </c>
      <c r="D1377" s="209" t="s">
        <v>776</v>
      </c>
      <c r="E1377" s="209" t="s">
        <v>337</v>
      </c>
      <c r="F1377" s="210">
        <v>1.4E-5</v>
      </c>
      <c r="G1377" s="211">
        <v>22517.48</v>
      </c>
      <c r="H1377" s="211">
        <f>+ROUND(F1377*G1377,2)</f>
        <v>0.32</v>
      </c>
    </row>
    <row r="1378" spans="1:8" x14ac:dyDescent="0.25">
      <c r="A1378" s="208"/>
      <c r="B1378" s="209"/>
      <c r="C1378" s="208"/>
      <c r="D1378" s="209" t="s">
        <v>355</v>
      </c>
      <c r="E1378" s="209"/>
      <c r="F1378" s="210"/>
      <c r="G1378" s="211"/>
      <c r="H1378" s="211">
        <f>+SUBTOTAL(9,H1377:H1377)</f>
        <v>0.32</v>
      </c>
    </row>
    <row r="1379" spans="1:8" x14ac:dyDescent="0.25">
      <c r="A1379" s="208"/>
      <c r="B1379" s="209">
        <v>0</v>
      </c>
      <c r="C1379" s="208" t="s">
        <v>777</v>
      </c>
      <c r="D1379" s="209" t="s">
        <v>778</v>
      </c>
      <c r="E1379" s="209" t="s">
        <v>337</v>
      </c>
      <c r="F1379" s="210">
        <v>1.4E-5</v>
      </c>
      <c r="G1379" s="211">
        <v>240680.37</v>
      </c>
      <c r="H1379" s="211">
        <f>+ROUND(F1379*G1379,2)</f>
        <v>3.37</v>
      </c>
    </row>
    <row r="1380" spans="1:8" x14ac:dyDescent="0.25">
      <c r="A1380" s="208"/>
      <c r="B1380" s="209"/>
      <c r="C1380" s="208"/>
      <c r="D1380" s="209" t="s">
        <v>476</v>
      </c>
      <c r="E1380" s="209"/>
      <c r="F1380" s="210"/>
      <c r="G1380" s="211"/>
      <c r="H1380" s="211">
        <f>+SUBTOTAL(9,H1379:H1379)</f>
        <v>3.37</v>
      </c>
    </row>
    <row r="1381" spans="1:8" x14ac:dyDescent="0.25">
      <c r="A1381" s="208"/>
      <c r="B1381" s="209"/>
      <c r="C1381" s="208"/>
      <c r="D1381" s="209" t="s">
        <v>272</v>
      </c>
      <c r="E1381" s="209"/>
      <c r="F1381" s="210"/>
      <c r="G1381" s="211"/>
      <c r="H1381" s="211">
        <f>+SUBTOTAL(9,H1377:H1379)</f>
        <v>3.69</v>
      </c>
    </row>
    <row r="1382" spans="1:8" x14ac:dyDescent="0.25">
      <c r="A1382" s="208"/>
      <c r="B1382" s="209"/>
      <c r="C1382" s="208"/>
      <c r="D1382" s="209" t="s">
        <v>273</v>
      </c>
      <c r="E1382" s="209"/>
      <c r="F1382" s="210">
        <v>0</v>
      </c>
      <c r="G1382" s="211"/>
      <c r="H1382" s="211">
        <f>+ROUND(H1381*F1382/100,2)</f>
        <v>0</v>
      </c>
    </row>
    <row r="1383" spans="1:8" x14ac:dyDescent="0.25">
      <c r="A1383" s="208"/>
      <c r="B1383" s="209"/>
      <c r="C1383" s="208"/>
      <c r="D1383" s="209" t="s">
        <v>274</v>
      </c>
      <c r="E1383" s="209"/>
      <c r="F1383" s="210"/>
      <c r="G1383" s="211"/>
      <c r="H1383" s="211">
        <f>+H1381+H1382</f>
        <v>3.69</v>
      </c>
    </row>
    <row r="1384" spans="1:8" x14ac:dyDescent="0.25">
      <c r="A1384" s="208"/>
      <c r="B1384" s="209"/>
      <c r="C1384" s="208"/>
      <c r="D1384" s="209" t="s">
        <v>275</v>
      </c>
      <c r="E1384" s="209"/>
      <c r="F1384" s="210"/>
      <c r="G1384" s="211"/>
      <c r="H1384" s="211">
        <v>3.69</v>
      </c>
    </row>
    <row r="1387" spans="1:8" x14ac:dyDescent="0.25">
      <c r="A1387" s="208" t="s">
        <v>344</v>
      </c>
      <c r="B1387" s="209" t="s">
        <v>345</v>
      </c>
      <c r="C1387" s="208"/>
      <c r="D1387" s="209"/>
      <c r="E1387" s="209"/>
      <c r="F1387" s="210"/>
      <c r="G1387" s="211"/>
      <c r="H1387" s="211"/>
    </row>
    <row r="1388" spans="1:8" x14ac:dyDescent="0.25">
      <c r="A1388" s="208"/>
      <c r="B1388" s="209"/>
      <c r="C1388" s="208" t="s">
        <v>346</v>
      </c>
      <c r="D1388" s="209" t="s">
        <v>347</v>
      </c>
      <c r="E1388" s="209" t="s">
        <v>348</v>
      </c>
      <c r="F1388" s="210" t="s">
        <v>349</v>
      </c>
      <c r="G1388" s="211" t="s">
        <v>350</v>
      </c>
      <c r="H1388" s="211" t="s">
        <v>351</v>
      </c>
    </row>
    <row r="1389" spans="1:8" x14ac:dyDescent="0.25">
      <c r="A1389" s="208"/>
      <c r="B1389" s="209"/>
      <c r="C1389" s="208"/>
      <c r="D1389" s="209"/>
      <c r="E1389" s="209"/>
      <c r="F1389" s="210"/>
      <c r="G1389" s="211"/>
      <c r="H1389" s="211"/>
    </row>
    <row r="1390" spans="1:8" x14ac:dyDescent="0.25">
      <c r="A1390" s="212" t="s">
        <v>791</v>
      </c>
      <c r="B1390" s="213" t="s">
        <v>792</v>
      </c>
      <c r="C1390" s="212"/>
      <c r="D1390" s="213"/>
      <c r="E1390" s="213" t="s">
        <v>359</v>
      </c>
      <c r="F1390" s="210" t="s">
        <v>366</v>
      </c>
      <c r="G1390" s="211"/>
      <c r="H1390" s="211"/>
    </row>
    <row r="1391" spans="1:8" x14ac:dyDescent="0.25">
      <c r="A1391" s="208"/>
      <c r="B1391" s="209">
        <v>0</v>
      </c>
      <c r="C1391" s="208" t="s">
        <v>775</v>
      </c>
      <c r="D1391" s="209" t="s">
        <v>776</v>
      </c>
      <c r="E1391" s="209" t="s">
        <v>337</v>
      </c>
      <c r="F1391" s="210">
        <v>2.9000000000000002E-6</v>
      </c>
      <c r="G1391" s="211">
        <v>22517.48</v>
      </c>
      <c r="H1391" s="211">
        <f>+ROUND(F1391*G1391,2)</f>
        <v>7.0000000000000007E-2</v>
      </c>
    </row>
    <row r="1392" spans="1:8" x14ac:dyDescent="0.25">
      <c r="A1392" s="208"/>
      <c r="B1392" s="209"/>
      <c r="C1392" s="208"/>
      <c r="D1392" s="209" t="s">
        <v>355</v>
      </c>
      <c r="E1392" s="209"/>
      <c r="F1392" s="210"/>
      <c r="G1392" s="211"/>
      <c r="H1392" s="211">
        <f>+SUBTOTAL(9,H1391:H1391)</f>
        <v>7.0000000000000007E-2</v>
      </c>
    </row>
    <row r="1393" spans="1:8" x14ac:dyDescent="0.25">
      <c r="A1393" s="208"/>
      <c r="B1393" s="209">
        <v>0</v>
      </c>
      <c r="C1393" s="208" t="s">
        <v>777</v>
      </c>
      <c r="D1393" s="209" t="s">
        <v>778</v>
      </c>
      <c r="E1393" s="209" t="s">
        <v>337</v>
      </c>
      <c r="F1393" s="210">
        <v>2.9000000000000002E-6</v>
      </c>
      <c r="G1393" s="211">
        <v>240680.37</v>
      </c>
      <c r="H1393" s="211">
        <f>+ROUND(F1393*G1393,2)</f>
        <v>0.7</v>
      </c>
    </row>
    <row r="1394" spans="1:8" x14ac:dyDescent="0.25">
      <c r="A1394" s="208"/>
      <c r="B1394" s="209"/>
      <c r="C1394" s="208"/>
      <c r="D1394" s="209" t="s">
        <v>476</v>
      </c>
      <c r="E1394" s="209"/>
      <c r="F1394" s="210"/>
      <c r="G1394" s="211"/>
      <c r="H1394" s="211">
        <f>+SUBTOTAL(9,H1393:H1393)</f>
        <v>0.7</v>
      </c>
    </row>
    <row r="1395" spans="1:8" x14ac:dyDescent="0.25">
      <c r="A1395" s="208"/>
      <c r="B1395" s="209"/>
      <c r="C1395" s="208"/>
      <c r="D1395" s="209" t="s">
        <v>272</v>
      </c>
      <c r="E1395" s="209"/>
      <c r="F1395" s="210"/>
      <c r="G1395" s="211"/>
      <c r="H1395" s="211">
        <f>+SUBTOTAL(9,H1391:H1393)</f>
        <v>0.77</v>
      </c>
    </row>
    <row r="1396" spans="1:8" x14ac:dyDescent="0.25">
      <c r="A1396" s="208"/>
      <c r="B1396" s="209"/>
      <c r="C1396" s="208"/>
      <c r="D1396" s="209" t="s">
        <v>273</v>
      </c>
      <c r="E1396" s="209"/>
      <c r="F1396" s="210">
        <v>0</v>
      </c>
      <c r="G1396" s="211"/>
      <c r="H1396" s="211">
        <f>+ROUND(H1395*F1396/100,2)</f>
        <v>0</v>
      </c>
    </row>
    <row r="1397" spans="1:8" x14ac:dyDescent="0.25">
      <c r="A1397" s="208"/>
      <c r="B1397" s="209"/>
      <c r="C1397" s="208"/>
      <c r="D1397" s="209" t="s">
        <v>274</v>
      </c>
      <c r="E1397" s="209"/>
      <c r="F1397" s="210"/>
      <c r="G1397" s="211"/>
      <c r="H1397" s="211">
        <f>+H1395+H1396</f>
        <v>0.77</v>
      </c>
    </row>
    <row r="1398" spans="1:8" x14ac:dyDescent="0.25">
      <c r="A1398" s="208"/>
      <c r="B1398" s="209"/>
      <c r="C1398" s="208"/>
      <c r="D1398" s="209" t="s">
        <v>275</v>
      </c>
      <c r="E1398" s="209"/>
      <c r="F1398" s="210"/>
      <c r="G1398" s="211"/>
      <c r="H1398" s="211">
        <v>0.77</v>
      </c>
    </row>
    <row r="1401" spans="1:8" x14ac:dyDescent="0.25">
      <c r="A1401" s="208" t="s">
        <v>344</v>
      </c>
      <c r="B1401" s="209" t="s">
        <v>345</v>
      </c>
      <c r="C1401" s="208"/>
      <c r="D1401" s="209"/>
      <c r="E1401" s="209"/>
      <c r="F1401" s="210"/>
      <c r="G1401" s="211"/>
      <c r="H1401" s="211"/>
    </row>
    <row r="1402" spans="1:8" x14ac:dyDescent="0.25">
      <c r="A1402" s="208"/>
      <c r="B1402" s="209"/>
      <c r="C1402" s="208" t="s">
        <v>346</v>
      </c>
      <c r="D1402" s="209" t="s">
        <v>347</v>
      </c>
      <c r="E1402" s="209" t="s">
        <v>348</v>
      </c>
      <c r="F1402" s="210" t="s">
        <v>349</v>
      </c>
      <c r="G1402" s="211" t="s">
        <v>350</v>
      </c>
      <c r="H1402" s="211" t="s">
        <v>351</v>
      </c>
    </row>
    <row r="1403" spans="1:8" x14ac:dyDescent="0.25">
      <c r="A1403" s="208"/>
      <c r="B1403" s="209"/>
      <c r="C1403" s="208"/>
      <c r="D1403" s="209"/>
      <c r="E1403" s="209"/>
      <c r="F1403" s="210"/>
      <c r="G1403" s="211"/>
      <c r="H1403" s="211"/>
    </row>
    <row r="1404" spans="1:8" x14ac:dyDescent="0.25">
      <c r="A1404" s="212" t="s">
        <v>793</v>
      </c>
      <c r="B1404" s="213" t="s">
        <v>794</v>
      </c>
      <c r="C1404" s="212"/>
      <c r="D1404" s="213"/>
      <c r="E1404" s="213" t="s">
        <v>450</v>
      </c>
      <c r="F1404" s="210" t="s">
        <v>366</v>
      </c>
      <c r="G1404" s="211"/>
      <c r="H1404" s="211"/>
    </row>
    <row r="1405" spans="1:8" x14ac:dyDescent="0.25">
      <c r="A1405" s="208"/>
      <c r="B1405" s="209"/>
      <c r="C1405" s="208"/>
      <c r="D1405" s="209" t="s">
        <v>356</v>
      </c>
      <c r="E1405" s="209"/>
      <c r="F1405" s="210"/>
      <c r="G1405" s="211"/>
      <c r="H1405" s="211"/>
    </row>
    <row r="1406" spans="1:8" x14ac:dyDescent="0.25">
      <c r="A1406" s="208"/>
      <c r="B1406" s="209" t="s">
        <v>270</v>
      </c>
      <c r="C1406" s="208" t="s">
        <v>795</v>
      </c>
      <c r="D1406" s="209" t="s">
        <v>796</v>
      </c>
      <c r="E1406" s="209" t="s">
        <v>359</v>
      </c>
      <c r="F1406" s="210">
        <v>1</v>
      </c>
      <c r="G1406" s="211">
        <v>26.18</v>
      </c>
      <c r="H1406" s="211">
        <f>+ROUND(F1406*G1406,2)</f>
        <v>26.18</v>
      </c>
    </row>
    <row r="1407" spans="1:8" x14ac:dyDescent="0.25">
      <c r="A1407" s="208"/>
      <c r="B1407" s="209" t="s">
        <v>270</v>
      </c>
      <c r="C1407" s="208" t="s">
        <v>797</v>
      </c>
      <c r="D1407" s="209" t="s">
        <v>798</v>
      </c>
      <c r="E1407" s="209" t="s">
        <v>359</v>
      </c>
      <c r="F1407" s="210">
        <v>1</v>
      </c>
      <c r="G1407" s="211">
        <v>59.65</v>
      </c>
      <c r="H1407" s="211">
        <f>+ROUND(F1407*G1407,2)</f>
        <v>59.65</v>
      </c>
    </row>
    <row r="1408" spans="1:8" x14ac:dyDescent="0.25">
      <c r="A1408" s="208"/>
      <c r="B1408" s="209" t="s">
        <v>270</v>
      </c>
      <c r="C1408" s="208" t="s">
        <v>799</v>
      </c>
      <c r="D1408" s="209" t="s">
        <v>800</v>
      </c>
      <c r="E1408" s="209" t="s">
        <v>359</v>
      </c>
      <c r="F1408" s="210">
        <v>1</v>
      </c>
      <c r="G1408" s="211">
        <v>21.6</v>
      </c>
      <c r="H1408" s="211">
        <f>+ROUND(F1408*G1408,2)</f>
        <v>21.6</v>
      </c>
    </row>
    <row r="1409" spans="1:8" x14ac:dyDescent="0.25">
      <c r="A1409" s="208"/>
      <c r="B1409" s="209" t="s">
        <v>270</v>
      </c>
      <c r="C1409" s="208" t="s">
        <v>801</v>
      </c>
      <c r="D1409" s="209" t="s">
        <v>802</v>
      </c>
      <c r="E1409" s="209" t="s">
        <v>359</v>
      </c>
      <c r="F1409" s="210">
        <v>1</v>
      </c>
      <c r="G1409" s="211">
        <v>20.94</v>
      </c>
      <c r="H1409" s="211">
        <f>+ROUND(F1409*G1409,2)</f>
        <v>20.94</v>
      </c>
    </row>
    <row r="1410" spans="1:8" x14ac:dyDescent="0.25">
      <c r="A1410" s="208"/>
      <c r="B1410" s="209" t="s">
        <v>270</v>
      </c>
      <c r="C1410" s="208" t="s">
        <v>803</v>
      </c>
      <c r="D1410" s="209" t="s">
        <v>804</v>
      </c>
      <c r="E1410" s="209" t="s">
        <v>359</v>
      </c>
      <c r="F1410" s="210">
        <v>1</v>
      </c>
      <c r="G1410" s="211">
        <v>5.39</v>
      </c>
      <c r="H1410" s="211">
        <f>+ROUND(F1410*G1410,2)</f>
        <v>5.39</v>
      </c>
    </row>
    <row r="1411" spans="1:8" x14ac:dyDescent="0.25">
      <c r="A1411" s="208"/>
      <c r="B1411" s="209"/>
      <c r="C1411" s="208"/>
      <c r="D1411" s="209" t="s">
        <v>271</v>
      </c>
      <c r="E1411" s="209"/>
      <c r="F1411" s="210"/>
      <c r="G1411" s="211"/>
      <c r="H1411" s="211">
        <f>+SUBTOTAL(9,H1406:H1410)</f>
        <v>133.76</v>
      </c>
    </row>
    <row r="1412" spans="1:8" x14ac:dyDescent="0.25">
      <c r="A1412" s="208"/>
      <c r="B1412" s="209"/>
      <c r="C1412" s="208"/>
      <c r="D1412" s="209" t="s">
        <v>272</v>
      </c>
      <c r="E1412" s="209"/>
      <c r="F1412" s="210"/>
      <c r="G1412" s="211"/>
      <c r="H1412" s="211">
        <f>+SUBTOTAL(9,H1405:H1410)</f>
        <v>133.76</v>
      </c>
    </row>
    <row r="1413" spans="1:8" x14ac:dyDescent="0.25">
      <c r="A1413" s="208"/>
      <c r="B1413" s="209"/>
      <c r="C1413" s="208"/>
      <c r="D1413" s="209" t="s">
        <v>273</v>
      </c>
      <c r="E1413" s="209"/>
      <c r="F1413" s="210">
        <v>0</v>
      </c>
      <c r="G1413" s="211"/>
      <c r="H1413" s="211">
        <f>+ROUND(H1412*F1413/100,2)</f>
        <v>0</v>
      </c>
    </row>
    <row r="1414" spans="1:8" x14ac:dyDescent="0.25">
      <c r="A1414" s="208"/>
      <c r="B1414" s="209"/>
      <c r="C1414" s="208"/>
      <c r="D1414" s="209" t="s">
        <v>274</v>
      </c>
      <c r="E1414" s="209"/>
      <c r="F1414" s="210"/>
      <c r="G1414" s="211"/>
      <c r="H1414" s="211">
        <f>+H1412+H1413</f>
        <v>133.76</v>
      </c>
    </row>
    <row r="1415" spans="1:8" x14ac:dyDescent="0.25">
      <c r="A1415" s="208"/>
      <c r="B1415" s="209"/>
      <c r="C1415" s="208"/>
      <c r="D1415" s="209" t="s">
        <v>275</v>
      </c>
      <c r="E1415" s="209"/>
      <c r="F1415" s="210"/>
      <c r="G1415" s="211"/>
      <c r="H1415" s="211">
        <v>133.76</v>
      </c>
    </row>
    <row r="1418" spans="1:8" x14ac:dyDescent="0.25">
      <c r="A1418" s="208" t="s">
        <v>344</v>
      </c>
      <c r="B1418" s="209" t="s">
        <v>345</v>
      </c>
      <c r="C1418" s="208"/>
      <c r="D1418" s="209"/>
      <c r="E1418" s="209"/>
      <c r="F1418" s="210"/>
      <c r="G1418" s="211"/>
      <c r="H1418" s="211"/>
    </row>
    <row r="1419" spans="1:8" x14ac:dyDescent="0.25">
      <c r="A1419" s="208"/>
      <c r="B1419" s="209"/>
      <c r="C1419" s="208" t="s">
        <v>346</v>
      </c>
      <c r="D1419" s="209" t="s">
        <v>347</v>
      </c>
      <c r="E1419" s="209" t="s">
        <v>348</v>
      </c>
      <c r="F1419" s="210" t="s">
        <v>349</v>
      </c>
      <c r="G1419" s="211" t="s">
        <v>350</v>
      </c>
      <c r="H1419" s="211" t="s">
        <v>351</v>
      </c>
    </row>
    <row r="1420" spans="1:8" x14ac:dyDescent="0.25">
      <c r="A1420" s="208"/>
      <c r="B1420" s="209"/>
      <c r="C1420" s="208"/>
      <c r="D1420" s="209"/>
      <c r="E1420" s="209"/>
      <c r="F1420" s="210"/>
      <c r="G1420" s="211"/>
      <c r="H1420" s="211"/>
    </row>
    <row r="1421" spans="1:8" x14ac:dyDescent="0.25">
      <c r="A1421" s="212" t="s">
        <v>805</v>
      </c>
      <c r="B1421" s="213" t="s">
        <v>806</v>
      </c>
      <c r="C1421" s="212"/>
      <c r="D1421" s="213"/>
      <c r="E1421" s="213" t="s">
        <v>359</v>
      </c>
      <c r="F1421" s="210" t="s">
        <v>366</v>
      </c>
      <c r="G1421" s="211"/>
      <c r="H1421" s="211"/>
    </row>
    <row r="1422" spans="1:8" x14ac:dyDescent="0.25">
      <c r="A1422" s="208"/>
      <c r="B1422" s="209">
        <v>0</v>
      </c>
      <c r="C1422" s="208" t="s">
        <v>807</v>
      </c>
      <c r="D1422" s="209" t="s">
        <v>808</v>
      </c>
      <c r="E1422" s="209" t="s">
        <v>337</v>
      </c>
      <c r="F1422" s="210">
        <v>6.9999999999999994E-5</v>
      </c>
      <c r="G1422" s="211">
        <v>374000</v>
      </c>
      <c r="H1422" s="211">
        <f>+ROUND(F1422*G1422,2)</f>
        <v>26.18</v>
      </c>
    </row>
    <row r="1423" spans="1:8" x14ac:dyDescent="0.25">
      <c r="A1423" s="208"/>
      <c r="B1423" s="209"/>
      <c r="C1423" s="208"/>
      <c r="D1423" s="209" t="s">
        <v>476</v>
      </c>
      <c r="E1423" s="209"/>
      <c r="F1423" s="210"/>
      <c r="G1423" s="211"/>
      <c r="H1423" s="211">
        <f>+SUBTOTAL(9,H1422:H1422)</f>
        <v>26.18</v>
      </c>
    </row>
    <row r="1424" spans="1:8" x14ac:dyDescent="0.25">
      <c r="A1424" s="208"/>
      <c r="B1424" s="209"/>
      <c r="C1424" s="208"/>
      <c r="D1424" s="209" t="s">
        <v>272</v>
      </c>
      <c r="E1424" s="209"/>
      <c r="F1424" s="210"/>
      <c r="G1424" s="211"/>
      <c r="H1424" s="211">
        <f>+SUBTOTAL(9,H1422:H1422)</f>
        <v>26.18</v>
      </c>
    </row>
    <row r="1425" spans="1:8" x14ac:dyDescent="0.25">
      <c r="A1425" s="208"/>
      <c r="B1425" s="209"/>
      <c r="C1425" s="208"/>
      <c r="D1425" s="209" t="s">
        <v>273</v>
      </c>
      <c r="E1425" s="209"/>
      <c r="F1425" s="210">
        <v>0</v>
      </c>
      <c r="G1425" s="211"/>
      <c r="H1425" s="211">
        <f>+ROUND(H1424*F1425/100,2)</f>
        <v>0</v>
      </c>
    </row>
    <row r="1426" spans="1:8" x14ac:dyDescent="0.25">
      <c r="A1426" s="208"/>
      <c r="B1426" s="209"/>
      <c r="C1426" s="208"/>
      <c r="D1426" s="209" t="s">
        <v>274</v>
      </c>
      <c r="E1426" s="209"/>
      <c r="F1426" s="210"/>
      <c r="G1426" s="211"/>
      <c r="H1426" s="211">
        <f>+H1424+H1425</f>
        <v>26.18</v>
      </c>
    </row>
    <row r="1427" spans="1:8" x14ac:dyDescent="0.25">
      <c r="A1427" s="208"/>
      <c r="B1427" s="209"/>
      <c r="C1427" s="208"/>
      <c r="D1427" s="209" t="s">
        <v>275</v>
      </c>
      <c r="E1427" s="209"/>
      <c r="F1427" s="210"/>
      <c r="G1427" s="211"/>
      <c r="H1427" s="211">
        <v>26.18</v>
      </c>
    </row>
    <row r="1430" spans="1:8" x14ac:dyDescent="0.25">
      <c r="A1430" s="208" t="s">
        <v>344</v>
      </c>
      <c r="B1430" s="209" t="s">
        <v>345</v>
      </c>
      <c r="C1430" s="208"/>
      <c r="D1430" s="209"/>
      <c r="E1430" s="209"/>
      <c r="F1430" s="210"/>
      <c r="G1430" s="211"/>
      <c r="H1430" s="211"/>
    </row>
    <row r="1431" spans="1:8" x14ac:dyDescent="0.25">
      <c r="A1431" s="208"/>
      <c r="B1431" s="209"/>
      <c r="C1431" s="208" t="s">
        <v>346</v>
      </c>
      <c r="D1431" s="209" t="s">
        <v>347</v>
      </c>
      <c r="E1431" s="209" t="s">
        <v>348</v>
      </c>
      <c r="F1431" s="210" t="s">
        <v>349</v>
      </c>
      <c r="G1431" s="211" t="s">
        <v>350</v>
      </c>
      <c r="H1431" s="211" t="s">
        <v>351</v>
      </c>
    </row>
    <row r="1432" spans="1:8" x14ac:dyDescent="0.25">
      <c r="A1432" s="208"/>
      <c r="B1432" s="209"/>
      <c r="C1432" s="208"/>
      <c r="D1432" s="209"/>
      <c r="E1432" s="209"/>
      <c r="F1432" s="210"/>
      <c r="G1432" s="211"/>
      <c r="H1432" s="211"/>
    </row>
    <row r="1433" spans="1:8" x14ac:dyDescent="0.25">
      <c r="A1433" s="212" t="s">
        <v>809</v>
      </c>
      <c r="B1433" s="213" t="s">
        <v>810</v>
      </c>
      <c r="C1433" s="212"/>
      <c r="D1433" s="213"/>
      <c r="E1433" s="213" t="s">
        <v>359</v>
      </c>
      <c r="F1433" s="210" t="s">
        <v>366</v>
      </c>
      <c r="G1433" s="211"/>
      <c r="H1433" s="211"/>
    </row>
    <row r="1434" spans="1:8" x14ac:dyDescent="0.25">
      <c r="A1434" s="208"/>
      <c r="B1434" s="209">
        <v>0</v>
      </c>
      <c r="C1434" s="208" t="s">
        <v>607</v>
      </c>
      <c r="D1434" s="209" t="s">
        <v>608</v>
      </c>
      <c r="E1434" s="209" t="s">
        <v>395</v>
      </c>
      <c r="F1434" s="210">
        <v>17.190000000000001</v>
      </c>
      <c r="G1434" s="211">
        <v>3.47</v>
      </c>
      <c r="H1434" s="211">
        <f>+ROUND(F1434*G1434,2)</f>
        <v>59.65</v>
      </c>
    </row>
    <row r="1435" spans="1:8" x14ac:dyDescent="0.25">
      <c r="A1435" s="208"/>
      <c r="B1435" s="209"/>
      <c r="C1435" s="208"/>
      <c r="D1435" s="209" t="s">
        <v>355</v>
      </c>
      <c r="E1435" s="209"/>
      <c r="F1435" s="210"/>
      <c r="G1435" s="211"/>
      <c r="H1435" s="211">
        <f>+SUBTOTAL(9,H1434:H1434)</f>
        <v>59.65</v>
      </c>
    </row>
    <row r="1436" spans="1:8" x14ac:dyDescent="0.25">
      <c r="A1436" s="208"/>
      <c r="B1436" s="209"/>
      <c r="C1436" s="208"/>
      <c r="D1436" s="209" t="s">
        <v>272</v>
      </c>
      <c r="E1436" s="209"/>
      <c r="F1436" s="210"/>
      <c r="G1436" s="211"/>
      <c r="H1436" s="211">
        <f>+SUBTOTAL(9,H1434:H1434)</f>
        <v>59.65</v>
      </c>
    </row>
    <row r="1437" spans="1:8" x14ac:dyDescent="0.25">
      <c r="A1437" s="208"/>
      <c r="B1437" s="209"/>
      <c r="C1437" s="208"/>
      <c r="D1437" s="209" t="s">
        <v>273</v>
      </c>
      <c r="E1437" s="209"/>
      <c r="F1437" s="210">
        <v>0</v>
      </c>
      <c r="G1437" s="211"/>
      <c r="H1437" s="211">
        <f>+ROUND(H1436*F1437/100,2)</f>
        <v>0</v>
      </c>
    </row>
    <row r="1438" spans="1:8" x14ac:dyDescent="0.25">
      <c r="A1438" s="208"/>
      <c r="B1438" s="209"/>
      <c r="C1438" s="208"/>
      <c r="D1438" s="209" t="s">
        <v>274</v>
      </c>
      <c r="E1438" s="209"/>
      <c r="F1438" s="210"/>
      <c r="G1438" s="211"/>
      <c r="H1438" s="211">
        <f>+H1436+H1437</f>
        <v>59.65</v>
      </c>
    </row>
    <row r="1439" spans="1:8" x14ac:dyDescent="0.25">
      <c r="A1439" s="208"/>
      <c r="B1439" s="209"/>
      <c r="C1439" s="208"/>
      <c r="D1439" s="209" t="s">
        <v>275</v>
      </c>
      <c r="E1439" s="209"/>
      <c r="F1439" s="210"/>
      <c r="G1439" s="211"/>
      <c r="H1439" s="211">
        <v>59.65</v>
      </c>
    </row>
    <row r="1442" spans="1:8" x14ac:dyDescent="0.25">
      <c r="A1442" s="208" t="s">
        <v>344</v>
      </c>
      <c r="B1442" s="209" t="s">
        <v>345</v>
      </c>
      <c r="C1442" s="208"/>
      <c r="D1442" s="209"/>
      <c r="E1442" s="209"/>
      <c r="F1442" s="210"/>
      <c r="G1442" s="211"/>
      <c r="H1442" s="211"/>
    </row>
    <row r="1443" spans="1:8" x14ac:dyDescent="0.25">
      <c r="A1443" s="208"/>
      <c r="B1443" s="209"/>
      <c r="C1443" s="208" t="s">
        <v>346</v>
      </c>
      <c r="D1443" s="209" t="s">
        <v>347</v>
      </c>
      <c r="E1443" s="209" t="s">
        <v>348</v>
      </c>
      <c r="F1443" s="210" t="s">
        <v>349</v>
      </c>
      <c r="G1443" s="211" t="s">
        <v>350</v>
      </c>
      <c r="H1443" s="211" t="s">
        <v>351</v>
      </c>
    </row>
    <row r="1444" spans="1:8" x14ac:dyDescent="0.25">
      <c r="A1444" s="208"/>
      <c r="B1444" s="209"/>
      <c r="C1444" s="208"/>
      <c r="D1444" s="209"/>
      <c r="E1444" s="209"/>
      <c r="F1444" s="210"/>
      <c r="G1444" s="211"/>
      <c r="H1444" s="211"/>
    </row>
    <row r="1445" spans="1:8" x14ac:dyDescent="0.25">
      <c r="A1445" s="212" t="s">
        <v>811</v>
      </c>
      <c r="B1445" s="213" t="s">
        <v>812</v>
      </c>
      <c r="C1445" s="212"/>
      <c r="D1445" s="213"/>
      <c r="E1445" s="213" t="s">
        <v>359</v>
      </c>
      <c r="F1445" s="210" t="s">
        <v>366</v>
      </c>
      <c r="G1445" s="211"/>
      <c r="H1445" s="211"/>
    </row>
    <row r="1446" spans="1:8" x14ac:dyDescent="0.25">
      <c r="A1446" s="208"/>
      <c r="B1446" s="209">
        <v>1</v>
      </c>
      <c r="C1446" s="208" t="s">
        <v>813</v>
      </c>
      <c r="D1446" s="209" t="s">
        <v>814</v>
      </c>
      <c r="E1446" s="209" t="s">
        <v>359</v>
      </c>
      <c r="F1446" s="210">
        <v>1</v>
      </c>
      <c r="G1446" s="211">
        <v>17.059999999999999</v>
      </c>
      <c r="H1446" s="211">
        <f>+ROUND(F1446*G1446,2)</f>
        <v>17.059999999999999</v>
      </c>
    </row>
    <row r="1447" spans="1:8" x14ac:dyDescent="0.25">
      <c r="A1447" s="208"/>
      <c r="B1447" s="209">
        <v>1</v>
      </c>
      <c r="C1447" s="208" t="s">
        <v>369</v>
      </c>
      <c r="D1447" s="209" t="s">
        <v>370</v>
      </c>
      <c r="E1447" s="209" t="s">
        <v>359</v>
      </c>
      <c r="F1447" s="210">
        <v>1</v>
      </c>
      <c r="G1447" s="211">
        <v>2.59</v>
      </c>
      <c r="H1447" s="211">
        <f>+ROUND(F1447*G1447,2)</f>
        <v>2.59</v>
      </c>
    </row>
    <row r="1448" spans="1:8" x14ac:dyDescent="0.25">
      <c r="A1448" s="208"/>
      <c r="B1448" s="209">
        <v>1</v>
      </c>
      <c r="C1448" s="208" t="s">
        <v>371</v>
      </c>
      <c r="D1448" s="209" t="s">
        <v>372</v>
      </c>
      <c r="E1448" s="209" t="s">
        <v>359</v>
      </c>
      <c r="F1448" s="210">
        <v>1</v>
      </c>
      <c r="G1448" s="211">
        <v>0.55000000000000004</v>
      </c>
      <c r="H1448" s="211">
        <f>+ROUND(F1448*G1448,2)</f>
        <v>0.55000000000000004</v>
      </c>
    </row>
    <row r="1449" spans="1:8" x14ac:dyDescent="0.25">
      <c r="A1449" s="208"/>
      <c r="B1449" s="209">
        <v>1</v>
      </c>
      <c r="C1449" s="208" t="s">
        <v>373</v>
      </c>
      <c r="D1449" s="209" t="s">
        <v>374</v>
      </c>
      <c r="E1449" s="209" t="s">
        <v>359</v>
      </c>
      <c r="F1449" s="210">
        <v>1</v>
      </c>
      <c r="G1449" s="211">
        <v>0.37</v>
      </c>
      <c r="H1449" s="211">
        <f>+ROUND(F1449*G1449,2)</f>
        <v>0.37</v>
      </c>
    </row>
    <row r="1450" spans="1:8" x14ac:dyDescent="0.25">
      <c r="A1450" s="208"/>
      <c r="B1450" s="209">
        <v>1</v>
      </c>
      <c r="C1450" s="208" t="s">
        <v>375</v>
      </c>
      <c r="D1450" s="209" t="s">
        <v>376</v>
      </c>
      <c r="E1450" s="209" t="s">
        <v>359</v>
      </c>
      <c r="F1450" s="210">
        <v>1</v>
      </c>
      <c r="G1450" s="211">
        <v>0.02</v>
      </c>
      <c r="H1450" s="211">
        <f>+ROUND(F1450*G1450,2)</f>
        <v>0.02</v>
      </c>
    </row>
    <row r="1451" spans="1:8" x14ac:dyDescent="0.25">
      <c r="A1451" s="208"/>
      <c r="B1451" s="209"/>
      <c r="C1451" s="208"/>
      <c r="D1451" s="209" t="s">
        <v>277</v>
      </c>
      <c r="E1451" s="209"/>
      <c r="F1451" s="210"/>
      <c r="G1451" s="211"/>
      <c r="H1451" s="211">
        <f>+SUBTOTAL(9,H1446:H1450)</f>
        <v>20.59</v>
      </c>
    </row>
    <row r="1452" spans="1:8" x14ac:dyDescent="0.25">
      <c r="A1452" s="208"/>
      <c r="B1452" s="209"/>
      <c r="C1452" s="208"/>
      <c r="D1452" s="209" t="s">
        <v>356</v>
      </c>
      <c r="E1452" s="209"/>
      <c r="F1452" s="210"/>
      <c r="G1452" s="211"/>
      <c r="H1452" s="211"/>
    </row>
    <row r="1453" spans="1:8" x14ac:dyDescent="0.25">
      <c r="A1453" s="208"/>
      <c r="B1453" s="209" t="s">
        <v>270</v>
      </c>
      <c r="C1453" s="208" t="s">
        <v>379</v>
      </c>
      <c r="D1453" s="209" t="s">
        <v>380</v>
      </c>
      <c r="E1453" s="209" t="s">
        <v>359</v>
      </c>
      <c r="F1453" s="210">
        <v>1</v>
      </c>
      <c r="G1453" s="211">
        <v>0.9</v>
      </c>
      <c r="H1453" s="211">
        <f>+ROUND(F1453*G1453,2)</f>
        <v>0.9</v>
      </c>
    </row>
    <row r="1454" spans="1:8" x14ac:dyDescent="0.25">
      <c r="A1454" s="208"/>
      <c r="B1454" s="209" t="s">
        <v>270</v>
      </c>
      <c r="C1454" s="208" t="s">
        <v>815</v>
      </c>
      <c r="D1454" s="209" t="s">
        <v>816</v>
      </c>
      <c r="E1454" s="209" t="s">
        <v>359</v>
      </c>
      <c r="F1454" s="210">
        <v>1</v>
      </c>
      <c r="G1454" s="211">
        <v>0.11</v>
      </c>
      <c r="H1454" s="211">
        <f>+ROUND(F1454*G1454,2)</f>
        <v>0.11</v>
      </c>
    </row>
    <row r="1455" spans="1:8" x14ac:dyDescent="0.25">
      <c r="A1455" s="208"/>
      <c r="B1455" s="209"/>
      <c r="C1455" s="208"/>
      <c r="D1455" s="209" t="s">
        <v>271</v>
      </c>
      <c r="E1455" s="209"/>
      <c r="F1455" s="210"/>
      <c r="G1455" s="211"/>
      <c r="H1455" s="211">
        <f>+SUBTOTAL(9,H1453:H1454)</f>
        <v>1.01</v>
      </c>
    </row>
    <row r="1456" spans="1:8" x14ac:dyDescent="0.25">
      <c r="A1456" s="208"/>
      <c r="B1456" s="209"/>
      <c r="C1456" s="208"/>
      <c r="D1456" s="209" t="s">
        <v>272</v>
      </c>
      <c r="E1456" s="209"/>
      <c r="F1456" s="210"/>
      <c r="G1456" s="211"/>
      <c r="H1456" s="211">
        <f>+SUBTOTAL(9,H1446:H1454)</f>
        <v>21.599999999999998</v>
      </c>
    </row>
    <row r="1457" spans="1:8" x14ac:dyDescent="0.25">
      <c r="A1457" s="208"/>
      <c r="B1457" s="209"/>
      <c r="C1457" s="208"/>
      <c r="D1457" s="209" t="s">
        <v>273</v>
      </c>
      <c r="E1457" s="209"/>
      <c r="F1457" s="210">
        <v>0</v>
      </c>
      <c r="G1457" s="211"/>
      <c r="H1457" s="211">
        <f>+ROUND(H1456*F1457/100,2)</f>
        <v>0</v>
      </c>
    </row>
    <row r="1458" spans="1:8" x14ac:dyDescent="0.25">
      <c r="A1458" s="208"/>
      <c r="B1458" s="209"/>
      <c r="C1458" s="208"/>
      <c r="D1458" s="209" t="s">
        <v>274</v>
      </c>
      <c r="E1458" s="209"/>
      <c r="F1458" s="210"/>
      <c r="G1458" s="211"/>
      <c r="H1458" s="211">
        <f>+H1456+H1457</f>
        <v>21.599999999999998</v>
      </c>
    </row>
    <row r="1459" spans="1:8" x14ac:dyDescent="0.25">
      <c r="A1459" s="208"/>
      <c r="B1459" s="209"/>
      <c r="C1459" s="208"/>
      <c r="D1459" s="209" t="s">
        <v>275</v>
      </c>
      <c r="E1459" s="209"/>
      <c r="F1459" s="210"/>
      <c r="G1459" s="211"/>
      <c r="H1459" s="211">
        <v>21.6</v>
      </c>
    </row>
    <row r="1462" spans="1:8" x14ac:dyDescent="0.25">
      <c r="A1462" s="208" t="s">
        <v>344</v>
      </c>
      <c r="B1462" s="209" t="s">
        <v>345</v>
      </c>
      <c r="C1462" s="208"/>
      <c r="D1462" s="209"/>
      <c r="E1462" s="209"/>
      <c r="F1462" s="210"/>
      <c r="G1462" s="211"/>
      <c r="H1462" s="211"/>
    </row>
    <row r="1463" spans="1:8" x14ac:dyDescent="0.25">
      <c r="A1463" s="208"/>
      <c r="B1463" s="209"/>
      <c r="C1463" s="208" t="s">
        <v>346</v>
      </c>
      <c r="D1463" s="209" t="s">
        <v>347</v>
      </c>
      <c r="E1463" s="209" t="s">
        <v>348</v>
      </c>
      <c r="F1463" s="210" t="s">
        <v>349</v>
      </c>
      <c r="G1463" s="211" t="s">
        <v>350</v>
      </c>
      <c r="H1463" s="211" t="s">
        <v>351</v>
      </c>
    </row>
    <row r="1464" spans="1:8" x14ac:dyDescent="0.25">
      <c r="A1464" s="208"/>
      <c r="B1464" s="209"/>
      <c r="C1464" s="208"/>
      <c r="D1464" s="209"/>
      <c r="E1464" s="209"/>
      <c r="F1464" s="210"/>
      <c r="G1464" s="211"/>
      <c r="H1464" s="211"/>
    </row>
    <row r="1465" spans="1:8" x14ac:dyDescent="0.25">
      <c r="A1465" s="212" t="s">
        <v>817</v>
      </c>
      <c r="B1465" s="213" t="s">
        <v>818</v>
      </c>
      <c r="C1465" s="212"/>
      <c r="D1465" s="213"/>
      <c r="E1465" s="213" t="s">
        <v>359</v>
      </c>
      <c r="F1465" s="210" t="s">
        <v>366</v>
      </c>
      <c r="G1465" s="211"/>
      <c r="H1465" s="211"/>
    </row>
    <row r="1466" spans="1:8" x14ac:dyDescent="0.25">
      <c r="A1466" s="208"/>
      <c r="B1466" s="209">
        <v>1</v>
      </c>
      <c r="C1466" s="208" t="s">
        <v>813</v>
      </c>
      <c r="D1466" s="209" t="s">
        <v>814</v>
      </c>
      <c r="E1466" s="209" t="s">
        <v>359</v>
      </c>
      <c r="F1466" s="210">
        <v>6.7000000000000002E-3</v>
      </c>
      <c r="G1466" s="211">
        <v>17.059999999999999</v>
      </c>
      <c r="H1466" s="211">
        <f>+ROUND(F1466*G1466,2)</f>
        <v>0.11</v>
      </c>
    </row>
    <row r="1467" spans="1:8" x14ac:dyDescent="0.25">
      <c r="A1467" s="208"/>
      <c r="B1467" s="209"/>
      <c r="C1467" s="208"/>
      <c r="D1467" s="209" t="s">
        <v>277</v>
      </c>
      <c r="E1467" s="209"/>
      <c r="F1467" s="210"/>
      <c r="G1467" s="211"/>
      <c r="H1467" s="211">
        <f>+SUBTOTAL(9,H1466:H1466)</f>
        <v>0.11</v>
      </c>
    </row>
    <row r="1468" spans="1:8" x14ac:dyDescent="0.25">
      <c r="A1468" s="208"/>
      <c r="B1468" s="209"/>
      <c r="C1468" s="208"/>
      <c r="D1468" s="209" t="s">
        <v>272</v>
      </c>
      <c r="E1468" s="209"/>
      <c r="F1468" s="210"/>
      <c r="G1468" s="211"/>
      <c r="H1468" s="211">
        <f>+SUBTOTAL(9,H1466:H1466)</f>
        <v>0.11</v>
      </c>
    </row>
    <row r="1469" spans="1:8" x14ac:dyDescent="0.25">
      <c r="A1469" s="208"/>
      <c r="B1469" s="209"/>
      <c r="C1469" s="208"/>
      <c r="D1469" s="209" t="s">
        <v>273</v>
      </c>
      <c r="E1469" s="209"/>
      <c r="F1469" s="210">
        <v>0</v>
      </c>
      <c r="G1469" s="211"/>
      <c r="H1469" s="211">
        <f>+ROUND(H1468*F1469/100,2)</f>
        <v>0</v>
      </c>
    </row>
    <row r="1470" spans="1:8" x14ac:dyDescent="0.25">
      <c r="A1470" s="208"/>
      <c r="B1470" s="209"/>
      <c r="C1470" s="208"/>
      <c r="D1470" s="209" t="s">
        <v>274</v>
      </c>
      <c r="E1470" s="209"/>
      <c r="F1470" s="210"/>
      <c r="G1470" s="211"/>
      <c r="H1470" s="211">
        <f>+H1468+H1469</f>
        <v>0.11</v>
      </c>
    </row>
    <row r="1471" spans="1:8" x14ac:dyDescent="0.25">
      <c r="A1471" s="208"/>
      <c r="B1471" s="209"/>
      <c r="C1471" s="208"/>
      <c r="D1471" s="209" t="s">
        <v>275</v>
      </c>
      <c r="E1471" s="209"/>
      <c r="F1471" s="210"/>
      <c r="G1471" s="211"/>
      <c r="H1471" s="211">
        <v>0.11</v>
      </c>
    </row>
    <row r="1474" spans="1:8" x14ac:dyDescent="0.25">
      <c r="A1474" s="208" t="s">
        <v>344</v>
      </c>
      <c r="B1474" s="209" t="s">
        <v>345</v>
      </c>
      <c r="C1474" s="208"/>
      <c r="D1474" s="209"/>
      <c r="E1474" s="209"/>
      <c r="F1474" s="210"/>
      <c r="G1474" s="211"/>
      <c r="H1474" s="211"/>
    </row>
    <row r="1475" spans="1:8" x14ac:dyDescent="0.25">
      <c r="A1475" s="208"/>
      <c r="B1475" s="209"/>
      <c r="C1475" s="208" t="s">
        <v>346</v>
      </c>
      <c r="D1475" s="209" t="s">
        <v>347</v>
      </c>
      <c r="E1475" s="209" t="s">
        <v>348</v>
      </c>
      <c r="F1475" s="210" t="s">
        <v>349</v>
      </c>
      <c r="G1475" s="211" t="s">
        <v>350</v>
      </c>
      <c r="H1475" s="211" t="s">
        <v>351</v>
      </c>
    </row>
    <row r="1476" spans="1:8" x14ac:dyDescent="0.25">
      <c r="A1476" s="208"/>
      <c r="B1476" s="209"/>
      <c r="C1476" s="208"/>
      <c r="D1476" s="209"/>
      <c r="E1476" s="209"/>
      <c r="F1476" s="210"/>
      <c r="G1476" s="211"/>
      <c r="H1476" s="211"/>
    </row>
    <row r="1477" spans="1:8" x14ac:dyDescent="0.25">
      <c r="A1477" s="212" t="s">
        <v>819</v>
      </c>
      <c r="B1477" s="213" t="s">
        <v>820</v>
      </c>
      <c r="C1477" s="212"/>
      <c r="D1477" s="213"/>
      <c r="E1477" s="213" t="s">
        <v>359</v>
      </c>
      <c r="F1477" s="210" t="s">
        <v>366</v>
      </c>
      <c r="G1477" s="211"/>
      <c r="H1477" s="211"/>
    </row>
    <row r="1478" spans="1:8" x14ac:dyDescent="0.25">
      <c r="A1478" s="208"/>
      <c r="B1478" s="209">
        <v>0</v>
      </c>
      <c r="C1478" s="208" t="s">
        <v>807</v>
      </c>
      <c r="D1478" s="209" t="s">
        <v>808</v>
      </c>
      <c r="E1478" s="209" t="s">
        <v>337</v>
      </c>
      <c r="F1478" s="210">
        <v>5.5999999999999999E-5</v>
      </c>
      <c r="G1478" s="211">
        <v>374000</v>
      </c>
      <c r="H1478" s="211">
        <f>+ROUND(F1478*G1478,2)</f>
        <v>20.94</v>
      </c>
    </row>
    <row r="1479" spans="1:8" x14ac:dyDescent="0.25">
      <c r="A1479" s="208"/>
      <c r="B1479" s="209"/>
      <c r="C1479" s="208"/>
      <c r="D1479" s="209" t="s">
        <v>476</v>
      </c>
      <c r="E1479" s="209"/>
      <c r="F1479" s="210"/>
      <c r="G1479" s="211"/>
      <c r="H1479" s="211">
        <f>+SUBTOTAL(9,H1478:H1478)</f>
        <v>20.94</v>
      </c>
    </row>
    <row r="1480" spans="1:8" x14ac:dyDescent="0.25">
      <c r="A1480" s="208"/>
      <c r="B1480" s="209"/>
      <c r="C1480" s="208"/>
      <c r="D1480" s="209" t="s">
        <v>272</v>
      </c>
      <c r="E1480" s="209"/>
      <c r="F1480" s="210"/>
      <c r="G1480" s="211"/>
      <c r="H1480" s="211">
        <f>+SUBTOTAL(9,H1478:H1478)</f>
        <v>20.94</v>
      </c>
    </row>
    <row r="1481" spans="1:8" x14ac:dyDescent="0.25">
      <c r="A1481" s="208"/>
      <c r="B1481" s="209"/>
      <c r="C1481" s="208"/>
      <c r="D1481" s="209" t="s">
        <v>273</v>
      </c>
      <c r="E1481" s="209"/>
      <c r="F1481" s="210">
        <v>0</v>
      </c>
      <c r="G1481" s="211"/>
      <c r="H1481" s="211">
        <f>+ROUND(H1480*F1481/100,2)</f>
        <v>0</v>
      </c>
    </row>
    <row r="1482" spans="1:8" x14ac:dyDescent="0.25">
      <c r="A1482" s="208"/>
      <c r="B1482" s="209"/>
      <c r="C1482" s="208"/>
      <c r="D1482" s="209" t="s">
        <v>274</v>
      </c>
      <c r="E1482" s="209"/>
      <c r="F1482" s="210"/>
      <c r="G1482" s="211"/>
      <c r="H1482" s="211">
        <f>+H1480+H1481</f>
        <v>20.94</v>
      </c>
    </row>
    <row r="1483" spans="1:8" x14ac:dyDescent="0.25">
      <c r="A1483" s="208"/>
      <c r="B1483" s="209"/>
      <c r="C1483" s="208"/>
      <c r="D1483" s="209" t="s">
        <v>275</v>
      </c>
      <c r="E1483" s="209"/>
      <c r="F1483" s="210"/>
      <c r="G1483" s="211"/>
      <c r="H1483" s="211">
        <v>20.94</v>
      </c>
    </row>
    <row r="1486" spans="1:8" x14ac:dyDescent="0.25">
      <c r="A1486" s="208" t="s">
        <v>344</v>
      </c>
      <c r="B1486" s="209" t="s">
        <v>345</v>
      </c>
      <c r="C1486" s="208"/>
      <c r="D1486" s="209"/>
      <c r="E1486" s="209"/>
      <c r="F1486" s="210"/>
      <c r="G1486" s="211"/>
      <c r="H1486" s="211"/>
    </row>
    <row r="1487" spans="1:8" x14ac:dyDescent="0.25">
      <c r="A1487" s="208"/>
      <c r="B1487" s="209"/>
      <c r="C1487" s="208" t="s">
        <v>346</v>
      </c>
      <c r="D1487" s="209" t="s">
        <v>347</v>
      </c>
      <c r="E1487" s="209" t="s">
        <v>348</v>
      </c>
      <c r="F1487" s="210" t="s">
        <v>349</v>
      </c>
      <c r="G1487" s="211" t="s">
        <v>350</v>
      </c>
      <c r="H1487" s="211" t="s">
        <v>351</v>
      </c>
    </row>
    <row r="1488" spans="1:8" x14ac:dyDescent="0.25">
      <c r="A1488" s="208"/>
      <c r="B1488" s="209"/>
      <c r="C1488" s="208"/>
      <c r="D1488" s="209"/>
      <c r="E1488" s="209"/>
      <c r="F1488" s="210"/>
      <c r="G1488" s="211"/>
      <c r="H1488" s="211"/>
    </row>
    <row r="1489" spans="1:8" x14ac:dyDescent="0.25">
      <c r="A1489" s="212" t="s">
        <v>821</v>
      </c>
      <c r="B1489" s="213" t="s">
        <v>822</v>
      </c>
      <c r="C1489" s="212"/>
      <c r="D1489" s="213"/>
      <c r="E1489" s="213" t="s">
        <v>359</v>
      </c>
      <c r="F1489" s="210" t="s">
        <v>366</v>
      </c>
      <c r="G1489" s="211"/>
      <c r="H1489" s="211"/>
    </row>
    <row r="1490" spans="1:8" x14ac:dyDescent="0.25">
      <c r="A1490" s="208"/>
      <c r="B1490" s="209">
        <v>0</v>
      </c>
      <c r="C1490" s="208" t="s">
        <v>807</v>
      </c>
      <c r="D1490" s="209" t="s">
        <v>808</v>
      </c>
      <c r="E1490" s="209" t="s">
        <v>337</v>
      </c>
      <c r="F1490" s="210">
        <v>1.4399999999999999E-5</v>
      </c>
      <c r="G1490" s="211">
        <v>374000</v>
      </c>
      <c r="H1490" s="211">
        <f>+ROUND(F1490*G1490,2)</f>
        <v>5.39</v>
      </c>
    </row>
    <row r="1491" spans="1:8" x14ac:dyDescent="0.25">
      <c r="A1491" s="208"/>
      <c r="B1491" s="209"/>
      <c r="C1491" s="208"/>
      <c r="D1491" s="209" t="s">
        <v>476</v>
      </c>
      <c r="E1491" s="209"/>
      <c r="F1491" s="210"/>
      <c r="G1491" s="211"/>
      <c r="H1491" s="211">
        <f>+SUBTOTAL(9,H1490:H1490)</f>
        <v>5.39</v>
      </c>
    </row>
    <row r="1492" spans="1:8" x14ac:dyDescent="0.25">
      <c r="A1492" s="208"/>
      <c r="B1492" s="209"/>
      <c r="C1492" s="208"/>
      <c r="D1492" s="209" t="s">
        <v>272</v>
      </c>
      <c r="E1492" s="209"/>
      <c r="F1492" s="210"/>
      <c r="G1492" s="211"/>
      <c r="H1492" s="211">
        <f>+SUBTOTAL(9,H1490:H1490)</f>
        <v>5.39</v>
      </c>
    </row>
    <row r="1493" spans="1:8" x14ac:dyDescent="0.25">
      <c r="A1493" s="208"/>
      <c r="B1493" s="209"/>
      <c r="C1493" s="208"/>
      <c r="D1493" s="209" t="s">
        <v>273</v>
      </c>
      <c r="E1493" s="209"/>
      <c r="F1493" s="210">
        <v>0</v>
      </c>
      <c r="G1493" s="211"/>
      <c r="H1493" s="211">
        <f>+ROUND(H1492*F1493/100,2)</f>
        <v>0</v>
      </c>
    </row>
    <row r="1494" spans="1:8" x14ac:dyDescent="0.25">
      <c r="A1494" s="208"/>
      <c r="B1494" s="209"/>
      <c r="C1494" s="208"/>
      <c r="D1494" s="209" t="s">
        <v>274</v>
      </c>
      <c r="E1494" s="209"/>
      <c r="F1494" s="210"/>
      <c r="G1494" s="211"/>
      <c r="H1494" s="211">
        <f>+H1492+H1493</f>
        <v>5.39</v>
      </c>
    </row>
    <row r="1495" spans="1:8" x14ac:dyDescent="0.25">
      <c r="A1495" s="208"/>
      <c r="B1495" s="209"/>
      <c r="C1495" s="208"/>
      <c r="D1495" s="209" t="s">
        <v>275</v>
      </c>
      <c r="E1495" s="209"/>
      <c r="F1495" s="210"/>
      <c r="G1495" s="211"/>
      <c r="H1495" s="211">
        <v>5.39</v>
      </c>
    </row>
    <row r="1498" spans="1:8" x14ac:dyDescent="0.25">
      <c r="A1498" s="208" t="s">
        <v>344</v>
      </c>
      <c r="B1498" s="209" t="s">
        <v>345</v>
      </c>
      <c r="C1498" s="208"/>
      <c r="D1498" s="209"/>
      <c r="E1498" s="209"/>
      <c r="F1498" s="210"/>
      <c r="G1498" s="211"/>
      <c r="H1498" s="211"/>
    </row>
    <row r="1499" spans="1:8" x14ac:dyDescent="0.25">
      <c r="A1499" s="208"/>
      <c r="B1499" s="209"/>
      <c r="C1499" s="208" t="s">
        <v>346</v>
      </c>
      <c r="D1499" s="209" t="s">
        <v>347</v>
      </c>
      <c r="E1499" s="209" t="s">
        <v>348</v>
      </c>
      <c r="F1499" s="210" t="s">
        <v>349</v>
      </c>
      <c r="G1499" s="211" t="s">
        <v>350</v>
      </c>
      <c r="H1499" s="211" t="s">
        <v>351</v>
      </c>
    </row>
    <row r="1500" spans="1:8" x14ac:dyDescent="0.25">
      <c r="A1500" s="208"/>
      <c r="B1500" s="209"/>
      <c r="C1500" s="208"/>
      <c r="D1500" s="209"/>
      <c r="E1500" s="209"/>
      <c r="F1500" s="210"/>
      <c r="G1500" s="211"/>
      <c r="H1500" s="211"/>
    </row>
    <row r="1501" spans="1:8" x14ac:dyDescent="0.25">
      <c r="A1501" s="212" t="s">
        <v>1473</v>
      </c>
      <c r="B1501" s="213" t="s">
        <v>1120</v>
      </c>
      <c r="C1501" s="212"/>
      <c r="D1501" s="213"/>
      <c r="E1501" s="213" t="s">
        <v>1003</v>
      </c>
      <c r="F1501" s="210" t="s">
        <v>1007</v>
      </c>
      <c r="G1501" s="211"/>
      <c r="H1501" s="211"/>
    </row>
    <row r="1502" spans="1:8" x14ac:dyDescent="0.25">
      <c r="A1502" s="208"/>
      <c r="B1502" s="209"/>
      <c r="C1502" s="208"/>
      <c r="D1502" s="209" t="s">
        <v>356</v>
      </c>
      <c r="E1502" s="209"/>
      <c r="F1502" s="210"/>
      <c r="G1502" s="211"/>
      <c r="H1502" s="211"/>
    </row>
    <row r="1503" spans="1:8" x14ac:dyDescent="0.25">
      <c r="A1503" s="208"/>
      <c r="B1503" s="209" t="s">
        <v>270</v>
      </c>
      <c r="C1503" s="208" t="s">
        <v>823</v>
      </c>
      <c r="D1503" s="209" t="s">
        <v>824</v>
      </c>
      <c r="E1503" s="209" t="s">
        <v>450</v>
      </c>
      <c r="F1503" s="210">
        <v>4.4400000000000004E-3</v>
      </c>
      <c r="G1503" s="211">
        <v>160.72</v>
      </c>
      <c r="H1503" s="211">
        <f>+ROUND(F1503*G1503,2)</f>
        <v>0.71</v>
      </c>
    </row>
    <row r="1504" spans="1:8" x14ac:dyDescent="0.25">
      <c r="A1504" s="208"/>
      <c r="B1504" s="209" t="s">
        <v>270</v>
      </c>
      <c r="C1504" s="208" t="s">
        <v>825</v>
      </c>
      <c r="D1504" s="209" t="s">
        <v>826</v>
      </c>
      <c r="E1504" s="209" t="s">
        <v>453</v>
      </c>
      <c r="F1504" s="210">
        <v>1.1100000000000001E-3</v>
      </c>
      <c r="G1504" s="211">
        <v>32.78</v>
      </c>
      <c r="H1504" s="211">
        <f>+ROUND(F1504*G1504,2)</f>
        <v>0.04</v>
      </c>
    </row>
    <row r="1505" spans="1:8" x14ac:dyDescent="0.25">
      <c r="A1505" s="208"/>
      <c r="B1505" s="209"/>
      <c r="C1505" s="208"/>
      <c r="D1505" s="209" t="s">
        <v>271</v>
      </c>
      <c r="E1505" s="209"/>
      <c r="F1505" s="210"/>
      <c r="G1505" s="211"/>
      <c r="H1505" s="211">
        <f>+SUBTOTAL(9,H1503:H1504)</f>
        <v>0.75</v>
      </c>
    </row>
    <row r="1506" spans="1:8" x14ac:dyDescent="0.25">
      <c r="A1506" s="208"/>
      <c r="B1506" s="209"/>
      <c r="C1506" s="208"/>
      <c r="D1506" s="209" t="s">
        <v>272</v>
      </c>
      <c r="E1506" s="209"/>
      <c r="F1506" s="210"/>
      <c r="G1506" s="211"/>
      <c r="H1506" s="211">
        <f>+SUBTOTAL(9,H1502:H1504)</f>
        <v>0.75</v>
      </c>
    </row>
    <row r="1507" spans="1:8" x14ac:dyDescent="0.25">
      <c r="A1507" s="208"/>
      <c r="B1507" s="209"/>
      <c r="C1507" s="208"/>
      <c r="D1507" s="209" t="s">
        <v>273</v>
      </c>
      <c r="E1507" s="209"/>
      <c r="F1507" s="210">
        <v>28</v>
      </c>
      <c r="G1507" s="211"/>
      <c r="H1507" s="211">
        <f>+ROUND(H1506*F1507/100,2)</f>
        <v>0.21</v>
      </c>
    </row>
    <row r="1508" spans="1:8" x14ac:dyDescent="0.25">
      <c r="A1508" s="208"/>
      <c r="B1508" s="209"/>
      <c r="C1508" s="208"/>
      <c r="D1508" s="209" t="s">
        <v>274</v>
      </c>
      <c r="E1508" s="209"/>
      <c r="F1508" s="210"/>
      <c r="G1508" s="211"/>
      <c r="H1508" s="211">
        <f>+H1506+H1507</f>
        <v>0.96</v>
      </c>
    </row>
    <row r="1509" spans="1:8" x14ac:dyDescent="0.25">
      <c r="A1509" s="208"/>
      <c r="B1509" s="209"/>
      <c r="C1509" s="208"/>
      <c r="D1509" s="209" t="s">
        <v>275</v>
      </c>
      <c r="E1509" s="209"/>
      <c r="F1509" s="210"/>
      <c r="G1509" s="211"/>
      <c r="H1509" s="211">
        <v>0.96</v>
      </c>
    </row>
    <row r="1512" spans="1:8" x14ac:dyDescent="0.25">
      <c r="A1512" s="208" t="s">
        <v>344</v>
      </c>
      <c r="B1512" s="209" t="s">
        <v>345</v>
      </c>
      <c r="C1512" s="208"/>
      <c r="D1512" s="209"/>
      <c r="E1512" s="209"/>
      <c r="F1512" s="210"/>
      <c r="G1512" s="211"/>
      <c r="H1512" s="211"/>
    </row>
    <row r="1513" spans="1:8" x14ac:dyDescent="0.25">
      <c r="A1513" s="208"/>
      <c r="B1513" s="209"/>
      <c r="C1513" s="208" t="s">
        <v>346</v>
      </c>
      <c r="D1513" s="209" t="s">
        <v>347</v>
      </c>
      <c r="E1513" s="209" t="s">
        <v>348</v>
      </c>
      <c r="F1513" s="210" t="s">
        <v>349</v>
      </c>
      <c r="G1513" s="211" t="s">
        <v>350</v>
      </c>
      <c r="H1513" s="211" t="s">
        <v>351</v>
      </c>
    </row>
    <row r="1514" spans="1:8" x14ac:dyDescent="0.25">
      <c r="A1514" s="208"/>
      <c r="B1514" s="209"/>
      <c r="C1514" s="208"/>
      <c r="D1514" s="209"/>
      <c r="E1514" s="209"/>
      <c r="F1514" s="210"/>
      <c r="G1514" s="211"/>
      <c r="H1514" s="211"/>
    </row>
    <row r="1515" spans="1:8" x14ac:dyDescent="0.25">
      <c r="A1515" s="212" t="s">
        <v>827</v>
      </c>
      <c r="B1515" s="213" t="s">
        <v>824</v>
      </c>
      <c r="C1515" s="212"/>
      <c r="D1515" s="213"/>
      <c r="E1515" s="213" t="s">
        <v>450</v>
      </c>
      <c r="F1515" s="210" t="s">
        <v>366</v>
      </c>
      <c r="G1515" s="211"/>
      <c r="H1515" s="211"/>
    </row>
    <row r="1516" spans="1:8" x14ac:dyDescent="0.25">
      <c r="A1516" s="208"/>
      <c r="B1516" s="209"/>
      <c r="C1516" s="208"/>
      <c r="D1516" s="209" t="s">
        <v>356</v>
      </c>
      <c r="E1516" s="209"/>
      <c r="F1516" s="210"/>
      <c r="G1516" s="211"/>
      <c r="H1516" s="211"/>
    </row>
    <row r="1517" spans="1:8" x14ac:dyDescent="0.25">
      <c r="A1517" s="208"/>
      <c r="B1517" s="209" t="s">
        <v>270</v>
      </c>
      <c r="C1517" s="208" t="s">
        <v>763</v>
      </c>
      <c r="D1517" s="209" t="s">
        <v>764</v>
      </c>
      <c r="E1517" s="209" t="s">
        <v>359</v>
      </c>
      <c r="F1517" s="210">
        <v>1</v>
      </c>
      <c r="G1517" s="211">
        <v>15.92</v>
      </c>
      <c r="H1517" s="211">
        <f t="shared" ref="H1517:H1522" si="5">+ROUND(F1517*G1517,2)</f>
        <v>15.92</v>
      </c>
    </row>
    <row r="1518" spans="1:8" x14ac:dyDescent="0.25">
      <c r="A1518" s="208"/>
      <c r="B1518" s="209" t="s">
        <v>270</v>
      </c>
      <c r="C1518" s="208" t="s">
        <v>828</v>
      </c>
      <c r="D1518" s="209" t="s">
        <v>829</v>
      </c>
      <c r="E1518" s="209" t="s">
        <v>359</v>
      </c>
      <c r="F1518" s="210">
        <v>1</v>
      </c>
      <c r="G1518" s="211">
        <v>11.85</v>
      </c>
      <c r="H1518" s="211">
        <f t="shared" si="5"/>
        <v>11.85</v>
      </c>
    </row>
    <row r="1519" spans="1:8" x14ac:dyDescent="0.25">
      <c r="A1519" s="208"/>
      <c r="B1519" s="209" t="s">
        <v>270</v>
      </c>
      <c r="C1519" s="208" t="s">
        <v>830</v>
      </c>
      <c r="D1519" s="209" t="s">
        <v>831</v>
      </c>
      <c r="E1519" s="209" t="s">
        <v>359</v>
      </c>
      <c r="F1519" s="210">
        <v>1</v>
      </c>
      <c r="G1519" s="211">
        <v>4.1500000000000004</v>
      </c>
      <c r="H1519" s="211">
        <f t="shared" si="5"/>
        <v>4.1500000000000004</v>
      </c>
    </row>
    <row r="1520" spans="1:8" x14ac:dyDescent="0.25">
      <c r="A1520" s="208"/>
      <c r="B1520" s="209" t="s">
        <v>270</v>
      </c>
      <c r="C1520" s="208" t="s">
        <v>832</v>
      </c>
      <c r="D1520" s="209" t="s">
        <v>833</v>
      </c>
      <c r="E1520" s="209" t="s">
        <v>359</v>
      </c>
      <c r="F1520" s="210">
        <v>1</v>
      </c>
      <c r="G1520" s="211">
        <v>0.86</v>
      </c>
      <c r="H1520" s="211">
        <f t="shared" si="5"/>
        <v>0.86</v>
      </c>
    </row>
    <row r="1521" spans="1:8" x14ac:dyDescent="0.25">
      <c r="A1521" s="208"/>
      <c r="B1521" s="209" t="s">
        <v>270</v>
      </c>
      <c r="C1521" s="208" t="s">
        <v>834</v>
      </c>
      <c r="D1521" s="209" t="s">
        <v>835</v>
      </c>
      <c r="E1521" s="209" t="s">
        <v>359</v>
      </c>
      <c r="F1521" s="210">
        <v>1</v>
      </c>
      <c r="G1521" s="211">
        <v>22.21</v>
      </c>
      <c r="H1521" s="211">
        <f t="shared" si="5"/>
        <v>22.21</v>
      </c>
    </row>
    <row r="1522" spans="1:8" x14ac:dyDescent="0.25">
      <c r="A1522" s="208"/>
      <c r="B1522" s="209" t="s">
        <v>270</v>
      </c>
      <c r="C1522" s="208" t="s">
        <v>836</v>
      </c>
      <c r="D1522" s="209" t="s">
        <v>837</v>
      </c>
      <c r="E1522" s="209" t="s">
        <v>359</v>
      </c>
      <c r="F1522" s="210">
        <v>1</v>
      </c>
      <c r="G1522" s="211">
        <v>105.73</v>
      </c>
      <c r="H1522" s="211">
        <f t="shared" si="5"/>
        <v>105.73</v>
      </c>
    </row>
    <row r="1523" spans="1:8" x14ac:dyDescent="0.25">
      <c r="A1523" s="208"/>
      <c r="B1523" s="209"/>
      <c r="C1523" s="208"/>
      <c r="D1523" s="209" t="s">
        <v>271</v>
      </c>
      <c r="E1523" s="209"/>
      <c r="F1523" s="210"/>
      <c r="G1523" s="211"/>
      <c r="H1523" s="211">
        <f>+SUBTOTAL(9,H1517:H1522)</f>
        <v>160.72</v>
      </c>
    </row>
    <row r="1524" spans="1:8" x14ac:dyDescent="0.25">
      <c r="A1524" s="208"/>
      <c r="B1524" s="209"/>
      <c r="C1524" s="208"/>
      <c r="D1524" s="209" t="s">
        <v>272</v>
      </c>
      <c r="E1524" s="209"/>
      <c r="F1524" s="210"/>
      <c r="G1524" s="211"/>
      <c r="H1524" s="211">
        <f>+SUBTOTAL(9,H1516:H1522)</f>
        <v>160.72</v>
      </c>
    </row>
    <row r="1525" spans="1:8" x14ac:dyDescent="0.25">
      <c r="A1525" s="208"/>
      <c r="B1525" s="209"/>
      <c r="C1525" s="208"/>
      <c r="D1525" s="209" t="s">
        <v>273</v>
      </c>
      <c r="E1525" s="209"/>
      <c r="F1525" s="210">
        <v>0</v>
      </c>
      <c r="G1525" s="211"/>
      <c r="H1525" s="211">
        <f>+ROUND(H1524*F1525/100,2)</f>
        <v>0</v>
      </c>
    </row>
    <row r="1526" spans="1:8" x14ac:dyDescent="0.25">
      <c r="A1526" s="208"/>
      <c r="B1526" s="209"/>
      <c r="C1526" s="208"/>
      <c r="D1526" s="209" t="s">
        <v>274</v>
      </c>
      <c r="E1526" s="209"/>
      <c r="F1526" s="210"/>
      <c r="G1526" s="211"/>
      <c r="H1526" s="211">
        <f>+H1524+H1525</f>
        <v>160.72</v>
      </c>
    </row>
    <row r="1527" spans="1:8" x14ac:dyDescent="0.25">
      <c r="A1527" s="208"/>
      <c r="B1527" s="209"/>
      <c r="C1527" s="208"/>
      <c r="D1527" s="209" t="s">
        <v>275</v>
      </c>
      <c r="E1527" s="209"/>
      <c r="F1527" s="210"/>
      <c r="G1527" s="211"/>
      <c r="H1527" s="211">
        <v>160.72</v>
      </c>
    </row>
    <row r="1530" spans="1:8" x14ac:dyDescent="0.25">
      <c r="A1530" s="208" t="s">
        <v>344</v>
      </c>
      <c r="B1530" s="209" t="s">
        <v>345</v>
      </c>
      <c r="C1530" s="208"/>
      <c r="D1530" s="209"/>
      <c r="E1530" s="209"/>
      <c r="F1530" s="210"/>
      <c r="G1530" s="211"/>
      <c r="H1530" s="211"/>
    </row>
    <row r="1531" spans="1:8" x14ac:dyDescent="0.25">
      <c r="A1531" s="208"/>
      <c r="B1531" s="209"/>
      <c r="C1531" s="208" t="s">
        <v>346</v>
      </c>
      <c r="D1531" s="209" t="s">
        <v>347</v>
      </c>
      <c r="E1531" s="209" t="s">
        <v>348</v>
      </c>
      <c r="F1531" s="210" t="s">
        <v>349</v>
      </c>
      <c r="G1531" s="211" t="s">
        <v>350</v>
      </c>
      <c r="H1531" s="211" t="s">
        <v>351</v>
      </c>
    </row>
    <row r="1532" spans="1:8" x14ac:dyDescent="0.25">
      <c r="A1532" s="208"/>
      <c r="B1532" s="209"/>
      <c r="C1532" s="208"/>
      <c r="D1532" s="209"/>
      <c r="E1532" s="209"/>
      <c r="F1532" s="210"/>
      <c r="G1532" s="211"/>
      <c r="H1532" s="211"/>
    </row>
    <row r="1533" spans="1:8" x14ac:dyDescent="0.25">
      <c r="A1533" s="212" t="s">
        <v>838</v>
      </c>
      <c r="B1533" s="213" t="s">
        <v>829</v>
      </c>
      <c r="C1533" s="212"/>
      <c r="D1533" s="213"/>
      <c r="E1533" s="213" t="s">
        <v>359</v>
      </c>
      <c r="F1533" s="210" t="s">
        <v>366</v>
      </c>
      <c r="G1533" s="211"/>
      <c r="H1533" s="211"/>
    </row>
    <row r="1534" spans="1:8" x14ac:dyDescent="0.25">
      <c r="A1534" s="208"/>
      <c r="B1534" s="209">
        <v>0</v>
      </c>
      <c r="C1534" s="208" t="s">
        <v>839</v>
      </c>
      <c r="D1534" s="209" t="s">
        <v>840</v>
      </c>
      <c r="E1534" s="209" t="s">
        <v>337</v>
      </c>
      <c r="F1534" s="210">
        <v>4.0000000000000003E-5</v>
      </c>
      <c r="G1534" s="211">
        <v>30031.46</v>
      </c>
      <c r="H1534" s="211">
        <f>+ROUND(F1534*G1534,2)</f>
        <v>1.2</v>
      </c>
    </row>
    <row r="1535" spans="1:8" x14ac:dyDescent="0.25">
      <c r="A1535" s="208"/>
      <c r="B1535" s="209"/>
      <c r="C1535" s="208"/>
      <c r="D1535" s="209" t="s">
        <v>355</v>
      </c>
      <c r="E1535" s="209"/>
      <c r="F1535" s="210"/>
      <c r="G1535" s="211"/>
      <c r="H1535" s="211">
        <f>+SUBTOTAL(9,H1534:H1534)</f>
        <v>1.2</v>
      </c>
    </row>
    <row r="1536" spans="1:8" x14ac:dyDescent="0.25">
      <c r="A1536" s="208"/>
      <c r="B1536" s="209">
        <v>0</v>
      </c>
      <c r="C1536" s="208" t="s">
        <v>751</v>
      </c>
      <c r="D1536" s="209" t="s">
        <v>752</v>
      </c>
      <c r="E1536" s="209" t="s">
        <v>337</v>
      </c>
      <c r="F1536" s="210">
        <v>4.0000000000000003E-5</v>
      </c>
      <c r="G1536" s="211">
        <v>266175.62</v>
      </c>
      <c r="H1536" s="211">
        <f>+ROUND(F1536*G1536,2)</f>
        <v>10.65</v>
      </c>
    </row>
    <row r="1537" spans="1:8" x14ac:dyDescent="0.25">
      <c r="A1537" s="208"/>
      <c r="B1537" s="209"/>
      <c r="C1537" s="208"/>
      <c r="D1537" s="209" t="s">
        <v>476</v>
      </c>
      <c r="E1537" s="209"/>
      <c r="F1537" s="210"/>
      <c r="G1537" s="211"/>
      <c r="H1537" s="211">
        <f>+SUBTOTAL(9,H1536:H1536)</f>
        <v>10.65</v>
      </c>
    </row>
    <row r="1538" spans="1:8" x14ac:dyDescent="0.25">
      <c r="A1538" s="208"/>
      <c r="B1538" s="209"/>
      <c r="C1538" s="208"/>
      <c r="D1538" s="209" t="s">
        <v>272</v>
      </c>
      <c r="E1538" s="209"/>
      <c r="F1538" s="210"/>
      <c r="G1538" s="211"/>
      <c r="H1538" s="211">
        <f>+SUBTOTAL(9,H1534:H1536)</f>
        <v>11.85</v>
      </c>
    </row>
    <row r="1539" spans="1:8" x14ac:dyDescent="0.25">
      <c r="A1539" s="208"/>
      <c r="B1539" s="209"/>
      <c r="C1539" s="208"/>
      <c r="D1539" s="209" t="s">
        <v>273</v>
      </c>
      <c r="E1539" s="209"/>
      <c r="F1539" s="210">
        <v>0</v>
      </c>
      <c r="G1539" s="211"/>
      <c r="H1539" s="211">
        <f>+ROUND(H1538*F1539/100,2)</f>
        <v>0</v>
      </c>
    </row>
    <row r="1540" spans="1:8" x14ac:dyDescent="0.25">
      <c r="A1540" s="208"/>
      <c r="B1540" s="209"/>
      <c r="C1540" s="208"/>
      <c r="D1540" s="209" t="s">
        <v>274</v>
      </c>
      <c r="E1540" s="209"/>
      <c r="F1540" s="210"/>
      <c r="G1540" s="211"/>
      <c r="H1540" s="211">
        <f>+H1538+H1539</f>
        <v>11.85</v>
      </c>
    </row>
    <row r="1541" spans="1:8" x14ac:dyDescent="0.25">
      <c r="A1541" s="208"/>
      <c r="B1541" s="209"/>
      <c r="C1541" s="208"/>
      <c r="D1541" s="209" t="s">
        <v>275</v>
      </c>
      <c r="E1541" s="209"/>
      <c r="F1541" s="210"/>
      <c r="G1541" s="211"/>
      <c r="H1541" s="211">
        <v>11.85</v>
      </c>
    </row>
    <row r="1544" spans="1:8" x14ac:dyDescent="0.25">
      <c r="A1544" s="208" t="s">
        <v>344</v>
      </c>
      <c r="B1544" s="209" t="s">
        <v>345</v>
      </c>
      <c r="C1544" s="208"/>
      <c r="D1544" s="209"/>
      <c r="E1544" s="209"/>
      <c r="F1544" s="210"/>
      <c r="G1544" s="211"/>
      <c r="H1544" s="211"/>
    </row>
    <row r="1545" spans="1:8" x14ac:dyDescent="0.25">
      <c r="A1545" s="208"/>
      <c r="B1545" s="209"/>
      <c r="C1545" s="208" t="s">
        <v>346</v>
      </c>
      <c r="D1545" s="209" t="s">
        <v>347</v>
      </c>
      <c r="E1545" s="209" t="s">
        <v>348</v>
      </c>
      <c r="F1545" s="210" t="s">
        <v>349</v>
      </c>
      <c r="G1545" s="211" t="s">
        <v>350</v>
      </c>
      <c r="H1545" s="211" t="s">
        <v>351</v>
      </c>
    </row>
    <row r="1546" spans="1:8" x14ac:dyDescent="0.25">
      <c r="A1546" s="208"/>
      <c r="B1546" s="209"/>
      <c r="C1546" s="208"/>
      <c r="D1546" s="209"/>
      <c r="E1546" s="209"/>
      <c r="F1546" s="210"/>
      <c r="G1546" s="211"/>
      <c r="H1546" s="211"/>
    </row>
    <row r="1547" spans="1:8" x14ac:dyDescent="0.25">
      <c r="A1547" s="212" t="s">
        <v>841</v>
      </c>
      <c r="B1547" s="213" t="s">
        <v>831</v>
      </c>
      <c r="C1547" s="212"/>
      <c r="D1547" s="213"/>
      <c r="E1547" s="213" t="s">
        <v>359</v>
      </c>
      <c r="F1547" s="210" t="s">
        <v>366</v>
      </c>
      <c r="G1547" s="211"/>
      <c r="H1547" s="211"/>
    </row>
    <row r="1548" spans="1:8" x14ac:dyDescent="0.25">
      <c r="A1548" s="208"/>
      <c r="B1548" s="209">
        <v>0</v>
      </c>
      <c r="C1548" s="208" t="s">
        <v>839</v>
      </c>
      <c r="D1548" s="209" t="s">
        <v>840</v>
      </c>
      <c r="E1548" s="209" t="s">
        <v>337</v>
      </c>
      <c r="F1548" s="210">
        <v>1.4E-5</v>
      </c>
      <c r="G1548" s="211">
        <v>30031.46</v>
      </c>
      <c r="H1548" s="211">
        <f>+ROUND(F1548*G1548,2)</f>
        <v>0.42</v>
      </c>
    </row>
    <row r="1549" spans="1:8" x14ac:dyDescent="0.25">
      <c r="A1549" s="208"/>
      <c r="B1549" s="209"/>
      <c r="C1549" s="208"/>
      <c r="D1549" s="209" t="s">
        <v>355</v>
      </c>
      <c r="E1549" s="209"/>
      <c r="F1549" s="210"/>
      <c r="G1549" s="211"/>
      <c r="H1549" s="211">
        <f>+SUBTOTAL(9,H1548:H1548)</f>
        <v>0.42</v>
      </c>
    </row>
    <row r="1550" spans="1:8" x14ac:dyDescent="0.25">
      <c r="A1550" s="208"/>
      <c r="B1550" s="209">
        <v>0</v>
      </c>
      <c r="C1550" s="208" t="s">
        <v>751</v>
      </c>
      <c r="D1550" s="209" t="s">
        <v>752</v>
      </c>
      <c r="E1550" s="209" t="s">
        <v>337</v>
      </c>
      <c r="F1550" s="210">
        <v>1.4E-5</v>
      </c>
      <c r="G1550" s="211">
        <v>266175.62</v>
      </c>
      <c r="H1550" s="211">
        <f>+ROUND(F1550*G1550,2)</f>
        <v>3.73</v>
      </c>
    </row>
    <row r="1551" spans="1:8" x14ac:dyDescent="0.25">
      <c r="A1551" s="208"/>
      <c r="B1551" s="209"/>
      <c r="C1551" s="208"/>
      <c r="D1551" s="209" t="s">
        <v>476</v>
      </c>
      <c r="E1551" s="209"/>
      <c r="F1551" s="210"/>
      <c r="G1551" s="211"/>
      <c r="H1551" s="211">
        <f>+SUBTOTAL(9,H1550:H1550)</f>
        <v>3.73</v>
      </c>
    </row>
    <row r="1552" spans="1:8" x14ac:dyDescent="0.25">
      <c r="A1552" s="208"/>
      <c r="B1552" s="209"/>
      <c r="C1552" s="208"/>
      <c r="D1552" s="209" t="s">
        <v>272</v>
      </c>
      <c r="E1552" s="209"/>
      <c r="F1552" s="210"/>
      <c r="G1552" s="211"/>
      <c r="H1552" s="211">
        <f>+SUBTOTAL(9,H1548:H1550)</f>
        <v>4.1500000000000004</v>
      </c>
    </row>
    <row r="1553" spans="1:8" x14ac:dyDescent="0.25">
      <c r="A1553" s="208"/>
      <c r="B1553" s="209"/>
      <c r="C1553" s="208"/>
      <c r="D1553" s="209" t="s">
        <v>273</v>
      </c>
      <c r="E1553" s="209"/>
      <c r="F1553" s="210">
        <v>0</v>
      </c>
      <c r="G1553" s="211"/>
      <c r="H1553" s="211">
        <f>+ROUND(H1552*F1553/100,2)</f>
        <v>0</v>
      </c>
    </row>
    <row r="1554" spans="1:8" x14ac:dyDescent="0.25">
      <c r="A1554" s="208"/>
      <c r="B1554" s="209"/>
      <c r="C1554" s="208"/>
      <c r="D1554" s="209" t="s">
        <v>274</v>
      </c>
      <c r="E1554" s="209"/>
      <c r="F1554" s="210"/>
      <c r="G1554" s="211"/>
      <c r="H1554" s="211">
        <f>+H1552+H1553</f>
        <v>4.1500000000000004</v>
      </c>
    </row>
    <row r="1555" spans="1:8" x14ac:dyDescent="0.25">
      <c r="A1555" s="208"/>
      <c r="B1555" s="209"/>
      <c r="C1555" s="208"/>
      <c r="D1555" s="209" t="s">
        <v>275</v>
      </c>
      <c r="E1555" s="209"/>
      <c r="F1555" s="210"/>
      <c r="G1555" s="211"/>
      <c r="H1555" s="211">
        <v>4.1500000000000004</v>
      </c>
    </row>
    <row r="1558" spans="1:8" x14ac:dyDescent="0.25">
      <c r="A1558" s="208" t="s">
        <v>344</v>
      </c>
      <c r="B1558" s="209" t="s">
        <v>345</v>
      </c>
      <c r="C1558" s="208"/>
      <c r="D1558" s="209"/>
      <c r="E1558" s="209"/>
      <c r="F1558" s="210"/>
      <c r="G1558" s="211"/>
      <c r="H1558" s="211"/>
    </row>
    <row r="1559" spans="1:8" x14ac:dyDescent="0.25">
      <c r="A1559" s="208"/>
      <c r="B1559" s="209"/>
      <c r="C1559" s="208" t="s">
        <v>346</v>
      </c>
      <c r="D1559" s="209" t="s">
        <v>347</v>
      </c>
      <c r="E1559" s="209" t="s">
        <v>348</v>
      </c>
      <c r="F1559" s="210" t="s">
        <v>349</v>
      </c>
      <c r="G1559" s="211" t="s">
        <v>350</v>
      </c>
      <c r="H1559" s="211" t="s">
        <v>351</v>
      </c>
    </row>
    <row r="1560" spans="1:8" x14ac:dyDescent="0.25">
      <c r="A1560" s="208"/>
      <c r="B1560" s="209"/>
      <c r="C1560" s="208"/>
      <c r="D1560" s="209"/>
      <c r="E1560" s="209"/>
      <c r="F1560" s="210"/>
      <c r="G1560" s="211"/>
      <c r="H1560" s="211"/>
    </row>
    <row r="1561" spans="1:8" x14ac:dyDescent="0.25">
      <c r="A1561" s="212" t="s">
        <v>842</v>
      </c>
      <c r="B1561" s="213" t="s">
        <v>833</v>
      </c>
      <c r="C1561" s="212"/>
      <c r="D1561" s="213"/>
      <c r="E1561" s="213" t="s">
        <v>359</v>
      </c>
      <c r="F1561" s="210" t="s">
        <v>366</v>
      </c>
      <c r="G1561" s="211"/>
      <c r="H1561" s="211"/>
    </row>
    <row r="1562" spans="1:8" x14ac:dyDescent="0.25">
      <c r="A1562" s="208"/>
      <c r="B1562" s="209">
        <v>0</v>
      </c>
      <c r="C1562" s="208" t="s">
        <v>839</v>
      </c>
      <c r="D1562" s="209" t="s">
        <v>840</v>
      </c>
      <c r="E1562" s="209" t="s">
        <v>337</v>
      </c>
      <c r="F1562" s="210">
        <v>2.9000000000000002E-6</v>
      </c>
      <c r="G1562" s="211">
        <v>30031.46</v>
      </c>
      <c r="H1562" s="211">
        <f>+ROUND(F1562*G1562,2)</f>
        <v>0.09</v>
      </c>
    </row>
    <row r="1563" spans="1:8" x14ac:dyDescent="0.25">
      <c r="A1563" s="208"/>
      <c r="B1563" s="209"/>
      <c r="C1563" s="208"/>
      <c r="D1563" s="209" t="s">
        <v>355</v>
      </c>
      <c r="E1563" s="209"/>
      <c r="F1563" s="210"/>
      <c r="G1563" s="211"/>
      <c r="H1563" s="211">
        <f>+SUBTOTAL(9,H1562:H1562)</f>
        <v>0.09</v>
      </c>
    </row>
    <row r="1564" spans="1:8" x14ac:dyDescent="0.25">
      <c r="A1564" s="208"/>
      <c r="B1564" s="209">
        <v>0</v>
      </c>
      <c r="C1564" s="208" t="s">
        <v>751</v>
      </c>
      <c r="D1564" s="209" t="s">
        <v>752</v>
      </c>
      <c r="E1564" s="209" t="s">
        <v>337</v>
      </c>
      <c r="F1564" s="210">
        <v>2.9000000000000002E-6</v>
      </c>
      <c r="G1564" s="211">
        <v>266175.62</v>
      </c>
      <c r="H1564" s="211">
        <f>+ROUND(F1564*G1564,2)</f>
        <v>0.77</v>
      </c>
    </row>
    <row r="1565" spans="1:8" x14ac:dyDescent="0.25">
      <c r="A1565" s="208"/>
      <c r="B1565" s="209"/>
      <c r="C1565" s="208"/>
      <c r="D1565" s="209" t="s">
        <v>476</v>
      </c>
      <c r="E1565" s="209"/>
      <c r="F1565" s="210"/>
      <c r="G1565" s="211"/>
      <c r="H1565" s="211">
        <f>+SUBTOTAL(9,H1564:H1564)</f>
        <v>0.77</v>
      </c>
    </row>
    <row r="1566" spans="1:8" x14ac:dyDescent="0.25">
      <c r="A1566" s="208"/>
      <c r="B1566" s="209"/>
      <c r="C1566" s="208"/>
      <c r="D1566" s="209" t="s">
        <v>272</v>
      </c>
      <c r="E1566" s="209"/>
      <c r="F1566" s="210"/>
      <c r="G1566" s="211"/>
      <c r="H1566" s="211">
        <f>+SUBTOTAL(9,H1562:H1564)</f>
        <v>0.86</v>
      </c>
    </row>
    <row r="1567" spans="1:8" x14ac:dyDescent="0.25">
      <c r="A1567" s="208"/>
      <c r="B1567" s="209"/>
      <c r="C1567" s="208"/>
      <c r="D1567" s="209" t="s">
        <v>273</v>
      </c>
      <c r="E1567" s="209"/>
      <c r="F1567" s="210">
        <v>0</v>
      </c>
      <c r="G1567" s="211"/>
      <c r="H1567" s="211">
        <f>+ROUND(H1566*F1567/100,2)</f>
        <v>0</v>
      </c>
    </row>
    <row r="1568" spans="1:8" x14ac:dyDescent="0.25">
      <c r="A1568" s="208"/>
      <c r="B1568" s="209"/>
      <c r="C1568" s="208"/>
      <c r="D1568" s="209" t="s">
        <v>274</v>
      </c>
      <c r="E1568" s="209"/>
      <c r="F1568" s="210"/>
      <c r="G1568" s="211"/>
      <c r="H1568" s="211">
        <f>+H1566+H1567</f>
        <v>0.86</v>
      </c>
    </row>
    <row r="1569" spans="1:8" x14ac:dyDescent="0.25">
      <c r="A1569" s="208"/>
      <c r="B1569" s="209"/>
      <c r="C1569" s="208"/>
      <c r="D1569" s="209" t="s">
        <v>275</v>
      </c>
      <c r="E1569" s="209"/>
      <c r="F1569" s="210"/>
      <c r="G1569" s="211"/>
      <c r="H1569" s="211">
        <v>0.86</v>
      </c>
    </row>
    <row r="1572" spans="1:8" x14ac:dyDescent="0.25">
      <c r="A1572" s="208" t="s">
        <v>344</v>
      </c>
      <c r="B1572" s="209" t="s">
        <v>345</v>
      </c>
      <c r="C1572" s="208"/>
      <c r="D1572" s="209"/>
      <c r="E1572" s="209"/>
      <c r="F1572" s="210"/>
      <c r="G1572" s="211"/>
      <c r="H1572" s="211"/>
    </row>
    <row r="1573" spans="1:8" x14ac:dyDescent="0.25">
      <c r="A1573" s="208"/>
      <c r="B1573" s="209"/>
      <c r="C1573" s="208" t="s">
        <v>346</v>
      </c>
      <c r="D1573" s="209" t="s">
        <v>347</v>
      </c>
      <c r="E1573" s="209" t="s">
        <v>348</v>
      </c>
      <c r="F1573" s="210" t="s">
        <v>349</v>
      </c>
      <c r="G1573" s="211" t="s">
        <v>350</v>
      </c>
      <c r="H1573" s="211" t="s">
        <v>351</v>
      </c>
    </row>
    <row r="1574" spans="1:8" x14ac:dyDescent="0.25">
      <c r="A1574" s="208"/>
      <c r="B1574" s="209"/>
      <c r="C1574" s="208"/>
      <c r="D1574" s="209"/>
      <c r="E1574" s="209"/>
      <c r="F1574" s="210"/>
      <c r="G1574" s="211"/>
      <c r="H1574" s="211"/>
    </row>
    <row r="1575" spans="1:8" x14ac:dyDescent="0.25">
      <c r="A1575" s="212" t="s">
        <v>843</v>
      </c>
      <c r="B1575" s="213" t="s">
        <v>835</v>
      </c>
      <c r="C1575" s="212"/>
      <c r="D1575" s="213"/>
      <c r="E1575" s="213" t="s">
        <v>359</v>
      </c>
      <c r="F1575" s="210" t="s">
        <v>366</v>
      </c>
      <c r="G1575" s="211"/>
      <c r="H1575" s="211"/>
    </row>
    <row r="1576" spans="1:8" x14ac:dyDescent="0.25">
      <c r="A1576" s="208"/>
      <c r="B1576" s="209">
        <v>0</v>
      </c>
      <c r="C1576" s="208" t="s">
        <v>839</v>
      </c>
      <c r="D1576" s="209" t="s">
        <v>840</v>
      </c>
      <c r="E1576" s="209" t="s">
        <v>337</v>
      </c>
      <c r="F1576" s="210">
        <v>7.4999999999999993E-5</v>
      </c>
      <c r="G1576" s="211">
        <v>30031.46</v>
      </c>
      <c r="H1576" s="211">
        <f>+ROUND(F1576*G1576,2)</f>
        <v>2.25</v>
      </c>
    </row>
    <row r="1577" spans="1:8" x14ac:dyDescent="0.25">
      <c r="A1577" s="208"/>
      <c r="B1577" s="209"/>
      <c r="C1577" s="208"/>
      <c r="D1577" s="209" t="s">
        <v>355</v>
      </c>
      <c r="E1577" s="209"/>
      <c r="F1577" s="210"/>
      <c r="G1577" s="211"/>
      <c r="H1577" s="211">
        <f>+SUBTOTAL(9,H1576:H1576)</f>
        <v>2.25</v>
      </c>
    </row>
    <row r="1578" spans="1:8" x14ac:dyDescent="0.25">
      <c r="A1578" s="208"/>
      <c r="B1578" s="209">
        <v>0</v>
      </c>
      <c r="C1578" s="208" t="s">
        <v>751</v>
      </c>
      <c r="D1578" s="209" t="s">
        <v>752</v>
      </c>
      <c r="E1578" s="209" t="s">
        <v>337</v>
      </c>
      <c r="F1578" s="210">
        <v>7.4999999999999993E-5</v>
      </c>
      <c r="G1578" s="211">
        <v>266175.62</v>
      </c>
      <c r="H1578" s="211">
        <f>+ROUND(F1578*G1578,2)</f>
        <v>19.96</v>
      </c>
    </row>
    <row r="1579" spans="1:8" x14ac:dyDescent="0.25">
      <c r="A1579" s="208"/>
      <c r="B1579" s="209"/>
      <c r="C1579" s="208"/>
      <c r="D1579" s="209" t="s">
        <v>476</v>
      </c>
      <c r="E1579" s="209"/>
      <c r="F1579" s="210"/>
      <c r="G1579" s="211"/>
      <c r="H1579" s="211">
        <f>+SUBTOTAL(9,H1578:H1578)</f>
        <v>19.96</v>
      </c>
    </row>
    <row r="1580" spans="1:8" x14ac:dyDescent="0.25">
      <c r="A1580" s="208"/>
      <c r="B1580" s="209"/>
      <c r="C1580" s="208"/>
      <c r="D1580" s="209" t="s">
        <v>272</v>
      </c>
      <c r="E1580" s="209"/>
      <c r="F1580" s="210"/>
      <c r="G1580" s="211"/>
      <c r="H1580" s="211">
        <f>+SUBTOTAL(9,H1576:H1578)</f>
        <v>22.21</v>
      </c>
    </row>
    <row r="1581" spans="1:8" x14ac:dyDescent="0.25">
      <c r="A1581" s="208"/>
      <c r="B1581" s="209"/>
      <c r="C1581" s="208"/>
      <c r="D1581" s="209" t="s">
        <v>273</v>
      </c>
      <c r="E1581" s="209"/>
      <c r="F1581" s="210">
        <v>0</v>
      </c>
      <c r="G1581" s="211"/>
      <c r="H1581" s="211">
        <f>+ROUND(H1580*F1581/100,2)</f>
        <v>0</v>
      </c>
    </row>
    <row r="1582" spans="1:8" x14ac:dyDescent="0.25">
      <c r="A1582" s="208"/>
      <c r="B1582" s="209"/>
      <c r="C1582" s="208"/>
      <c r="D1582" s="209" t="s">
        <v>274</v>
      </c>
      <c r="E1582" s="209"/>
      <c r="F1582" s="210"/>
      <c r="G1582" s="211"/>
      <c r="H1582" s="211">
        <f>+H1580+H1581</f>
        <v>22.21</v>
      </c>
    </row>
    <row r="1583" spans="1:8" x14ac:dyDescent="0.25">
      <c r="A1583" s="208"/>
      <c r="B1583" s="209"/>
      <c r="C1583" s="208"/>
      <c r="D1583" s="209" t="s">
        <v>275</v>
      </c>
      <c r="E1583" s="209"/>
      <c r="F1583" s="210"/>
      <c r="G1583" s="211"/>
      <c r="H1583" s="211">
        <v>22.21</v>
      </c>
    </row>
    <row r="1586" spans="1:8" x14ac:dyDescent="0.25">
      <c r="A1586" s="208" t="s">
        <v>344</v>
      </c>
      <c r="B1586" s="209" t="s">
        <v>345</v>
      </c>
      <c r="C1586" s="208"/>
      <c r="D1586" s="209"/>
      <c r="E1586" s="209"/>
      <c r="F1586" s="210"/>
      <c r="G1586" s="211"/>
      <c r="H1586" s="211"/>
    </row>
    <row r="1587" spans="1:8" x14ac:dyDescent="0.25">
      <c r="A1587" s="208"/>
      <c r="B1587" s="209"/>
      <c r="C1587" s="208" t="s">
        <v>346</v>
      </c>
      <c r="D1587" s="209" t="s">
        <v>347</v>
      </c>
      <c r="E1587" s="209" t="s">
        <v>348</v>
      </c>
      <c r="F1587" s="210" t="s">
        <v>349</v>
      </c>
      <c r="G1587" s="211" t="s">
        <v>350</v>
      </c>
      <c r="H1587" s="211" t="s">
        <v>351</v>
      </c>
    </row>
    <row r="1588" spans="1:8" x14ac:dyDescent="0.25">
      <c r="A1588" s="208"/>
      <c r="B1588" s="209"/>
      <c r="C1588" s="208"/>
      <c r="D1588" s="209"/>
      <c r="E1588" s="209"/>
      <c r="F1588" s="210"/>
      <c r="G1588" s="211"/>
      <c r="H1588" s="211"/>
    </row>
    <row r="1589" spans="1:8" x14ac:dyDescent="0.25">
      <c r="A1589" s="212" t="s">
        <v>844</v>
      </c>
      <c r="B1589" s="213" t="s">
        <v>837</v>
      </c>
      <c r="C1589" s="212"/>
      <c r="D1589" s="213"/>
      <c r="E1589" s="213" t="s">
        <v>359</v>
      </c>
      <c r="F1589" s="210" t="s">
        <v>366</v>
      </c>
      <c r="G1589" s="211"/>
      <c r="H1589" s="211"/>
    </row>
    <row r="1590" spans="1:8" x14ac:dyDescent="0.25">
      <c r="A1590" s="208"/>
      <c r="B1590" s="209">
        <v>0</v>
      </c>
      <c r="C1590" s="208" t="s">
        <v>607</v>
      </c>
      <c r="D1590" s="209" t="s">
        <v>608</v>
      </c>
      <c r="E1590" s="209" t="s">
        <v>395</v>
      </c>
      <c r="F1590" s="210">
        <v>30.47</v>
      </c>
      <c r="G1590" s="211">
        <v>3.47</v>
      </c>
      <c r="H1590" s="211">
        <f>+ROUND(F1590*G1590,2)</f>
        <v>105.73</v>
      </c>
    </row>
    <row r="1591" spans="1:8" x14ac:dyDescent="0.25">
      <c r="A1591" s="208"/>
      <c r="B1591" s="209"/>
      <c r="C1591" s="208"/>
      <c r="D1591" s="209" t="s">
        <v>355</v>
      </c>
      <c r="E1591" s="209"/>
      <c r="F1591" s="210"/>
      <c r="G1591" s="211"/>
      <c r="H1591" s="211">
        <f>+SUBTOTAL(9,H1590:H1590)</f>
        <v>105.73</v>
      </c>
    </row>
    <row r="1592" spans="1:8" x14ac:dyDescent="0.25">
      <c r="A1592" s="208"/>
      <c r="B1592" s="209"/>
      <c r="C1592" s="208"/>
      <c r="D1592" s="209" t="s">
        <v>272</v>
      </c>
      <c r="E1592" s="209"/>
      <c r="F1592" s="210"/>
      <c r="G1592" s="211"/>
      <c r="H1592" s="211">
        <f>+SUBTOTAL(9,H1590:H1590)</f>
        <v>105.73</v>
      </c>
    </row>
    <row r="1593" spans="1:8" x14ac:dyDescent="0.25">
      <c r="A1593" s="208"/>
      <c r="B1593" s="209"/>
      <c r="C1593" s="208"/>
      <c r="D1593" s="209" t="s">
        <v>273</v>
      </c>
      <c r="E1593" s="209"/>
      <c r="F1593" s="210">
        <v>0</v>
      </c>
      <c r="G1593" s="211"/>
      <c r="H1593" s="211">
        <f>+ROUND(H1592*F1593/100,2)</f>
        <v>0</v>
      </c>
    </row>
    <row r="1594" spans="1:8" x14ac:dyDescent="0.25">
      <c r="A1594" s="208"/>
      <c r="B1594" s="209"/>
      <c r="C1594" s="208"/>
      <c r="D1594" s="209" t="s">
        <v>274</v>
      </c>
      <c r="E1594" s="209"/>
      <c r="F1594" s="210"/>
      <c r="G1594" s="211"/>
      <c r="H1594" s="211">
        <f>+H1592+H1593</f>
        <v>105.73</v>
      </c>
    </row>
    <row r="1595" spans="1:8" x14ac:dyDescent="0.25">
      <c r="A1595" s="208"/>
      <c r="B1595" s="209"/>
      <c r="C1595" s="208"/>
      <c r="D1595" s="209" t="s">
        <v>275</v>
      </c>
      <c r="E1595" s="209"/>
      <c r="F1595" s="210"/>
      <c r="G1595" s="211"/>
      <c r="H1595" s="211">
        <v>105.73</v>
      </c>
    </row>
    <row r="1598" spans="1:8" x14ac:dyDescent="0.25">
      <c r="A1598" s="208" t="s">
        <v>344</v>
      </c>
      <c r="B1598" s="209" t="s">
        <v>345</v>
      </c>
      <c r="C1598" s="208"/>
      <c r="D1598" s="209"/>
      <c r="E1598" s="209"/>
      <c r="F1598" s="210"/>
      <c r="G1598" s="211"/>
      <c r="H1598" s="211"/>
    </row>
    <row r="1599" spans="1:8" x14ac:dyDescent="0.25">
      <c r="A1599" s="208"/>
      <c r="B1599" s="209"/>
      <c r="C1599" s="208" t="s">
        <v>346</v>
      </c>
      <c r="D1599" s="209" t="s">
        <v>347</v>
      </c>
      <c r="E1599" s="209" t="s">
        <v>348</v>
      </c>
      <c r="F1599" s="210" t="s">
        <v>349</v>
      </c>
      <c r="G1599" s="211" t="s">
        <v>350</v>
      </c>
      <c r="H1599" s="211" t="s">
        <v>351</v>
      </c>
    </row>
    <row r="1600" spans="1:8" x14ac:dyDescent="0.25">
      <c r="A1600" s="208"/>
      <c r="B1600" s="209"/>
      <c r="C1600" s="208"/>
      <c r="D1600" s="209"/>
      <c r="E1600" s="209"/>
      <c r="F1600" s="210"/>
      <c r="G1600" s="211"/>
      <c r="H1600" s="211"/>
    </row>
    <row r="1601" spans="1:8" x14ac:dyDescent="0.25">
      <c r="A1601" s="212" t="s">
        <v>845</v>
      </c>
      <c r="B1601" s="213" t="s">
        <v>826</v>
      </c>
      <c r="C1601" s="212"/>
      <c r="D1601" s="213"/>
      <c r="E1601" s="213" t="s">
        <v>453</v>
      </c>
      <c r="F1601" s="210" t="s">
        <v>366</v>
      </c>
      <c r="G1601" s="211"/>
      <c r="H1601" s="211"/>
    </row>
    <row r="1602" spans="1:8" x14ac:dyDescent="0.25">
      <c r="A1602" s="208"/>
      <c r="B1602" s="209"/>
      <c r="C1602" s="208"/>
      <c r="D1602" s="209" t="s">
        <v>356</v>
      </c>
      <c r="E1602" s="209"/>
      <c r="F1602" s="210"/>
      <c r="G1602" s="211"/>
      <c r="H1602" s="211"/>
    </row>
    <row r="1603" spans="1:8" x14ac:dyDescent="0.25">
      <c r="A1603" s="208"/>
      <c r="B1603" s="209" t="s">
        <v>270</v>
      </c>
      <c r="C1603" s="208" t="s">
        <v>763</v>
      </c>
      <c r="D1603" s="209" t="s">
        <v>764</v>
      </c>
      <c r="E1603" s="209" t="s">
        <v>359</v>
      </c>
      <c r="F1603" s="210">
        <v>1</v>
      </c>
      <c r="G1603" s="211">
        <v>15.92</v>
      </c>
      <c r="H1603" s="211">
        <f>+ROUND(F1603*G1603,2)</f>
        <v>15.92</v>
      </c>
    </row>
    <row r="1604" spans="1:8" x14ac:dyDescent="0.25">
      <c r="A1604" s="208"/>
      <c r="B1604" s="209" t="s">
        <v>270</v>
      </c>
      <c r="C1604" s="208" t="s">
        <v>828</v>
      </c>
      <c r="D1604" s="209" t="s">
        <v>829</v>
      </c>
      <c r="E1604" s="209" t="s">
        <v>359</v>
      </c>
      <c r="F1604" s="210">
        <v>1</v>
      </c>
      <c r="G1604" s="211">
        <v>11.85</v>
      </c>
      <c r="H1604" s="211">
        <f>+ROUND(F1604*G1604,2)</f>
        <v>11.85</v>
      </c>
    </row>
    <row r="1605" spans="1:8" x14ac:dyDescent="0.25">
      <c r="A1605" s="208"/>
      <c r="B1605" s="209" t="s">
        <v>270</v>
      </c>
      <c r="C1605" s="208" t="s">
        <v>830</v>
      </c>
      <c r="D1605" s="209" t="s">
        <v>831</v>
      </c>
      <c r="E1605" s="209" t="s">
        <v>359</v>
      </c>
      <c r="F1605" s="210">
        <v>1</v>
      </c>
      <c r="G1605" s="211">
        <v>4.1500000000000004</v>
      </c>
      <c r="H1605" s="211">
        <f>+ROUND(F1605*G1605,2)</f>
        <v>4.1500000000000004</v>
      </c>
    </row>
    <row r="1606" spans="1:8" x14ac:dyDescent="0.25">
      <c r="A1606" s="208"/>
      <c r="B1606" s="209" t="s">
        <v>270</v>
      </c>
      <c r="C1606" s="208" t="s">
        <v>832</v>
      </c>
      <c r="D1606" s="209" t="s">
        <v>833</v>
      </c>
      <c r="E1606" s="209" t="s">
        <v>359</v>
      </c>
      <c r="F1606" s="210">
        <v>1</v>
      </c>
      <c r="G1606" s="211">
        <v>0.86</v>
      </c>
      <c r="H1606" s="211">
        <f>+ROUND(F1606*G1606,2)</f>
        <v>0.86</v>
      </c>
    </row>
    <row r="1607" spans="1:8" x14ac:dyDescent="0.25">
      <c r="A1607" s="208"/>
      <c r="B1607" s="209"/>
      <c r="C1607" s="208"/>
      <c r="D1607" s="209" t="s">
        <v>271</v>
      </c>
      <c r="E1607" s="209"/>
      <c r="F1607" s="210"/>
      <c r="G1607" s="211"/>
      <c r="H1607" s="211">
        <f>+SUBTOTAL(9,H1603:H1606)</f>
        <v>32.78</v>
      </c>
    </row>
    <row r="1608" spans="1:8" x14ac:dyDescent="0.25">
      <c r="A1608" s="208"/>
      <c r="B1608" s="209"/>
      <c r="C1608" s="208"/>
      <c r="D1608" s="209" t="s">
        <v>272</v>
      </c>
      <c r="E1608" s="209"/>
      <c r="F1608" s="210"/>
      <c r="G1608" s="211"/>
      <c r="H1608" s="211">
        <f>+SUBTOTAL(9,H1602:H1606)</f>
        <v>32.78</v>
      </c>
    </row>
    <row r="1609" spans="1:8" x14ac:dyDescent="0.25">
      <c r="A1609" s="208"/>
      <c r="B1609" s="209"/>
      <c r="C1609" s="208"/>
      <c r="D1609" s="209" t="s">
        <v>273</v>
      </c>
      <c r="E1609" s="209"/>
      <c r="F1609" s="210">
        <v>0</v>
      </c>
      <c r="G1609" s="211"/>
      <c r="H1609" s="211">
        <f>+ROUND(H1608*F1609/100,2)</f>
        <v>0</v>
      </c>
    </row>
    <row r="1610" spans="1:8" x14ac:dyDescent="0.25">
      <c r="A1610" s="208"/>
      <c r="B1610" s="209"/>
      <c r="C1610" s="208"/>
      <c r="D1610" s="209" t="s">
        <v>274</v>
      </c>
      <c r="E1610" s="209"/>
      <c r="F1610" s="210"/>
      <c r="G1610" s="211"/>
      <c r="H1610" s="211">
        <f>+H1608+H1609</f>
        <v>32.78</v>
      </c>
    </row>
    <row r="1611" spans="1:8" x14ac:dyDescent="0.25">
      <c r="A1611" s="208"/>
      <c r="B1611" s="209"/>
      <c r="C1611" s="208"/>
      <c r="D1611" s="209" t="s">
        <v>275</v>
      </c>
      <c r="E1611" s="209"/>
      <c r="F1611" s="210"/>
      <c r="G1611" s="211"/>
      <c r="H1611" s="211">
        <v>32.78</v>
      </c>
    </row>
    <row r="1614" spans="1:8" x14ac:dyDescent="0.25">
      <c r="A1614" s="208" t="s">
        <v>344</v>
      </c>
      <c r="B1614" s="209" t="s">
        <v>345</v>
      </c>
      <c r="C1614" s="208"/>
      <c r="D1614" s="209"/>
      <c r="E1614" s="209"/>
      <c r="F1614" s="210"/>
      <c r="G1614" s="211"/>
      <c r="H1614" s="211"/>
    </row>
    <row r="1615" spans="1:8" x14ac:dyDescent="0.25">
      <c r="A1615" s="208"/>
      <c r="B1615" s="209"/>
      <c r="C1615" s="208" t="s">
        <v>346</v>
      </c>
      <c r="D1615" s="209" t="s">
        <v>347</v>
      </c>
      <c r="E1615" s="209" t="s">
        <v>348</v>
      </c>
      <c r="F1615" s="210" t="s">
        <v>349</v>
      </c>
      <c r="G1615" s="211" t="s">
        <v>350</v>
      </c>
      <c r="H1615" s="211" t="s">
        <v>351</v>
      </c>
    </row>
    <row r="1616" spans="1:8" x14ac:dyDescent="0.25">
      <c r="A1616" s="208"/>
      <c r="B1616" s="209"/>
      <c r="C1616" s="208"/>
      <c r="D1616" s="209"/>
      <c r="E1616" s="209"/>
      <c r="F1616" s="210"/>
      <c r="G1616" s="211"/>
      <c r="H1616" s="211"/>
    </row>
    <row r="1617" spans="1:8" x14ac:dyDescent="0.25">
      <c r="A1617" s="212" t="s">
        <v>1474</v>
      </c>
      <c r="B1617" s="213" t="s">
        <v>1121</v>
      </c>
      <c r="C1617" s="212"/>
      <c r="D1617" s="213"/>
      <c r="E1617" s="213" t="s">
        <v>324</v>
      </c>
      <c r="F1617" s="210" t="s">
        <v>1007</v>
      </c>
      <c r="G1617" s="211"/>
      <c r="H1617" s="211"/>
    </row>
    <row r="1618" spans="1:8" x14ac:dyDescent="0.25">
      <c r="A1618" s="208"/>
      <c r="B1618" s="209">
        <v>0</v>
      </c>
      <c r="C1618" s="208" t="s">
        <v>567</v>
      </c>
      <c r="D1618" s="209" t="s">
        <v>568</v>
      </c>
      <c r="E1618" s="209" t="s">
        <v>338</v>
      </c>
      <c r="F1618" s="210">
        <v>0.19</v>
      </c>
      <c r="G1618" s="211">
        <v>31</v>
      </c>
      <c r="H1618" s="211">
        <f>+ROUND(F1618*G1618,2)</f>
        <v>5.89</v>
      </c>
    </row>
    <row r="1619" spans="1:8" x14ac:dyDescent="0.25">
      <c r="A1619" s="208"/>
      <c r="B1619" s="209">
        <v>0</v>
      </c>
      <c r="C1619" s="208" t="s">
        <v>651</v>
      </c>
      <c r="D1619" s="209" t="s">
        <v>652</v>
      </c>
      <c r="E1619" s="209" t="s">
        <v>338</v>
      </c>
      <c r="F1619" s="210">
        <v>0.08</v>
      </c>
      <c r="G1619" s="211">
        <v>19.37</v>
      </c>
      <c r="H1619" s="211">
        <f>+ROUND(F1619*G1619,2)</f>
        <v>1.55</v>
      </c>
    </row>
    <row r="1620" spans="1:8" x14ac:dyDescent="0.25">
      <c r="A1620" s="208"/>
      <c r="B1620" s="209">
        <v>0</v>
      </c>
      <c r="C1620" s="208" t="s">
        <v>653</v>
      </c>
      <c r="D1620" s="209" t="s">
        <v>654</v>
      </c>
      <c r="E1620" s="209" t="s">
        <v>354</v>
      </c>
      <c r="F1620" s="210">
        <v>0.12</v>
      </c>
      <c r="G1620" s="211">
        <v>8.93</v>
      </c>
      <c r="H1620" s="211">
        <f>+ROUND(F1620*G1620,2)</f>
        <v>1.07</v>
      </c>
    </row>
    <row r="1621" spans="1:8" x14ac:dyDescent="0.25">
      <c r="A1621" s="208"/>
      <c r="B1621" s="209">
        <v>0</v>
      </c>
      <c r="C1621" s="208" t="s">
        <v>1122</v>
      </c>
      <c r="D1621" s="209" t="s">
        <v>1123</v>
      </c>
      <c r="E1621" s="209" t="s">
        <v>338</v>
      </c>
      <c r="F1621" s="210">
        <v>0.04</v>
      </c>
      <c r="G1621" s="211">
        <v>19.89</v>
      </c>
      <c r="H1621" s="211">
        <f>+ROUND(F1621*G1621,2)</f>
        <v>0.8</v>
      </c>
    </row>
    <row r="1622" spans="1:8" x14ac:dyDescent="0.25">
      <c r="A1622" s="208"/>
      <c r="B1622" s="209"/>
      <c r="C1622" s="208"/>
      <c r="D1622" s="209" t="s">
        <v>355</v>
      </c>
      <c r="E1622" s="209"/>
      <c r="F1622" s="210"/>
      <c r="G1622" s="211"/>
      <c r="H1622" s="211">
        <f>+SUBTOTAL(9,H1618:H1621)</f>
        <v>9.31</v>
      </c>
    </row>
    <row r="1623" spans="1:8" x14ac:dyDescent="0.25">
      <c r="A1623" s="208"/>
      <c r="B1623" s="209"/>
      <c r="C1623" s="208"/>
      <c r="D1623" s="209" t="s">
        <v>356</v>
      </c>
      <c r="E1623" s="209"/>
      <c r="F1623" s="210"/>
      <c r="G1623" s="211"/>
      <c r="H1623" s="211"/>
    </row>
    <row r="1624" spans="1:8" x14ac:dyDescent="0.25">
      <c r="A1624" s="208"/>
      <c r="B1624" s="209" t="s">
        <v>270</v>
      </c>
      <c r="C1624" s="208" t="s">
        <v>357</v>
      </c>
      <c r="D1624" s="209" t="s">
        <v>358</v>
      </c>
      <c r="E1624" s="209" t="s">
        <v>359</v>
      </c>
      <c r="F1624" s="210">
        <v>0.7</v>
      </c>
      <c r="G1624" s="211">
        <v>16.86</v>
      </c>
      <c r="H1624" s="211">
        <f>+ROUND(F1624*G1624,2)</f>
        <v>11.8</v>
      </c>
    </row>
    <row r="1625" spans="1:8" x14ac:dyDescent="0.25">
      <c r="A1625" s="208"/>
      <c r="B1625" s="209" t="s">
        <v>270</v>
      </c>
      <c r="C1625" s="208" t="s">
        <v>360</v>
      </c>
      <c r="D1625" s="209" t="s">
        <v>361</v>
      </c>
      <c r="E1625" s="209" t="s">
        <v>359</v>
      </c>
      <c r="F1625" s="210">
        <v>1.43</v>
      </c>
      <c r="G1625" s="211">
        <v>13.45</v>
      </c>
      <c r="H1625" s="211">
        <f>+ROUND(F1625*G1625,2)</f>
        <v>19.23</v>
      </c>
    </row>
    <row r="1626" spans="1:8" x14ac:dyDescent="0.25">
      <c r="A1626" s="208"/>
      <c r="B1626" s="209"/>
      <c r="C1626" s="208"/>
      <c r="D1626" s="209" t="s">
        <v>271</v>
      </c>
      <c r="E1626" s="209"/>
      <c r="F1626" s="210"/>
      <c r="G1626" s="211"/>
      <c r="H1626" s="211">
        <f>+SUBTOTAL(9,H1624:H1625)</f>
        <v>31.03</v>
      </c>
    </row>
    <row r="1627" spans="1:8" x14ac:dyDescent="0.25">
      <c r="A1627" s="208"/>
      <c r="B1627" s="209"/>
      <c r="C1627" s="208"/>
      <c r="D1627" s="209" t="s">
        <v>272</v>
      </c>
      <c r="E1627" s="209"/>
      <c r="F1627" s="210"/>
      <c r="G1627" s="211"/>
      <c r="H1627" s="211">
        <f>+SUBTOTAL(9,H1618:H1625)</f>
        <v>40.340000000000003</v>
      </c>
    </row>
    <row r="1628" spans="1:8" x14ac:dyDescent="0.25">
      <c r="A1628" s="208"/>
      <c r="B1628" s="209"/>
      <c r="C1628" s="208"/>
      <c r="D1628" s="209" t="s">
        <v>273</v>
      </c>
      <c r="E1628" s="209"/>
      <c r="F1628" s="210">
        <v>28</v>
      </c>
      <c r="G1628" s="211"/>
      <c r="H1628" s="211">
        <f>+ROUND(H1627*F1628/100,2)</f>
        <v>11.3</v>
      </c>
    </row>
    <row r="1629" spans="1:8" x14ac:dyDescent="0.25">
      <c r="A1629" s="208"/>
      <c r="B1629" s="209"/>
      <c r="C1629" s="208"/>
      <c r="D1629" s="209" t="s">
        <v>274</v>
      </c>
      <c r="E1629" s="209"/>
      <c r="F1629" s="210"/>
      <c r="G1629" s="211"/>
      <c r="H1629" s="211">
        <f>+H1627+H1628</f>
        <v>51.64</v>
      </c>
    </row>
    <row r="1630" spans="1:8" x14ac:dyDescent="0.25">
      <c r="A1630" s="208"/>
      <c r="B1630" s="209"/>
      <c r="C1630" s="208"/>
      <c r="D1630" s="209" t="s">
        <v>275</v>
      </c>
      <c r="E1630" s="209"/>
      <c r="F1630" s="210"/>
      <c r="G1630" s="211"/>
      <c r="H1630" s="211">
        <v>51.64</v>
      </c>
    </row>
    <row r="1633" spans="1:8" x14ac:dyDescent="0.25">
      <c r="A1633" s="208" t="s">
        <v>344</v>
      </c>
      <c r="B1633" s="209" t="s">
        <v>345</v>
      </c>
      <c r="C1633" s="208"/>
      <c r="D1633" s="209"/>
      <c r="E1633" s="209"/>
      <c r="F1633" s="210"/>
      <c r="G1633" s="211"/>
      <c r="H1633" s="211"/>
    </row>
    <row r="1634" spans="1:8" x14ac:dyDescent="0.25">
      <c r="A1634" s="208"/>
      <c r="B1634" s="209"/>
      <c r="C1634" s="208" t="s">
        <v>346</v>
      </c>
      <c r="D1634" s="209" t="s">
        <v>347</v>
      </c>
      <c r="E1634" s="209" t="s">
        <v>348</v>
      </c>
      <c r="F1634" s="210" t="s">
        <v>349</v>
      </c>
      <c r="G1634" s="211" t="s">
        <v>350</v>
      </c>
      <c r="H1634" s="211" t="s">
        <v>351</v>
      </c>
    </row>
    <row r="1635" spans="1:8" x14ac:dyDescent="0.25">
      <c r="A1635" s="208"/>
      <c r="B1635" s="209"/>
      <c r="C1635" s="208"/>
      <c r="D1635" s="209"/>
      <c r="E1635" s="209"/>
      <c r="F1635" s="210"/>
      <c r="G1635" s="211"/>
      <c r="H1635" s="211"/>
    </row>
    <row r="1636" spans="1:8" x14ac:dyDescent="0.25">
      <c r="A1636" s="212" t="s">
        <v>1475</v>
      </c>
      <c r="B1636" s="213" t="s">
        <v>681</v>
      </c>
      <c r="C1636" s="212"/>
      <c r="D1636" s="213"/>
      <c r="E1636" s="213" t="s">
        <v>335</v>
      </c>
      <c r="F1636" s="210" t="s">
        <v>1007</v>
      </c>
      <c r="G1636" s="211"/>
      <c r="H1636" s="211"/>
    </row>
    <row r="1637" spans="1:8" x14ac:dyDescent="0.25">
      <c r="A1637" s="208"/>
      <c r="B1637" s="209">
        <v>0</v>
      </c>
      <c r="C1637" s="208" t="s">
        <v>440</v>
      </c>
      <c r="D1637" s="209" t="s">
        <v>441</v>
      </c>
      <c r="E1637" s="209" t="s">
        <v>335</v>
      </c>
      <c r="F1637" s="210">
        <v>0.73499999999999999</v>
      </c>
      <c r="G1637" s="211">
        <v>30</v>
      </c>
      <c r="H1637" s="211">
        <f>+ROUND(F1637*G1637,2)</f>
        <v>22.05</v>
      </c>
    </row>
    <row r="1638" spans="1:8" x14ac:dyDescent="0.25">
      <c r="A1638" s="208"/>
      <c r="B1638" s="209">
        <v>0</v>
      </c>
      <c r="C1638" s="208" t="s">
        <v>442</v>
      </c>
      <c r="D1638" s="209" t="s">
        <v>443</v>
      </c>
      <c r="E1638" s="209" t="s">
        <v>354</v>
      </c>
      <c r="F1638" s="210">
        <v>388.88</v>
      </c>
      <c r="G1638" s="211">
        <v>0.56000000000000005</v>
      </c>
      <c r="H1638" s="211">
        <f>+ROUND(F1638*G1638,2)</f>
        <v>217.77</v>
      </c>
    </row>
    <row r="1639" spans="1:8" x14ac:dyDescent="0.25">
      <c r="A1639" s="208"/>
      <c r="B1639" s="209">
        <v>0</v>
      </c>
      <c r="C1639" s="208" t="s">
        <v>444</v>
      </c>
      <c r="D1639" s="209" t="s">
        <v>445</v>
      </c>
      <c r="E1639" s="209" t="s">
        <v>335</v>
      </c>
      <c r="F1639" s="210">
        <v>0.58899999999999997</v>
      </c>
      <c r="G1639" s="211">
        <v>44.4</v>
      </c>
      <c r="H1639" s="211">
        <f>+ROUND(F1639*G1639,2)</f>
        <v>26.15</v>
      </c>
    </row>
    <row r="1640" spans="1:8" x14ac:dyDescent="0.25">
      <c r="A1640" s="208"/>
      <c r="B1640" s="209"/>
      <c r="C1640" s="208"/>
      <c r="D1640" s="209" t="s">
        <v>355</v>
      </c>
      <c r="E1640" s="209"/>
      <c r="F1640" s="210"/>
      <c r="G1640" s="211"/>
      <c r="H1640" s="211">
        <f>+SUBTOTAL(9,H1637:H1639)</f>
        <v>265.97000000000003</v>
      </c>
    </row>
    <row r="1641" spans="1:8" x14ac:dyDescent="0.25">
      <c r="A1641" s="208"/>
      <c r="B1641" s="209"/>
      <c r="C1641" s="208"/>
      <c r="D1641" s="209" t="s">
        <v>356</v>
      </c>
      <c r="E1641" s="209"/>
      <c r="F1641" s="210"/>
      <c r="G1641" s="211"/>
      <c r="H1641" s="211"/>
    </row>
    <row r="1642" spans="1:8" x14ac:dyDescent="0.25">
      <c r="A1642" s="208"/>
      <c r="B1642" s="209" t="s">
        <v>270</v>
      </c>
      <c r="C1642" s="208" t="s">
        <v>360</v>
      </c>
      <c r="D1642" s="209" t="s">
        <v>361</v>
      </c>
      <c r="E1642" s="209" t="s">
        <v>359</v>
      </c>
      <c r="F1642" s="210">
        <v>2.2999999999999998</v>
      </c>
      <c r="G1642" s="211">
        <v>13.45</v>
      </c>
      <c r="H1642" s="211">
        <f>+ROUND(F1642*G1642,2)</f>
        <v>30.94</v>
      </c>
    </row>
    <row r="1643" spans="1:8" x14ac:dyDescent="0.25">
      <c r="A1643" s="208"/>
      <c r="B1643" s="209" t="s">
        <v>270</v>
      </c>
      <c r="C1643" s="208" t="s">
        <v>446</v>
      </c>
      <c r="D1643" s="209" t="s">
        <v>447</v>
      </c>
      <c r="E1643" s="209" t="s">
        <v>359</v>
      </c>
      <c r="F1643" s="210">
        <v>1.45</v>
      </c>
      <c r="G1643" s="211">
        <v>15.89</v>
      </c>
      <c r="H1643" s="211">
        <f>+ROUND(F1643*G1643,2)</f>
        <v>23.04</v>
      </c>
    </row>
    <row r="1644" spans="1:8" x14ac:dyDescent="0.25">
      <c r="A1644" s="208"/>
      <c r="B1644" s="209" t="s">
        <v>270</v>
      </c>
      <c r="C1644" s="208" t="s">
        <v>448</v>
      </c>
      <c r="D1644" s="209" t="s">
        <v>449</v>
      </c>
      <c r="E1644" s="209" t="s">
        <v>450</v>
      </c>
      <c r="F1644" s="210">
        <v>0.75</v>
      </c>
      <c r="G1644" s="211">
        <v>1.21</v>
      </c>
      <c r="H1644" s="211">
        <f>+ROUND(F1644*G1644,2)</f>
        <v>0.91</v>
      </c>
    </row>
    <row r="1645" spans="1:8" x14ac:dyDescent="0.25">
      <c r="A1645" s="208"/>
      <c r="B1645" s="209" t="s">
        <v>270</v>
      </c>
      <c r="C1645" s="208" t="s">
        <v>451</v>
      </c>
      <c r="D1645" s="209" t="s">
        <v>452</v>
      </c>
      <c r="E1645" s="209" t="s">
        <v>453</v>
      </c>
      <c r="F1645" s="210">
        <v>0.7</v>
      </c>
      <c r="G1645" s="211">
        <v>0.32</v>
      </c>
      <c r="H1645" s="211">
        <f>+ROUND(F1645*G1645,2)</f>
        <v>0.22</v>
      </c>
    </row>
    <row r="1646" spans="1:8" x14ac:dyDescent="0.25">
      <c r="A1646" s="208"/>
      <c r="B1646" s="209"/>
      <c r="C1646" s="208"/>
      <c r="D1646" s="209" t="s">
        <v>271</v>
      </c>
      <c r="E1646" s="209"/>
      <c r="F1646" s="210"/>
      <c r="G1646" s="211"/>
      <c r="H1646" s="211">
        <f>+SUBTOTAL(9,H1642:H1645)</f>
        <v>55.11</v>
      </c>
    </row>
    <row r="1647" spans="1:8" x14ac:dyDescent="0.25">
      <c r="A1647" s="208"/>
      <c r="B1647" s="209"/>
      <c r="C1647" s="208"/>
      <c r="D1647" s="209" t="s">
        <v>272</v>
      </c>
      <c r="E1647" s="209"/>
      <c r="F1647" s="210"/>
      <c r="G1647" s="211"/>
      <c r="H1647" s="211">
        <f>+SUBTOTAL(9,H1637:H1645)</f>
        <v>321.0800000000001</v>
      </c>
    </row>
    <row r="1648" spans="1:8" x14ac:dyDescent="0.25">
      <c r="A1648" s="208"/>
      <c r="B1648" s="209"/>
      <c r="C1648" s="208"/>
      <c r="D1648" s="209" t="s">
        <v>273</v>
      </c>
      <c r="E1648" s="209"/>
      <c r="F1648" s="210">
        <v>28</v>
      </c>
      <c r="G1648" s="211"/>
      <c r="H1648" s="211">
        <f>+ROUND(H1647*F1648/100,2)</f>
        <v>89.9</v>
      </c>
    </row>
    <row r="1649" spans="1:8" x14ac:dyDescent="0.25">
      <c r="A1649" s="208"/>
      <c r="B1649" s="209"/>
      <c r="C1649" s="208"/>
      <c r="D1649" s="209" t="s">
        <v>274</v>
      </c>
      <c r="E1649" s="209"/>
      <c r="F1649" s="210"/>
      <c r="G1649" s="211"/>
      <c r="H1649" s="211">
        <f>+H1647+H1648</f>
        <v>410.98000000000013</v>
      </c>
    </row>
    <row r="1650" spans="1:8" x14ac:dyDescent="0.25">
      <c r="A1650" s="208"/>
      <c r="B1650" s="209"/>
      <c r="C1650" s="208"/>
      <c r="D1650" s="209" t="s">
        <v>275</v>
      </c>
      <c r="E1650" s="209"/>
      <c r="F1650" s="210"/>
      <c r="G1650" s="211"/>
      <c r="H1650" s="211">
        <v>410.98</v>
      </c>
    </row>
    <row r="1653" spans="1:8" x14ac:dyDescent="0.25">
      <c r="A1653" s="208" t="s">
        <v>344</v>
      </c>
      <c r="B1653" s="209" t="s">
        <v>345</v>
      </c>
      <c r="C1653" s="208"/>
      <c r="D1653" s="209"/>
      <c r="E1653" s="209"/>
      <c r="F1653" s="210"/>
      <c r="G1653" s="211"/>
      <c r="H1653" s="211"/>
    </row>
    <row r="1654" spans="1:8" x14ac:dyDescent="0.25">
      <c r="A1654" s="208"/>
      <c r="B1654" s="209"/>
      <c r="C1654" s="208" t="s">
        <v>346</v>
      </c>
      <c r="D1654" s="209" t="s">
        <v>347</v>
      </c>
      <c r="E1654" s="209" t="s">
        <v>348</v>
      </c>
      <c r="F1654" s="210" t="s">
        <v>349</v>
      </c>
      <c r="G1654" s="211" t="s">
        <v>350</v>
      </c>
      <c r="H1654" s="211" t="s">
        <v>351</v>
      </c>
    </row>
    <row r="1655" spans="1:8" x14ac:dyDescent="0.25">
      <c r="A1655" s="208"/>
      <c r="B1655" s="209"/>
      <c r="C1655" s="208"/>
      <c r="D1655" s="209"/>
      <c r="E1655" s="209"/>
      <c r="F1655" s="210"/>
      <c r="G1655" s="211"/>
      <c r="H1655" s="211"/>
    </row>
    <row r="1656" spans="1:8" x14ac:dyDescent="0.25">
      <c r="A1656" s="212" t="s">
        <v>1476</v>
      </c>
      <c r="B1656" s="213" t="s">
        <v>1124</v>
      </c>
      <c r="C1656" s="212"/>
      <c r="D1656" s="213"/>
      <c r="E1656" s="213" t="s">
        <v>335</v>
      </c>
      <c r="F1656" s="210" t="s">
        <v>1007</v>
      </c>
      <c r="G1656" s="211"/>
      <c r="H1656" s="211"/>
    </row>
    <row r="1657" spans="1:8" x14ac:dyDescent="0.25">
      <c r="A1657" s="208"/>
      <c r="B1657" s="209">
        <v>0</v>
      </c>
      <c r="C1657" s="208" t="s">
        <v>1125</v>
      </c>
      <c r="D1657" s="209" t="s">
        <v>1126</v>
      </c>
      <c r="E1657" s="209" t="s">
        <v>354</v>
      </c>
      <c r="F1657" s="210">
        <v>20</v>
      </c>
      <c r="G1657" s="211">
        <v>5.14</v>
      </c>
      <c r="H1657" s="211">
        <f>+ROUND(F1657*G1657,2)</f>
        <v>102.8</v>
      </c>
    </row>
    <row r="1658" spans="1:8" x14ac:dyDescent="0.25">
      <c r="A1658" s="208"/>
      <c r="B1658" s="209"/>
      <c r="C1658" s="208"/>
      <c r="D1658" s="209" t="s">
        <v>355</v>
      </c>
      <c r="E1658" s="209"/>
      <c r="F1658" s="210"/>
      <c r="G1658" s="211"/>
      <c r="H1658" s="211">
        <f>+SUBTOTAL(9,H1657:H1657)</f>
        <v>102.8</v>
      </c>
    </row>
    <row r="1659" spans="1:8" x14ac:dyDescent="0.25">
      <c r="A1659" s="208"/>
      <c r="B1659" s="209"/>
      <c r="C1659" s="208"/>
      <c r="D1659" s="209" t="s">
        <v>356</v>
      </c>
      <c r="E1659" s="209"/>
      <c r="F1659" s="210"/>
      <c r="G1659" s="211"/>
      <c r="H1659" s="211"/>
    </row>
    <row r="1660" spans="1:8" x14ac:dyDescent="0.25">
      <c r="A1660" s="208"/>
      <c r="B1660" s="209" t="s">
        <v>270</v>
      </c>
      <c r="C1660" s="208" t="s">
        <v>503</v>
      </c>
      <c r="D1660" s="209" t="s">
        <v>504</v>
      </c>
      <c r="E1660" s="209" t="s">
        <v>359</v>
      </c>
      <c r="F1660" s="210">
        <v>2</v>
      </c>
      <c r="G1660" s="211">
        <v>16.95</v>
      </c>
      <c r="H1660" s="211">
        <f>+ROUND(F1660*G1660,2)</f>
        <v>33.9</v>
      </c>
    </row>
    <row r="1661" spans="1:8" x14ac:dyDescent="0.25">
      <c r="A1661" s="208"/>
      <c r="B1661" s="209" t="s">
        <v>270</v>
      </c>
      <c r="C1661" s="208" t="s">
        <v>360</v>
      </c>
      <c r="D1661" s="209" t="s">
        <v>361</v>
      </c>
      <c r="E1661" s="209" t="s">
        <v>359</v>
      </c>
      <c r="F1661" s="210">
        <v>6</v>
      </c>
      <c r="G1661" s="211">
        <v>13.45</v>
      </c>
      <c r="H1661" s="211">
        <f>+ROUND(F1661*G1661,2)</f>
        <v>80.7</v>
      </c>
    </row>
    <row r="1662" spans="1:8" x14ac:dyDescent="0.25">
      <c r="A1662" s="208"/>
      <c r="B1662" s="209" t="s">
        <v>270</v>
      </c>
      <c r="C1662" s="208" t="s">
        <v>362</v>
      </c>
      <c r="D1662" s="209" t="s">
        <v>363</v>
      </c>
      <c r="E1662" s="209" t="s">
        <v>335</v>
      </c>
      <c r="F1662" s="210">
        <v>1</v>
      </c>
      <c r="G1662" s="211">
        <v>229.11</v>
      </c>
      <c r="H1662" s="211">
        <f>+ROUND(F1662*G1662,2)</f>
        <v>229.11</v>
      </c>
    </row>
    <row r="1663" spans="1:8" x14ac:dyDescent="0.25">
      <c r="A1663" s="208"/>
      <c r="B1663" s="209"/>
      <c r="C1663" s="208"/>
      <c r="D1663" s="209" t="s">
        <v>271</v>
      </c>
      <c r="E1663" s="209"/>
      <c r="F1663" s="210"/>
      <c r="G1663" s="211"/>
      <c r="H1663" s="211">
        <f>+SUBTOTAL(9,H1660:H1662)</f>
        <v>343.71000000000004</v>
      </c>
    </row>
    <row r="1664" spans="1:8" x14ac:dyDescent="0.25">
      <c r="A1664" s="208"/>
      <c r="B1664" s="209"/>
      <c r="C1664" s="208"/>
      <c r="D1664" s="209" t="s">
        <v>272</v>
      </c>
      <c r="E1664" s="209"/>
      <c r="F1664" s="210"/>
      <c r="G1664" s="211"/>
      <c r="H1664" s="211">
        <f>+SUBTOTAL(9,H1657:H1662)</f>
        <v>446.51</v>
      </c>
    </row>
    <row r="1665" spans="1:8" x14ac:dyDescent="0.25">
      <c r="A1665" s="208"/>
      <c r="B1665" s="209"/>
      <c r="C1665" s="208"/>
      <c r="D1665" s="209" t="s">
        <v>273</v>
      </c>
      <c r="E1665" s="209"/>
      <c r="F1665" s="210">
        <v>28</v>
      </c>
      <c r="G1665" s="211"/>
      <c r="H1665" s="211">
        <f>+ROUND(H1664*F1665/100,2)</f>
        <v>125.02</v>
      </c>
    </row>
    <row r="1666" spans="1:8" x14ac:dyDescent="0.25">
      <c r="A1666" s="208"/>
      <c r="B1666" s="209"/>
      <c r="C1666" s="208"/>
      <c r="D1666" s="209" t="s">
        <v>274</v>
      </c>
      <c r="E1666" s="209"/>
      <c r="F1666" s="210"/>
      <c r="G1666" s="211"/>
      <c r="H1666" s="211">
        <f>+H1664+H1665</f>
        <v>571.53</v>
      </c>
    </row>
    <row r="1667" spans="1:8" x14ac:dyDescent="0.25">
      <c r="A1667" s="208"/>
      <c r="B1667" s="209"/>
      <c r="C1667" s="208"/>
      <c r="D1667" s="209" t="s">
        <v>275</v>
      </c>
      <c r="E1667" s="209"/>
      <c r="F1667" s="210"/>
      <c r="G1667" s="211"/>
      <c r="H1667" s="211">
        <v>571.53</v>
      </c>
    </row>
    <row r="1670" spans="1:8" x14ac:dyDescent="0.25">
      <c r="A1670" s="208" t="s">
        <v>344</v>
      </c>
      <c r="B1670" s="209" t="s">
        <v>345</v>
      </c>
      <c r="C1670" s="208"/>
      <c r="D1670" s="209"/>
      <c r="E1670" s="209"/>
      <c r="F1670" s="210"/>
      <c r="G1670" s="211"/>
      <c r="H1670" s="211"/>
    </row>
    <row r="1671" spans="1:8" x14ac:dyDescent="0.25">
      <c r="A1671" s="208"/>
      <c r="B1671" s="209"/>
      <c r="C1671" s="208" t="s">
        <v>346</v>
      </c>
      <c r="D1671" s="209" t="s">
        <v>347</v>
      </c>
      <c r="E1671" s="209" t="s">
        <v>348</v>
      </c>
      <c r="F1671" s="210" t="s">
        <v>349</v>
      </c>
      <c r="G1671" s="211" t="s">
        <v>350</v>
      </c>
      <c r="H1671" s="211" t="s">
        <v>351</v>
      </c>
    </row>
    <row r="1672" spans="1:8" x14ac:dyDescent="0.25">
      <c r="A1672" s="208"/>
      <c r="B1672" s="209"/>
      <c r="C1672" s="208"/>
      <c r="D1672" s="209"/>
      <c r="E1672" s="209"/>
      <c r="F1672" s="210"/>
      <c r="G1672" s="211"/>
      <c r="H1672" s="211"/>
    </row>
    <row r="1673" spans="1:8" x14ac:dyDescent="0.25">
      <c r="A1673" s="212" t="s">
        <v>438</v>
      </c>
      <c r="B1673" s="213" t="s">
        <v>439</v>
      </c>
      <c r="C1673" s="212"/>
      <c r="D1673" s="213"/>
      <c r="E1673" s="213" t="s">
        <v>335</v>
      </c>
      <c r="F1673" s="210" t="s">
        <v>366</v>
      </c>
      <c r="G1673" s="211"/>
      <c r="H1673" s="211"/>
    </row>
    <row r="1674" spans="1:8" x14ac:dyDescent="0.25">
      <c r="A1674" s="208"/>
      <c r="B1674" s="209">
        <v>0</v>
      </c>
      <c r="C1674" s="208" t="s">
        <v>440</v>
      </c>
      <c r="D1674" s="209" t="s">
        <v>441</v>
      </c>
      <c r="E1674" s="209" t="s">
        <v>335</v>
      </c>
      <c r="F1674" s="210">
        <v>0.85899999999999999</v>
      </c>
      <c r="G1674" s="211">
        <v>30</v>
      </c>
      <c r="H1674" s="211">
        <f>+ROUND(F1674*G1674,2)</f>
        <v>25.77</v>
      </c>
    </row>
    <row r="1675" spans="1:8" x14ac:dyDescent="0.25">
      <c r="A1675" s="208"/>
      <c r="B1675" s="209">
        <v>0</v>
      </c>
      <c r="C1675" s="208" t="s">
        <v>442</v>
      </c>
      <c r="D1675" s="209" t="s">
        <v>443</v>
      </c>
      <c r="E1675" s="209" t="s">
        <v>354</v>
      </c>
      <c r="F1675" s="210">
        <v>212.21</v>
      </c>
      <c r="G1675" s="211">
        <v>0.56000000000000005</v>
      </c>
      <c r="H1675" s="211">
        <f>+ROUND(F1675*G1675,2)</f>
        <v>118.84</v>
      </c>
    </row>
    <row r="1676" spans="1:8" x14ac:dyDescent="0.25">
      <c r="A1676" s="208"/>
      <c r="B1676" s="209">
        <v>0</v>
      </c>
      <c r="C1676" s="208" t="s">
        <v>444</v>
      </c>
      <c r="D1676" s="209" t="s">
        <v>445</v>
      </c>
      <c r="E1676" s="209" t="s">
        <v>335</v>
      </c>
      <c r="F1676" s="210">
        <v>0.57899999999999996</v>
      </c>
      <c r="G1676" s="211">
        <v>44.4</v>
      </c>
      <c r="H1676" s="211">
        <f>+ROUND(F1676*G1676,2)</f>
        <v>25.71</v>
      </c>
    </row>
    <row r="1677" spans="1:8" x14ac:dyDescent="0.25">
      <c r="A1677" s="208"/>
      <c r="B1677" s="209"/>
      <c r="C1677" s="208"/>
      <c r="D1677" s="209" t="s">
        <v>355</v>
      </c>
      <c r="E1677" s="209"/>
      <c r="F1677" s="210"/>
      <c r="G1677" s="211"/>
      <c r="H1677" s="211">
        <f>+SUBTOTAL(9,H1674:H1676)</f>
        <v>170.32000000000002</v>
      </c>
    </row>
    <row r="1678" spans="1:8" x14ac:dyDescent="0.25">
      <c r="A1678" s="208"/>
      <c r="B1678" s="209"/>
      <c r="C1678" s="208"/>
      <c r="D1678" s="209" t="s">
        <v>356</v>
      </c>
      <c r="E1678" s="209"/>
      <c r="F1678" s="210"/>
      <c r="G1678" s="211"/>
      <c r="H1678" s="211"/>
    </row>
    <row r="1679" spans="1:8" x14ac:dyDescent="0.25">
      <c r="A1679" s="208"/>
      <c r="B1679" s="209" t="s">
        <v>270</v>
      </c>
      <c r="C1679" s="208" t="s">
        <v>360</v>
      </c>
      <c r="D1679" s="209" t="s">
        <v>361</v>
      </c>
      <c r="E1679" s="209" t="s">
        <v>359</v>
      </c>
      <c r="F1679" s="210">
        <v>2.4500000000000002</v>
      </c>
      <c r="G1679" s="211">
        <v>13.45</v>
      </c>
      <c r="H1679" s="211">
        <f>+ROUND(F1679*G1679,2)</f>
        <v>32.950000000000003</v>
      </c>
    </row>
    <row r="1680" spans="1:8" x14ac:dyDescent="0.25">
      <c r="A1680" s="208"/>
      <c r="B1680" s="209" t="s">
        <v>270</v>
      </c>
      <c r="C1680" s="208" t="s">
        <v>446</v>
      </c>
      <c r="D1680" s="209" t="s">
        <v>447</v>
      </c>
      <c r="E1680" s="209" t="s">
        <v>359</v>
      </c>
      <c r="F1680" s="210">
        <v>1.55</v>
      </c>
      <c r="G1680" s="211">
        <v>15.89</v>
      </c>
      <c r="H1680" s="211">
        <f>+ROUND(F1680*G1680,2)</f>
        <v>24.63</v>
      </c>
    </row>
    <row r="1681" spans="1:8" x14ac:dyDescent="0.25">
      <c r="A1681" s="208"/>
      <c r="B1681" s="209" t="s">
        <v>270</v>
      </c>
      <c r="C1681" s="208" t="s">
        <v>448</v>
      </c>
      <c r="D1681" s="209" t="s">
        <v>449</v>
      </c>
      <c r="E1681" s="209" t="s">
        <v>450</v>
      </c>
      <c r="F1681" s="210">
        <v>0.8</v>
      </c>
      <c r="G1681" s="211">
        <v>1.21</v>
      </c>
      <c r="H1681" s="211">
        <f>+ROUND(F1681*G1681,2)</f>
        <v>0.97</v>
      </c>
    </row>
    <row r="1682" spans="1:8" x14ac:dyDescent="0.25">
      <c r="A1682" s="208"/>
      <c r="B1682" s="209" t="s">
        <v>270</v>
      </c>
      <c r="C1682" s="208" t="s">
        <v>451</v>
      </c>
      <c r="D1682" s="209" t="s">
        <v>452</v>
      </c>
      <c r="E1682" s="209" t="s">
        <v>453</v>
      </c>
      <c r="F1682" s="210">
        <v>0.75</v>
      </c>
      <c r="G1682" s="211">
        <v>0.32</v>
      </c>
      <c r="H1682" s="211">
        <f>+ROUND(F1682*G1682,2)</f>
        <v>0.24</v>
      </c>
    </row>
    <row r="1683" spans="1:8" x14ac:dyDescent="0.25">
      <c r="A1683" s="208"/>
      <c r="B1683" s="209"/>
      <c r="C1683" s="208"/>
      <c r="D1683" s="209" t="s">
        <v>271</v>
      </c>
      <c r="E1683" s="209"/>
      <c r="F1683" s="210"/>
      <c r="G1683" s="211"/>
      <c r="H1683" s="211">
        <f>+SUBTOTAL(9,H1679:H1682)</f>
        <v>58.79</v>
      </c>
    </row>
    <row r="1684" spans="1:8" x14ac:dyDescent="0.25">
      <c r="A1684" s="208"/>
      <c r="B1684" s="209"/>
      <c r="C1684" s="208"/>
      <c r="D1684" s="209" t="s">
        <v>272</v>
      </c>
      <c r="E1684" s="209"/>
      <c r="F1684" s="210"/>
      <c r="G1684" s="211"/>
      <c r="H1684" s="211">
        <f>+SUBTOTAL(9,H1674:H1682)</f>
        <v>229.11000000000004</v>
      </c>
    </row>
    <row r="1685" spans="1:8" x14ac:dyDescent="0.25">
      <c r="A1685" s="208"/>
      <c r="B1685" s="209"/>
      <c r="C1685" s="208"/>
      <c r="D1685" s="209" t="s">
        <v>273</v>
      </c>
      <c r="E1685" s="209"/>
      <c r="F1685" s="210">
        <v>0</v>
      </c>
      <c r="G1685" s="211"/>
      <c r="H1685" s="211">
        <f>+ROUND(H1684*F1685/100,2)</f>
        <v>0</v>
      </c>
    </row>
    <row r="1686" spans="1:8" x14ac:dyDescent="0.25">
      <c r="A1686" s="208"/>
      <c r="B1686" s="209"/>
      <c r="C1686" s="208"/>
      <c r="D1686" s="209" t="s">
        <v>274</v>
      </c>
      <c r="E1686" s="209"/>
      <c r="F1686" s="210"/>
      <c r="G1686" s="211"/>
      <c r="H1686" s="211">
        <f>+H1684+H1685</f>
        <v>229.11000000000004</v>
      </c>
    </row>
    <row r="1687" spans="1:8" x14ac:dyDescent="0.25">
      <c r="A1687" s="208"/>
      <c r="B1687" s="209"/>
      <c r="C1687" s="208"/>
      <c r="D1687" s="209" t="s">
        <v>275</v>
      </c>
      <c r="E1687" s="209"/>
      <c r="F1687" s="210"/>
      <c r="G1687" s="211"/>
      <c r="H1687" s="211">
        <v>229.11</v>
      </c>
    </row>
    <row r="1690" spans="1:8" x14ac:dyDescent="0.25">
      <c r="A1690" s="208" t="s">
        <v>344</v>
      </c>
      <c r="B1690" s="209" t="s">
        <v>345</v>
      </c>
      <c r="C1690" s="208"/>
      <c r="D1690" s="209"/>
      <c r="E1690" s="209"/>
      <c r="F1690" s="210"/>
      <c r="G1690" s="211"/>
      <c r="H1690" s="211"/>
    </row>
    <row r="1691" spans="1:8" x14ac:dyDescent="0.25">
      <c r="A1691" s="208"/>
      <c r="B1691" s="209"/>
      <c r="C1691" s="208" t="s">
        <v>346</v>
      </c>
      <c r="D1691" s="209" t="s">
        <v>347</v>
      </c>
      <c r="E1691" s="209" t="s">
        <v>348</v>
      </c>
      <c r="F1691" s="210" t="s">
        <v>349</v>
      </c>
      <c r="G1691" s="211" t="s">
        <v>350</v>
      </c>
      <c r="H1691" s="211" t="s">
        <v>351</v>
      </c>
    </row>
    <row r="1692" spans="1:8" x14ac:dyDescent="0.25">
      <c r="A1692" s="208"/>
      <c r="B1692" s="209"/>
      <c r="C1692" s="208"/>
      <c r="D1692" s="209"/>
      <c r="E1692" s="209"/>
      <c r="F1692" s="210"/>
      <c r="G1692" s="211"/>
      <c r="H1692" s="211"/>
    </row>
    <row r="1693" spans="1:8" x14ac:dyDescent="0.25">
      <c r="A1693" s="212" t="s">
        <v>1477</v>
      </c>
      <c r="B1693" s="213" t="s">
        <v>1127</v>
      </c>
      <c r="C1693" s="212"/>
      <c r="D1693" s="213"/>
      <c r="E1693" s="213" t="s">
        <v>324</v>
      </c>
      <c r="F1693" s="210" t="s">
        <v>1007</v>
      </c>
      <c r="G1693" s="211"/>
      <c r="H1693" s="211"/>
    </row>
    <row r="1694" spans="1:8" x14ac:dyDescent="0.25">
      <c r="A1694" s="208"/>
      <c r="B1694" s="209">
        <v>0</v>
      </c>
      <c r="C1694" s="208" t="s">
        <v>709</v>
      </c>
      <c r="D1694" s="209" t="s">
        <v>710</v>
      </c>
      <c r="E1694" s="209" t="s">
        <v>338</v>
      </c>
      <c r="F1694" s="210">
        <v>7.165</v>
      </c>
      <c r="G1694" s="211">
        <v>0.87</v>
      </c>
      <c r="H1694" s="211">
        <f>+ROUND(F1694*G1694,2)</f>
        <v>6.23</v>
      </c>
    </row>
    <row r="1695" spans="1:8" x14ac:dyDescent="0.25">
      <c r="A1695" s="208"/>
      <c r="B1695" s="209">
        <v>0</v>
      </c>
      <c r="C1695" s="208" t="s">
        <v>711</v>
      </c>
      <c r="D1695" s="209" t="s">
        <v>712</v>
      </c>
      <c r="E1695" s="209" t="s">
        <v>354</v>
      </c>
      <c r="F1695" s="210">
        <v>5.8999999999999997E-2</v>
      </c>
      <c r="G1695" s="211">
        <v>9.08</v>
      </c>
      <c r="H1695" s="211">
        <f>+ROUND(F1695*G1695,2)</f>
        <v>0.54</v>
      </c>
    </row>
    <row r="1696" spans="1:8" x14ac:dyDescent="0.25">
      <c r="A1696" s="208"/>
      <c r="B1696" s="209">
        <v>0</v>
      </c>
      <c r="C1696" s="208" t="s">
        <v>1115</v>
      </c>
      <c r="D1696" s="209" t="s">
        <v>1116</v>
      </c>
      <c r="E1696" s="209" t="s">
        <v>338</v>
      </c>
      <c r="F1696" s="210">
        <v>4.0090000000000003</v>
      </c>
      <c r="G1696" s="211">
        <v>8.07</v>
      </c>
      <c r="H1696" s="211">
        <f>+ROUND(F1696*G1696,2)</f>
        <v>32.35</v>
      </c>
    </row>
    <row r="1697" spans="1:8" x14ac:dyDescent="0.25">
      <c r="A1697" s="208"/>
      <c r="B1697" s="209"/>
      <c r="C1697" s="208"/>
      <c r="D1697" s="209" t="s">
        <v>355</v>
      </c>
      <c r="E1697" s="209"/>
      <c r="F1697" s="210"/>
      <c r="G1697" s="211"/>
      <c r="H1697" s="211">
        <f>+SUBTOTAL(9,H1694:H1696)</f>
        <v>39.120000000000005</v>
      </c>
    </row>
    <row r="1698" spans="1:8" x14ac:dyDescent="0.25">
      <c r="A1698" s="208"/>
      <c r="B1698" s="209"/>
      <c r="C1698" s="208"/>
      <c r="D1698" s="209" t="s">
        <v>356</v>
      </c>
      <c r="E1698" s="209"/>
      <c r="F1698" s="210"/>
      <c r="G1698" s="211"/>
      <c r="H1698" s="211"/>
    </row>
    <row r="1699" spans="1:8" x14ac:dyDescent="0.25">
      <c r="A1699" s="208"/>
      <c r="B1699" s="209" t="s">
        <v>270</v>
      </c>
      <c r="C1699" s="208" t="s">
        <v>569</v>
      </c>
      <c r="D1699" s="209" t="s">
        <v>570</v>
      </c>
      <c r="E1699" s="209" t="s">
        <v>359</v>
      </c>
      <c r="F1699" s="210">
        <v>0.13500000000000001</v>
      </c>
      <c r="G1699" s="211">
        <v>16.53</v>
      </c>
      <c r="H1699" s="211">
        <f>+ROUND(F1699*G1699,2)</f>
        <v>2.23</v>
      </c>
    </row>
    <row r="1700" spans="1:8" x14ac:dyDescent="0.25">
      <c r="A1700" s="208"/>
      <c r="B1700" s="209" t="s">
        <v>270</v>
      </c>
      <c r="C1700" s="208" t="s">
        <v>357</v>
      </c>
      <c r="D1700" s="209" t="s">
        <v>358</v>
      </c>
      <c r="E1700" s="209" t="s">
        <v>359</v>
      </c>
      <c r="F1700" s="210">
        <v>0.67500000000000004</v>
      </c>
      <c r="G1700" s="211">
        <v>16.86</v>
      </c>
      <c r="H1700" s="211">
        <f>+ROUND(F1700*G1700,2)</f>
        <v>11.38</v>
      </c>
    </row>
    <row r="1701" spans="1:8" x14ac:dyDescent="0.25">
      <c r="A1701" s="208"/>
      <c r="B1701" s="209" t="s">
        <v>270</v>
      </c>
      <c r="C1701" s="208" t="s">
        <v>655</v>
      </c>
      <c r="D1701" s="209" t="s">
        <v>656</v>
      </c>
      <c r="E1701" s="209" t="s">
        <v>450</v>
      </c>
      <c r="F1701" s="210">
        <v>6.3E-2</v>
      </c>
      <c r="G1701" s="211">
        <v>21.4</v>
      </c>
      <c r="H1701" s="211">
        <f>+ROUND(F1701*G1701,2)</f>
        <v>1.35</v>
      </c>
    </row>
    <row r="1702" spans="1:8" x14ac:dyDescent="0.25">
      <c r="A1702" s="208"/>
      <c r="B1702" s="209" t="s">
        <v>270</v>
      </c>
      <c r="C1702" s="208" t="s">
        <v>657</v>
      </c>
      <c r="D1702" s="209" t="s">
        <v>658</v>
      </c>
      <c r="E1702" s="209" t="s">
        <v>453</v>
      </c>
      <c r="F1702" s="210">
        <v>7.1999999999999995E-2</v>
      </c>
      <c r="G1702" s="211">
        <v>19.739999999999998</v>
      </c>
      <c r="H1702" s="211">
        <f>+ROUND(F1702*G1702,2)</f>
        <v>1.42</v>
      </c>
    </row>
    <row r="1703" spans="1:8" x14ac:dyDescent="0.25">
      <c r="A1703" s="208"/>
      <c r="B1703" s="209"/>
      <c r="C1703" s="208"/>
      <c r="D1703" s="209" t="s">
        <v>271</v>
      </c>
      <c r="E1703" s="209"/>
      <c r="F1703" s="210"/>
      <c r="G1703" s="211"/>
      <c r="H1703" s="211">
        <f>+SUBTOTAL(9,H1699:H1702)</f>
        <v>16.380000000000003</v>
      </c>
    </row>
    <row r="1704" spans="1:8" x14ac:dyDescent="0.25">
      <c r="A1704" s="208"/>
      <c r="B1704" s="209"/>
      <c r="C1704" s="208"/>
      <c r="D1704" s="209" t="s">
        <v>272</v>
      </c>
      <c r="E1704" s="209"/>
      <c r="F1704" s="210"/>
      <c r="G1704" s="211"/>
      <c r="H1704" s="211">
        <f>+SUBTOTAL(9,H1694:H1702)</f>
        <v>55.500000000000007</v>
      </c>
    </row>
    <row r="1705" spans="1:8" x14ac:dyDescent="0.25">
      <c r="A1705" s="208"/>
      <c r="B1705" s="209"/>
      <c r="C1705" s="208"/>
      <c r="D1705" s="209" t="s">
        <v>273</v>
      </c>
      <c r="E1705" s="209"/>
      <c r="F1705" s="210">
        <v>28</v>
      </c>
      <c r="G1705" s="211"/>
      <c r="H1705" s="211">
        <f>+ROUND(H1704*F1705/100,2)</f>
        <v>15.54</v>
      </c>
    </row>
    <row r="1706" spans="1:8" x14ac:dyDescent="0.25">
      <c r="A1706" s="208"/>
      <c r="B1706" s="209"/>
      <c r="C1706" s="208"/>
      <c r="D1706" s="209" t="s">
        <v>274</v>
      </c>
      <c r="E1706" s="209"/>
      <c r="F1706" s="210"/>
      <c r="G1706" s="211"/>
      <c r="H1706" s="211">
        <f>+H1704+H1705</f>
        <v>71.040000000000006</v>
      </c>
    </row>
    <row r="1707" spans="1:8" x14ac:dyDescent="0.25">
      <c r="A1707" s="208"/>
      <c r="B1707" s="209"/>
      <c r="C1707" s="208"/>
      <c r="D1707" s="209" t="s">
        <v>275</v>
      </c>
      <c r="E1707" s="209"/>
      <c r="F1707" s="210"/>
      <c r="G1707" s="211"/>
      <c r="H1707" s="211">
        <v>71.040000000000006</v>
      </c>
    </row>
    <row r="1710" spans="1:8" x14ac:dyDescent="0.25">
      <c r="A1710" s="208" t="s">
        <v>344</v>
      </c>
      <c r="B1710" s="209" t="s">
        <v>345</v>
      </c>
      <c r="C1710" s="208"/>
      <c r="D1710" s="209"/>
      <c r="E1710" s="209"/>
      <c r="F1710" s="210"/>
      <c r="G1710" s="211"/>
      <c r="H1710" s="211"/>
    </row>
    <row r="1711" spans="1:8" x14ac:dyDescent="0.25">
      <c r="A1711" s="208"/>
      <c r="B1711" s="209"/>
      <c r="C1711" s="208" t="s">
        <v>346</v>
      </c>
      <c r="D1711" s="209" t="s">
        <v>347</v>
      </c>
      <c r="E1711" s="209" t="s">
        <v>348</v>
      </c>
      <c r="F1711" s="210" t="s">
        <v>349</v>
      </c>
      <c r="G1711" s="211" t="s">
        <v>350</v>
      </c>
      <c r="H1711" s="211" t="s">
        <v>351</v>
      </c>
    </row>
    <row r="1712" spans="1:8" x14ac:dyDescent="0.25">
      <c r="A1712" s="208"/>
      <c r="B1712" s="209"/>
      <c r="C1712" s="208"/>
      <c r="D1712" s="209"/>
      <c r="E1712" s="209"/>
      <c r="F1712" s="210"/>
      <c r="G1712" s="211"/>
      <c r="H1712" s="211"/>
    </row>
    <row r="1713" spans="1:8" x14ac:dyDescent="0.25">
      <c r="A1713" s="212" t="s">
        <v>571</v>
      </c>
      <c r="B1713" s="213" t="s">
        <v>572</v>
      </c>
      <c r="C1713" s="212"/>
      <c r="D1713" s="213"/>
      <c r="E1713" s="213" t="s">
        <v>359</v>
      </c>
      <c r="F1713" s="210" t="s">
        <v>366</v>
      </c>
      <c r="G1713" s="211"/>
      <c r="H1713" s="211"/>
    </row>
    <row r="1714" spans="1:8" x14ac:dyDescent="0.25">
      <c r="A1714" s="208"/>
      <c r="B1714" s="209">
        <v>1</v>
      </c>
      <c r="C1714" s="208" t="s">
        <v>573</v>
      </c>
      <c r="D1714" s="209" t="s">
        <v>574</v>
      </c>
      <c r="E1714" s="209" t="s">
        <v>359</v>
      </c>
      <c r="F1714" s="210">
        <v>1</v>
      </c>
      <c r="G1714" s="211">
        <v>11.48</v>
      </c>
      <c r="H1714" s="211">
        <f>+ROUND(F1714*G1714,2)</f>
        <v>11.48</v>
      </c>
    </row>
    <row r="1715" spans="1:8" x14ac:dyDescent="0.25">
      <c r="A1715" s="208"/>
      <c r="B1715" s="209">
        <v>1</v>
      </c>
      <c r="C1715" s="208" t="s">
        <v>369</v>
      </c>
      <c r="D1715" s="209" t="s">
        <v>370</v>
      </c>
      <c r="E1715" s="209" t="s">
        <v>359</v>
      </c>
      <c r="F1715" s="210">
        <v>1</v>
      </c>
      <c r="G1715" s="211">
        <v>2.59</v>
      </c>
      <c r="H1715" s="211">
        <f>+ROUND(F1715*G1715,2)</f>
        <v>2.59</v>
      </c>
    </row>
    <row r="1716" spans="1:8" x14ac:dyDescent="0.25">
      <c r="A1716" s="208"/>
      <c r="B1716" s="209">
        <v>1</v>
      </c>
      <c r="C1716" s="208" t="s">
        <v>371</v>
      </c>
      <c r="D1716" s="209" t="s">
        <v>372</v>
      </c>
      <c r="E1716" s="209" t="s">
        <v>359</v>
      </c>
      <c r="F1716" s="210">
        <v>1</v>
      </c>
      <c r="G1716" s="211">
        <v>0.55000000000000004</v>
      </c>
      <c r="H1716" s="211">
        <f>+ROUND(F1716*G1716,2)</f>
        <v>0.55000000000000004</v>
      </c>
    </row>
    <row r="1717" spans="1:8" x14ac:dyDescent="0.25">
      <c r="A1717" s="208"/>
      <c r="B1717" s="209">
        <v>1</v>
      </c>
      <c r="C1717" s="208" t="s">
        <v>373</v>
      </c>
      <c r="D1717" s="209" t="s">
        <v>374</v>
      </c>
      <c r="E1717" s="209" t="s">
        <v>359</v>
      </c>
      <c r="F1717" s="210">
        <v>1</v>
      </c>
      <c r="G1717" s="211">
        <v>0.37</v>
      </c>
      <c r="H1717" s="211">
        <f>+ROUND(F1717*G1717,2)</f>
        <v>0.37</v>
      </c>
    </row>
    <row r="1718" spans="1:8" x14ac:dyDescent="0.25">
      <c r="A1718" s="208"/>
      <c r="B1718" s="209">
        <v>1</v>
      </c>
      <c r="C1718" s="208" t="s">
        <v>375</v>
      </c>
      <c r="D1718" s="209" t="s">
        <v>376</v>
      </c>
      <c r="E1718" s="209" t="s">
        <v>359</v>
      </c>
      <c r="F1718" s="210">
        <v>1</v>
      </c>
      <c r="G1718" s="211">
        <v>0.02</v>
      </c>
      <c r="H1718" s="211">
        <f>+ROUND(F1718*G1718,2)</f>
        <v>0.02</v>
      </c>
    </row>
    <row r="1719" spans="1:8" x14ac:dyDescent="0.25">
      <c r="A1719" s="208"/>
      <c r="B1719" s="209"/>
      <c r="C1719" s="208"/>
      <c r="D1719" s="209" t="s">
        <v>277</v>
      </c>
      <c r="E1719" s="209"/>
      <c r="F1719" s="210"/>
      <c r="G1719" s="211"/>
      <c r="H1719" s="211">
        <f>+SUBTOTAL(9,H1714:H1718)</f>
        <v>15.01</v>
      </c>
    </row>
    <row r="1720" spans="1:8" x14ac:dyDescent="0.25">
      <c r="A1720" s="208"/>
      <c r="B1720" s="209"/>
      <c r="C1720" s="208"/>
      <c r="D1720" s="209" t="s">
        <v>356</v>
      </c>
      <c r="E1720" s="209"/>
      <c r="F1720" s="210"/>
      <c r="G1720" s="211"/>
      <c r="H1720" s="211"/>
    </row>
    <row r="1721" spans="1:8" x14ac:dyDescent="0.25">
      <c r="A1721" s="208"/>
      <c r="B1721" s="209" t="s">
        <v>270</v>
      </c>
      <c r="C1721" s="208" t="s">
        <v>377</v>
      </c>
      <c r="D1721" s="209" t="s">
        <v>378</v>
      </c>
      <c r="E1721" s="209" t="s">
        <v>359</v>
      </c>
      <c r="F1721" s="210">
        <v>1</v>
      </c>
      <c r="G1721" s="211">
        <v>0.48</v>
      </c>
      <c r="H1721" s="211">
        <f>+ROUND(F1721*G1721,2)</f>
        <v>0.48</v>
      </c>
    </row>
    <row r="1722" spans="1:8" x14ac:dyDescent="0.25">
      <c r="A1722" s="208"/>
      <c r="B1722" s="209" t="s">
        <v>270</v>
      </c>
      <c r="C1722" s="208" t="s">
        <v>379</v>
      </c>
      <c r="D1722" s="209" t="s">
        <v>380</v>
      </c>
      <c r="E1722" s="209" t="s">
        <v>359</v>
      </c>
      <c r="F1722" s="210">
        <v>1</v>
      </c>
      <c r="G1722" s="211">
        <v>0.9</v>
      </c>
      <c r="H1722" s="211">
        <f>+ROUND(F1722*G1722,2)</f>
        <v>0.9</v>
      </c>
    </row>
    <row r="1723" spans="1:8" x14ac:dyDescent="0.25">
      <c r="A1723" s="208"/>
      <c r="B1723" s="209" t="s">
        <v>270</v>
      </c>
      <c r="C1723" s="208" t="s">
        <v>575</v>
      </c>
      <c r="D1723" s="209" t="s">
        <v>576</v>
      </c>
      <c r="E1723" s="209" t="s">
        <v>359</v>
      </c>
      <c r="F1723" s="210">
        <v>1</v>
      </c>
      <c r="G1723" s="211">
        <v>0.14000000000000001</v>
      </c>
      <c r="H1723" s="211">
        <f>+ROUND(F1723*G1723,2)</f>
        <v>0.14000000000000001</v>
      </c>
    </row>
    <row r="1724" spans="1:8" x14ac:dyDescent="0.25">
      <c r="A1724" s="208"/>
      <c r="B1724" s="209"/>
      <c r="C1724" s="208"/>
      <c r="D1724" s="209" t="s">
        <v>271</v>
      </c>
      <c r="E1724" s="209"/>
      <c r="F1724" s="210"/>
      <c r="G1724" s="211"/>
      <c r="H1724" s="211">
        <f>+SUBTOTAL(9,H1721:H1723)</f>
        <v>1.52</v>
      </c>
    </row>
    <row r="1725" spans="1:8" x14ac:dyDescent="0.25">
      <c r="A1725" s="208"/>
      <c r="B1725" s="209"/>
      <c r="C1725" s="208"/>
      <c r="D1725" s="209" t="s">
        <v>272</v>
      </c>
      <c r="E1725" s="209"/>
      <c r="F1725" s="210"/>
      <c r="G1725" s="211"/>
      <c r="H1725" s="211">
        <f>+SUBTOTAL(9,H1714:H1723)</f>
        <v>16.53</v>
      </c>
    </row>
    <row r="1726" spans="1:8" x14ac:dyDescent="0.25">
      <c r="A1726" s="208"/>
      <c r="B1726" s="209"/>
      <c r="C1726" s="208"/>
      <c r="D1726" s="209" t="s">
        <v>273</v>
      </c>
      <c r="E1726" s="209"/>
      <c r="F1726" s="210">
        <v>0</v>
      </c>
      <c r="G1726" s="211"/>
      <c r="H1726" s="211">
        <f>+ROUND(H1725*F1726/100,2)</f>
        <v>0</v>
      </c>
    </row>
    <row r="1727" spans="1:8" x14ac:dyDescent="0.25">
      <c r="A1727" s="208"/>
      <c r="B1727" s="209"/>
      <c r="C1727" s="208"/>
      <c r="D1727" s="209" t="s">
        <v>274</v>
      </c>
      <c r="E1727" s="209"/>
      <c r="F1727" s="210"/>
      <c r="G1727" s="211"/>
      <c r="H1727" s="211">
        <f>+H1725+H1726</f>
        <v>16.53</v>
      </c>
    </row>
    <row r="1728" spans="1:8" x14ac:dyDescent="0.25">
      <c r="A1728" s="208"/>
      <c r="B1728" s="209"/>
      <c r="C1728" s="208"/>
      <c r="D1728" s="209" t="s">
        <v>275</v>
      </c>
      <c r="E1728" s="209"/>
      <c r="F1728" s="210"/>
      <c r="G1728" s="211"/>
      <c r="H1728" s="211">
        <v>16.53</v>
      </c>
    </row>
    <row r="1731" spans="1:8" x14ac:dyDescent="0.25">
      <c r="A1731" s="208" t="s">
        <v>344</v>
      </c>
      <c r="B1731" s="209" t="s">
        <v>345</v>
      </c>
      <c r="C1731" s="208"/>
      <c r="D1731" s="209"/>
      <c r="E1731" s="209"/>
      <c r="F1731" s="210"/>
      <c r="G1731" s="211"/>
      <c r="H1731" s="211"/>
    </row>
    <row r="1732" spans="1:8" x14ac:dyDescent="0.25">
      <c r="A1732" s="208"/>
      <c r="B1732" s="209"/>
      <c r="C1732" s="208" t="s">
        <v>346</v>
      </c>
      <c r="D1732" s="209" t="s">
        <v>347</v>
      </c>
      <c r="E1732" s="209" t="s">
        <v>348</v>
      </c>
      <c r="F1732" s="210" t="s">
        <v>349</v>
      </c>
      <c r="G1732" s="211" t="s">
        <v>350</v>
      </c>
      <c r="H1732" s="211" t="s">
        <v>351</v>
      </c>
    </row>
    <row r="1733" spans="1:8" x14ac:dyDescent="0.25">
      <c r="A1733" s="208"/>
      <c r="B1733" s="209"/>
      <c r="C1733" s="208"/>
      <c r="D1733" s="209"/>
      <c r="E1733" s="209"/>
      <c r="F1733" s="210"/>
      <c r="G1733" s="211"/>
      <c r="H1733" s="211"/>
    </row>
    <row r="1734" spans="1:8" x14ac:dyDescent="0.25">
      <c r="A1734" s="212" t="s">
        <v>577</v>
      </c>
      <c r="B1734" s="213" t="s">
        <v>578</v>
      </c>
      <c r="C1734" s="212"/>
      <c r="D1734" s="213"/>
      <c r="E1734" s="213" t="s">
        <v>359</v>
      </c>
      <c r="F1734" s="210" t="s">
        <v>366</v>
      </c>
      <c r="G1734" s="211"/>
      <c r="H1734" s="211"/>
    </row>
    <row r="1735" spans="1:8" x14ac:dyDescent="0.25">
      <c r="A1735" s="208"/>
      <c r="B1735" s="209">
        <v>1</v>
      </c>
      <c r="C1735" s="208" t="s">
        <v>573</v>
      </c>
      <c r="D1735" s="209" t="s">
        <v>574</v>
      </c>
      <c r="E1735" s="209" t="s">
        <v>359</v>
      </c>
      <c r="F1735" s="210">
        <v>1.1900000000000001E-2</v>
      </c>
      <c r="G1735" s="211">
        <v>11.48</v>
      </c>
      <c r="H1735" s="211">
        <f>+ROUND(F1735*G1735,2)</f>
        <v>0.14000000000000001</v>
      </c>
    </row>
    <row r="1736" spans="1:8" x14ac:dyDescent="0.25">
      <c r="A1736" s="208"/>
      <c r="B1736" s="209"/>
      <c r="C1736" s="208"/>
      <c r="D1736" s="209" t="s">
        <v>277</v>
      </c>
      <c r="E1736" s="209"/>
      <c r="F1736" s="210"/>
      <c r="G1736" s="211"/>
      <c r="H1736" s="211">
        <f>+SUBTOTAL(9,H1735:H1735)</f>
        <v>0.14000000000000001</v>
      </c>
    </row>
    <row r="1737" spans="1:8" x14ac:dyDescent="0.25">
      <c r="A1737" s="208"/>
      <c r="B1737" s="209"/>
      <c r="C1737" s="208"/>
      <c r="D1737" s="209" t="s">
        <v>272</v>
      </c>
      <c r="E1737" s="209"/>
      <c r="F1737" s="210"/>
      <c r="G1737" s="211"/>
      <c r="H1737" s="211">
        <f>+SUBTOTAL(9,H1735:H1735)</f>
        <v>0.14000000000000001</v>
      </c>
    </row>
    <row r="1738" spans="1:8" x14ac:dyDescent="0.25">
      <c r="A1738" s="208"/>
      <c r="B1738" s="209"/>
      <c r="C1738" s="208"/>
      <c r="D1738" s="209" t="s">
        <v>273</v>
      </c>
      <c r="E1738" s="209"/>
      <c r="F1738" s="210">
        <v>0</v>
      </c>
      <c r="G1738" s="211"/>
      <c r="H1738" s="211">
        <f>+ROUND(H1737*F1738/100,2)</f>
        <v>0</v>
      </c>
    </row>
    <row r="1739" spans="1:8" x14ac:dyDescent="0.25">
      <c r="A1739" s="208"/>
      <c r="B1739" s="209"/>
      <c r="C1739" s="208"/>
      <c r="D1739" s="209" t="s">
        <v>274</v>
      </c>
      <c r="E1739" s="209"/>
      <c r="F1739" s="210"/>
      <c r="G1739" s="211"/>
      <c r="H1739" s="211">
        <f>+H1737+H1738</f>
        <v>0.14000000000000001</v>
      </c>
    </row>
    <row r="1740" spans="1:8" x14ac:dyDescent="0.25">
      <c r="A1740" s="208"/>
      <c r="B1740" s="209"/>
      <c r="C1740" s="208"/>
      <c r="D1740" s="209" t="s">
        <v>275</v>
      </c>
      <c r="E1740" s="209"/>
      <c r="F1740" s="210"/>
      <c r="G1740" s="211"/>
      <c r="H1740" s="211">
        <v>0.14000000000000001</v>
      </c>
    </row>
    <row r="1743" spans="1:8" x14ac:dyDescent="0.25">
      <c r="A1743" s="208" t="s">
        <v>344</v>
      </c>
      <c r="B1743" s="209" t="s">
        <v>345</v>
      </c>
      <c r="C1743" s="208"/>
      <c r="D1743" s="209"/>
      <c r="E1743" s="209"/>
      <c r="F1743" s="210"/>
      <c r="G1743" s="211"/>
      <c r="H1743" s="211"/>
    </row>
    <row r="1744" spans="1:8" x14ac:dyDescent="0.25">
      <c r="A1744" s="208"/>
      <c r="B1744" s="209"/>
      <c r="C1744" s="208" t="s">
        <v>346</v>
      </c>
      <c r="D1744" s="209" t="s">
        <v>347</v>
      </c>
      <c r="E1744" s="209" t="s">
        <v>348</v>
      </c>
      <c r="F1744" s="210" t="s">
        <v>349</v>
      </c>
      <c r="G1744" s="211" t="s">
        <v>350</v>
      </c>
      <c r="H1744" s="211" t="s">
        <v>351</v>
      </c>
    </row>
    <row r="1745" spans="1:8" x14ac:dyDescent="0.25">
      <c r="A1745" s="208"/>
      <c r="B1745" s="209"/>
      <c r="C1745" s="208"/>
      <c r="D1745" s="209"/>
      <c r="E1745" s="209"/>
      <c r="F1745" s="210"/>
      <c r="G1745" s="211"/>
      <c r="H1745" s="211"/>
    </row>
    <row r="1746" spans="1:8" x14ac:dyDescent="0.25">
      <c r="A1746" s="212" t="s">
        <v>659</v>
      </c>
      <c r="B1746" s="213" t="s">
        <v>660</v>
      </c>
      <c r="C1746" s="212"/>
      <c r="D1746" s="213"/>
      <c r="E1746" s="213" t="s">
        <v>450</v>
      </c>
      <c r="F1746" s="210" t="s">
        <v>366</v>
      </c>
      <c r="G1746" s="211"/>
      <c r="H1746" s="211"/>
    </row>
    <row r="1747" spans="1:8" x14ac:dyDescent="0.25">
      <c r="A1747" s="208"/>
      <c r="B1747" s="209"/>
      <c r="C1747" s="208"/>
      <c r="D1747" s="209" t="s">
        <v>356</v>
      </c>
      <c r="E1747" s="209"/>
      <c r="F1747" s="210"/>
      <c r="G1747" s="211"/>
      <c r="H1747" s="211"/>
    </row>
    <row r="1748" spans="1:8" x14ac:dyDescent="0.25">
      <c r="A1748" s="208"/>
      <c r="B1748" s="209" t="s">
        <v>270</v>
      </c>
      <c r="C1748" s="208" t="s">
        <v>621</v>
      </c>
      <c r="D1748" s="209" t="s">
        <v>622</v>
      </c>
      <c r="E1748" s="209" t="s">
        <v>359</v>
      </c>
      <c r="F1748" s="210">
        <v>1</v>
      </c>
      <c r="G1748" s="211">
        <v>19.670000000000002</v>
      </c>
      <c r="H1748" s="211">
        <f>+ROUND(F1748*G1748,2)</f>
        <v>19.670000000000002</v>
      </c>
    </row>
    <row r="1749" spans="1:8" x14ac:dyDescent="0.25">
      <c r="A1749" s="208"/>
      <c r="B1749" s="209" t="s">
        <v>270</v>
      </c>
      <c r="C1749" s="208" t="s">
        <v>661</v>
      </c>
      <c r="D1749" s="209" t="s">
        <v>662</v>
      </c>
      <c r="E1749" s="209" t="s">
        <v>359</v>
      </c>
      <c r="F1749" s="210">
        <v>1</v>
      </c>
      <c r="G1749" s="211">
        <v>0.06</v>
      </c>
      <c r="H1749" s="211">
        <f>+ROUND(F1749*G1749,2)</f>
        <v>0.06</v>
      </c>
    </row>
    <row r="1750" spans="1:8" x14ac:dyDescent="0.25">
      <c r="A1750" s="208"/>
      <c r="B1750" s="209" t="s">
        <v>270</v>
      </c>
      <c r="C1750" s="208" t="s">
        <v>663</v>
      </c>
      <c r="D1750" s="209" t="s">
        <v>664</v>
      </c>
      <c r="E1750" s="209" t="s">
        <v>359</v>
      </c>
      <c r="F1750" s="210">
        <v>1</v>
      </c>
      <c r="G1750" s="211">
        <v>0.01</v>
      </c>
      <c r="H1750" s="211">
        <f>+ROUND(F1750*G1750,2)</f>
        <v>0.01</v>
      </c>
    </row>
    <row r="1751" spans="1:8" x14ac:dyDescent="0.25">
      <c r="A1751" s="208"/>
      <c r="B1751" s="209" t="s">
        <v>270</v>
      </c>
      <c r="C1751" s="208" t="s">
        <v>665</v>
      </c>
      <c r="D1751" s="209" t="s">
        <v>666</v>
      </c>
      <c r="E1751" s="209" t="s">
        <v>359</v>
      </c>
      <c r="F1751" s="210">
        <v>1</v>
      </c>
      <c r="G1751" s="211">
        <v>0.04</v>
      </c>
      <c r="H1751" s="211">
        <f>+ROUND(F1751*G1751,2)</f>
        <v>0.04</v>
      </c>
    </row>
    <row r="1752" spans="1:8" x14ac:dyDescent="0.25">
      <c r="A1752" s="208"/>
      <c r="B1752" s="209" t="s">
        <v>270</v>
      </c>
      <c r="C1752" s="208" t="s">
        <v>667</v>
      </c>
      <c r="D1752" s="209" t="s">
        <v>668</v>
      </c>
      <c r="E1752" s="209" t="s">
        <v>359</v>
      </c>
      <c r="F1752" s="210">
        <v>1</v>
      </c>
      <c r="G1752" s="211">
        <v>1.62</v>
      </c>
      <c r="H1752" s="211">
        <f>+ROUND(F1752*G1752,2)</f>
        <v>1.62</v>
      </c>
    </row>
    <row r="1753" spans="1:8" x14ac:dyDescent="0.25">
      <c r="A1753" s="208"/>
      <c r="B1753" s="209"/>
      <c r="C1753" s="208"/>
      <c r="D1753" s="209" t="s">
        <v>271</v>
      </c>
      <c r="E1753" s="209"/>
      <c r="F1753" s="210"/>
      <c r="G1753" s="211"/>
      <c r="H1753" s="211">
        <f>+SUBTOTAL(9,H1748:H1752)</f>
        <v>21.400000000000002</v>
      </c>
    </row>
    <row r="1754" spans="1:8" x14ac:dyDescent="0.25">
      <c r="A1754" s="208"/>
      <c r="B1754" s="209"/>
      <c r="C1754" s="208"/>
      <c r="D1754" s="209" t="s">
        <v>272</v>
      </c>
      <c r="E1754" s="209"/>
      <c r="F1754" s="210"/>
      <c r="G1754" s="211"/>
      <c r="H1754" s="211">
        <f>+SUBTOTAL(9,H1747:H1752)</f>
        <v>21.400000000000002</v>
      </c>
    </row>
    <row r="1755" spans="1:8" x14ac:dyDescent="0.25">
      <c r="A1755" s="208"/>
      <c r="B1755" s="209"/>
      <c r="C1755" s="208"/>
      <c r="D1755" s="209" t="s">
        <v>273</v>
      </c>
      <c r="E1755" s="209"/>
      <c r="F1755" s="210">
        <v>0</v>
      </c>
      <c r="G1755" s="211"/>
      <c r="H1755" s="211">
        <f>+ROUND(H1754*F1755/100,2)</f>
        <v>0</v>
      </c>
    </row>
    <row r="1756" spans="1:8" x14ac:dyDescent="0.25">
      <c r="A1756" s="208"/>
      <c r="B1756" s="209"/>
      <c r="C1756" s="208"/>
      <c r="D1756" s="209" t="s">
        <v>274</v>
      </c>
      <c r="E1756" s="209"/>
      <c r="F1756" s="210"/>
      <c r="G1756" s="211"/>
      <c r="H1756" s="211">
        <f>+H1754+H1755</f>
        <v>21.400000000000002</v>
      </c>
    </row>
    <row r="1757" spans="1:8" x14ac:dyDescent="0.25">
      <c r="A1757" s="208"/>
      <c r="B1757" s="209"/>
      <c r="C1757" s="208"/>
      <c r="D1757" s="209" t="s">
        <v>275</v>
      </c>
      <c r="E1757" s="209"/>
      <c r="F1757" s="210"/>
      <c r="G1757" s="211"/>
      <c r="H1757" s="211">
        <v>21.4</v>
      </c>
    </row>
    <row r="1760" spans="1:8" x14ac:dyDescent="0.25">
      <c r="A1760" s="208" t="s">
        <v>344</v>
      </c>
      <c r="B1760" s="209" t="s">
        <v>345</v>
      </c>
      <c r="C1760" s="208"/>
      <c r="D1760" s="209"/>
      <c r="E1760" s="209"/>
      <c r="F1760" s="210"/>
      <c r="G1760" s="211"/>
      <c r="H1760" s="211"/>
    </row>
    <row r="1761" spans="1:8" x14ac:dyDescent="0.25">
      <c r="A1761" s="208"/>
      <c r="B1761" s="209"/>
      <c r="C1761" s="208" t="s">
        <v>346</v>
      </c>
      <c r="D1761" s="209" t="s">
        <v>347</v>
      </c>
      <c r="E1761" s="209" t="s">
        <v>348</v>
      </c>
      <c r="F1761" s="210" t="s">
        <v>349</v>
      </c>
      <c r="G1761" s="211" t="s">
        <v>350</v>
      </c>
      <c r="H1761" s="211" t="s">
        <v>351</v>
      </c>
    </row>
    <row r="1762" spans="1:8" x14ac:dyDescent="0.25">
      <c r="A1762" s="208"/>
      <c r="B1762" s="209"/>
      <c r="C1762" s="208"/>
      <c r="D1762" s="209"/>
      <c r="E1762" s="209"/>
      <c r="F1762" s="210"/>
      <c r="G1762" s="211"/>
      <c r="H1762" s="211"/>
    </row>
    <row r="1763" spans="1:8" x14ac:dyDescent="0.25">
      <c r="A1763" s="212" t="s">
        <v>669</v>
      </c>
      <c r="B1763" s="213" t="s">
        <v>670</v>
      </c>
      <c r="C1763" s="212"/>
      <c r="D1763" s="213"/>
      <c r="E1763" s="213" t="s">
        <v>359</v>
      </c>
      <c r="F1763" s="210" t="s">
        <v>366</v>
      </c>
      <c r="G1763" s="211"/>
      <c r="H1763" s="211"/>
    </row>
    <row r="1764" spans="1:8" x14ac:dyDescent="0.25">
      <c r="A1764" s="208"/>
      <c r="B1764" s="209">
        <v>0</v>
      </c>
      <c r="C1764" s="208" t="s">
        <v>671</v>
      </c>
      <c r="D1764" s="209" t="s">
        <v>672</v>
      </c>
      <c r="E1764" s="209" t="s">
        <v>337</v>
      </c>
      <c r="F1764" s="210">
        <v>7.2000000000000002E-5</v>
      </c>
      <c r="G1764" s="211">
        <v>877.09</v>
      </c>
      <c r="H1764" s="211">
        <f>+ROUND(F1764*G1764,2)</f>
        <v>0.06</v>
      </c>
    </row>
    <row r="1765" spans="1:8" x14ac:dyDescent="0.25">
      <c r="A1765" s="208"/>
      <c r="B1765" s="209"/>
      <c r="C1765" s="208"/>
      <c r="D1765" s="209" t="s">
        <v>355</v>
      </c>
      <c r="E1765" s="209"/>
      <c r="F1765" s="210"/>
      <c r="G1765" s="211"/>
      <c r="H1765" s="211">
        <f>+SUBTOTAL(9,H1764:H1764)</f>
        <v>0.06</v>
      </c>
    </row>
    <row r="1766" spans="1:8" x14ac:dyDescent="0.25">
      <c r="A1766" s="208"/>
      <c r="B1766" s="209"/>
      <c r="C1766" s="208"/>
      <c r="D1766" s="209" t="s">
        <v>272</v>
      </c>
      <c r="E1766" s="209"/>
      <c r="F1766" s="210"/>
      <c r="G1766" s="211"/>
      <c r="H1766" s="211">
        <f>+SUBTOTAL(9,H1764:H1764)</f>
        <v>0.06</v>
      </c>
    </row>
    <row r="1767" spans="1:8" x14ac:dyDescent="0.25">
      <c r="A1767" s="208"/>
      <c r="B1767" s="209"/>
      <c r="C1767" s="208"/>
      <c r="D1767" s="209" t="s">
        <v>273</v>
      </c>
      <c r="E1767" s="209"/>
      <c r="F1767" s="210">
        <v>0</v>
      </c>
      <c r="G1767" s="211"/>
      <c r="H1767" s="211">
        <f>+ROUND(H1766*F1767/100,2)</f>
        <v>0</v>
      </c>
    </row>
    <row r="1768" spans="1:8" x14ac:dyDescent="0.25">
      <c r="A1768" s="208"/>
      <c r="B1768" s="209"/>
      <c r="C1768" s="208"/>
      <c r="D1768" s="209" t="s">
        <v>274</v>
      </c>
      <c r="E1768" s="209"/>
      <c r="F1768" s="210"/>
      <c r="G1768" s="211"/>
      <c r="H1768" s="211">
        <f>+H1766+H1767</f>
        <v>0.06</v>
      </c>
    </row>
    <row r="1769" spans="1:8" x14ac:dyDescent="0.25">
      <c r="A1769" s="208"/>
      <c r="B1769" s="209"/>
      <c r="C1769" s="208"/>
      <c r="D1769" s="209" t="s">
        <v>275</v>
      </c>
      <c r="E1769" s="209"/>
      <c r="F1769" s="210"/>
      <c r="G1769" s="211"/>
      <c r="H1769" s="211">
        <v>0.06</v>
      </c>
    </row>
    <row r="1772" spans="1:8" x14ac:dyDescent="0.25">
      <c r="A1772" s="208" t="s">
        <v>344</v>
      </c>
      <c r="B1772" s="209" t="s">
        <v>345</v>
      </c>
      <c r="C1772" s="208"/>
      <c r="D1772" s="209"/>
      <c r="E1772" s="209"/>
      <c r="F1772" s="210"/>
      <c r="G1772" s="211"/>
      <c r="H1772" s="211"/>
    </row>
    <row r="1773" spans="1:8" x14ac:dyDescent="0.25">
      <c r="A1773" s="208"/>
      <c r="B1773" s="209"/>
      <c r="C1773" s="208" t="s">
        <v>346</v>
      </c>
      <c r="D1773" s="209" t="s">
        <v>347</v>
      </c>
      <c r="E1773" s="209" t="s">
        <v>348</v>
      </c>
      <c r="F1773" s="210" t="s">
        <v>349</v>
      </c>
      <c r="G1773" s="211" t="s">
        <v>350</v>
      </c>
      <c r="H1773" s="211" t="s">
        <v>351</v>
      </c>
    </row>
    <row r="1774" spans="1:8" x14ac:dyDescent="0.25">
      <c r="A1774" s="208"/>
      <c r="B1774" s="209"/>
      <c r="C1774" s="208"/>
      <c r="D1774" s="209"/>
      <c r="E1774" s="209"/>
      <c r="F1774" s="210"/>
      <c r="G1774" s="211"/>
      <c r="H1774" s="211"/>
    </row>
    <row r="1775" spans="1:8" x14ac:dyDescent="0.25">
      <c r="A1775" s="212" t="s">
        <v>673</v>
      </c>
      <c r="B1775" s="213" t="s">
        <v>674</v>
      </c>
      <c r="C1775" s="212"/>
      <c r="D1775" s="213"/>
      <c r="E1775" s="213" t="s">
        <v>359</v>
      </c>
      <c r="F1775" s="210" t="s">
        <v>366</v>
      </c>
      <c r="G1775" s="211"/>
      <c r="H1775" s="211"/>
    </row>
    <row r="1776" spans="1:8" x14ac:dyDescent="0.25">
      <c r="A1776" s="208"/>
      <c r="B1776" s="209">
        <v>0</v>
      </c>
      <c r="C1776" s="208" t="s">
        <v>671</v>
      </c>
      <c r="D1776" s="209" t="s">
        <v>672</v>
      </c>
      <c r="E1776" s="209" t="s">
        <v>337</v>
      </c>
      <c r="F1776" s="210">
        <v>1.4399999999999999E-5</v>
      </c>
      <c r="G1776" s="211">
        <v>877.09</v>
      </c>
      <c r="H1776" s="211">
        <f>+ROUND(F1776*G1776,2)</f>
        <v>0.01</v>
      </c>
    </row>
    <row r="1777" spans="1:8" x14ac:dyDescent="0.25">
      <c r="A1777" s="208"/>
      <c r="B1777" s="209"/>
      <c r="C1777" s="208"/>
      <c r="D1777" s="209" t="s">
        <v>355</v>
      </c>
      <c r="E1777" s="209"/>
      <c r="F1777" s="210"/>
      <c r="G1777" s="211"/>
      <c r="H1777" s="211">
        <f>+SUBTOTAL(9,H1776:H1776)</f>
        <v>0.01</v>
      </c>
    </row>
    <row r="1778" spans="1:8" x14ac:dyDescent="0.25">
      <c r="A1778" s="208"/>
      <c r="B1778" s="209"/>
      <c r="C1778" s="208"/>
      <c r="D1778" s="209" t="s">
        <v>272</v>
      </c>
      <c r="E1778" s="209"/>
      <c r="F1778" s="210"/>
      <c r="G1778" s="211"/>
      <c r="H1778" s="211">
        <f>+SUBTOTAL(9,H1776:H1776)</f>
        <v>0.01</v>
      </c>
    </row>
    <row r="1779" spans="1:8" x14ac:dyDescent="0.25">
      <c r="A1779" s="208"/>
      <c r="B1779" s="209"/>
      <c r="C1779" s="208"/>
      <c r="D1779" s="209" t="s">
        <v>273</v>
      </c>
      <c r="E1779" s="209"/>
      <c r="F1779" s="210">
        <v>0</v>
      </c>
      <c r="G1779" s="211"/>
      <c r="H1779" s="211">
        <f>+ROUND(H1778*F1779/100,2)</f>
        <v>0</v>
      </c>
    </row>
    <row r="1780" spans="1:8" x14ac:dyDescent="0.25">
      <c r="A1780" s="208"/>
      <c r="B1780" s="209"/>
      <c r="C1780" s="208"/>
      <c r="D1780" s="209" t="s">
        <v>274</v>
      </c>
      <c r="E1780" s="209"/>
      <c r="F1780" s="210"/>
      <c r="G1780" s="211"/>
      <c r="H1780" s="211">
        <f>+H1778+H1779</f>
        <v>0.01</v>
      </c>
    </row>
    <row r="1781" spans="1:8" x14ac:dyDescent="0.25">
      <c r="A1781" s="208"/>
      <c r="B1781" s="209"/>
      <c r="C1781" s="208"/>
      <c r="D1781" s="209" t="s">
        <v>275</v>
      </c>
      <c r="E1781" s="209"/>
      <c r="F1781" s="210"/>
      <c r="G1781" s="211"/>
      <c r="H1781" s="211">
        <v>0.01</v>
      </c>
    </row>
    <row r="1784" spans="1:8" x14ac:dyDescent="0.25">
      <c r="A1784" s="208" t="s">
        <v>344</v>
      </c>
      <c r="B1784" s="209" t="s">
        <v>345</v>
      </c>
      <c r="C1784" s="208"/>
      <c r="D1784" s="209"/>
      <c r="E1784" s="209"/>
      <c r="F1784" s="210"/>
      <c r="G1784" s="211"/>
      <c r="H1784" s="211"/>
    </row>
    <row r="1785" spans="1:8" x14ac:dyDescent="0.25">
      <c r="A1785" s="208"/>
      <c r="B1785" s="209"/>
      <c r="C1785" s="208" t="s">
        <v>346</v>
      </c>
      <c r="D1785" s="209" t="s">
        <v>347</v>
      </c>
      <c r="E1785" s="209" t="s">
        <v>348</v>
      </c>
      <c r="F1785" s="210" t="s">
        <v>349</v>
      </c>
      <c r="G1785" s="211" t="s">
        <v>350</v>
      </c>
      <c r="H1785" s="211" t="s">
        <v>351</v>
      </c>
    </row>
    <row r="1786" spans="1:8" x14ac:dyDescent="0.25">
      <c r="A1786" s="208"/>
      <c r="B1786" s="209"/>
      <c r="C1786" s="208"/>
      <c r="D1786" s="209"/>
      <c r="E1786" s="209"/>
      <c r="F1786" s="210"/>
      <c r="G1786" s="211"/>
      <c r="H1786" s="211"/>
    </row>
    <row r="1787" spans="1:8" x14ac:dyDescent="0.25">
      <c r="A1787" s="212" t="s">
        <v>675</v>
      </c>
      <c r="B1787" s="213" t="s">
        <v>676</v>
      </c>
      <c r="C1787" s="212"/>
      <c r="D1787" s="213"/>
      <c r="E1787" s="213" t="s">
        <v>359</v>
      </c>
      <c r="F1787" s="210" t="s">
        <v>366</v>
      </c>
      <c r="G1787" s="211"/>
      <c r="H1787" s="211"/>
    </row>
    <row r="1788" spans="1:8" x14ac:dyDescent="0.25">
      <c r="A1788" s="208"/>
      <c r="B1788" s="209">
        <v>0</v>
      </c>
      <c r="C1788" s="208" t="s">
        <v>671</v>
      </c>
      <c r="D1788" s="209" t="s">
        <v>672</v>
      </c>
      <c r="E1788" s="209" t="s">
        <v>337</v>
      </c>
      <c r="F1788" s="210">
        <v>5.0000000000000002E-5</v>
      </c>
      <c r="G1788" s="211">
        <v>877.09</v>
      </c>
      <c r="H1788" s="211">
        <f>+ROUND(F1788*G1788,2)</f>
        <v>0.04</v>
      </c>
    </row>
    <row r="1789" spans="1:8" x14ac:dyDescent="0.25">
      <c r="A1789" s="208"/>
      <c r="B1789" s="209"/>
      <c r="C1789" s="208"/>
      <c r="D1789" s="209" t="s">
        <v>355</v>
      </c>
      <c r="E1789" s="209"/>
      <c r="F1789" s="210"/>
      <c r="G1789" s="211"/>
      <c r="H1789" s="211">
        <f>+SUBTOTAL(9,H1788:H1788)</f>
        <v>0.04</v>
      </c>
    </row>
    <row r="1790" spans="1:8" x14ac:dyDescent="0.25">
      <c r="A1790" s="208"/>
      <c r="B1790" s="209"/>
      <c r="C1790" s="208"/>
      <c r="D1790" s="209" t="s">
        <v>272</v>
      </c>
      <c r="E1790" s="209"/>
      <c r="F1790" s="210"/>
      <c r="G1790" s="211"/>
      <c r="H1790" s="211">
        <f>+SUBTOTAL(9,H1788:H1788)</f>
        <v>0.04</v>
      </c>
    </row>
    <row r="1791" spans="1:8" x14ac:dyDescent="0.25">
      <c r="A1791" s="208"/>
      <c r="B1791" s="209"/>
      <c r="C1791" s="208"/>
      <c r="D1791" s="209" t="s">
        <v>273</v>
      </c>
      <c r="E1791" s="209"/>
      <c r="F1791" s="210">
        <v>0</v>
      </c>
      <c r="G1791" s="211"/>
      <c r="H1791" s="211">
        <f>+ROUND(H1790*F1791/100,2)</f>
        <v>0</v>
      </c>
    </row>
    <row r="1792" spans="1:8" x14ac:dyDescent="0.25">
      <c r="A1792" s="208"/>
      <c r="B1792" s="209"/>
      <c r="C1792" s="208"/>
      <c r="D1792" s="209" t="s">
        <v>274</v>
      </c>
      <c r="E1792" s="209"/>
      <c r="F1792" s="210"/>
      <c r="G1792" s="211"/>
      <c r="H1792" s="211">
        <f>+H1790+H1791</f>
        <v>0.04</v>
      </c>
    </row>
    <row r="1793" spans="1:8" x14ac:dyDescent="0.25">
      <c r="A1793" s="208"/>
      <c r="B1793" s="209"/>
      <c r="C1793" s="208"/>
      <c r="D1793" s="209" t="s">
        <v>275</v>
      </c>
      <c r="E1793" s="209"/>
      <c r="F1793" s="210"/>
      <c r="G1793" s="211"/>
      <c r="H1793" s="211">
        <v>0.04</v>
      </c>
    </row>
    <row r="1796" spans="1:8" x14ac:dyDescent="0.25">
      <c r="A1796" s="208" t="s">
        <v>344</v>
      </c>
      <c r="B1796" s="209" t="s">
        <v>345</v>
      </c>
      <c r="C1796" s="208"/>
      <c r="D1796" s="209"/>
      <c r="E1796" s="209"/>
      <c r="F1796" s="210"/>
      <c r="G1796" s="211"/>
      <c r="H1796" s="211"/>
    </row>
    <row r="1797" spans="1:8" x14ac:dyDescent="0.25">
      <c r="A1797" s="208"/>
      <c r="B1797" s="209"/>
      <c r="C1797" s="208" t="s">
        <v>346</v>
      </c>
      <c r="D1797" s="209" t="s">
        <v>347</v>
      </c>
      <c r="E1797" s="209" t="s">
        <v>348</v>
      </c>
      <c r="F1797" s="210" t="s">
        <v>349</v>
      </c>
      <c r="G1797" s="211" t="s">
        <v>350</v>
      </c>
      <c r="H1797" s="211" t="s">
        <v>351</v>
      </c>
    </row>
    <row r="1798" spans="1:8" x14ac:dyDescent="0.25">
      <c r="A1798" s="208"/>
      <c r="B1798" s="209"/>
      <c r="C1798" s="208"/>
      <c r="D1798" s="209"/>
      <c r="E1798" s="209"/>
      <c r="F1798" s="210"/>
      <c r="G1798" s="211"/>
      <c r="H1798" s="211"/>
    </row>
    <row r="1799" spans="1:8" x14ac:dyDescent="0.25">
      <c r="A1799" s="212" t="s">
        <v>677</v>
      </c>
      <c r="B1799" s="213" t="s">
        <v>678</v>
      </c>
      <c r="C1799" s="212"/>
      <c r="D1799" s="213"/>
      <c r="E1799" s="213" t="s">
        <v>359</v>
      </c>
      <c r="F1799" s="210" t="s">
        <v>366</v>
      </c>
      <c r="G1799" s="211"/>
      <c r="H1799" s="211"/>
    </row>
    <row r="1800" spans="1:8" x14ac:dyDescent="0.25">
      <c r="A1800" s="208"/>
      <c r="B1800" s="209">
        <v>0</v>
      </c>
      <c r="C1800" s="208" t="s">
        <v>483</v>
      </c>
      <c r="D1800" s="209" t="s">
        <v>484</v>
      </c>
      <c r="E1800" s="209" t="s">
        <v>485</v>
      </c>
      <c r="F1800" s="210">
        <v>3.17</v>
      </c>
      <c r="G1800" s="211">
        <v>0.51</v>
      </c>
      <c r="H1800" s="211">
        <f>+ROUND(F1800*G1800,2)</f>
        <v>1.62</v>
      </c>
    </row>
    <row r="1801" spans="1:8" x14ac:dyDescent="0.25">
      <c r="A1801" s="208"/>
      <c r="B1801" s="209"/>
      <c r="C1801" s="208"/>
      <c r="D1801" s="209" t="s">
        <v>355</v>
      </c>
      <c r="E1801" s="209"/>
      <c r="F1801" s="210"/>
      <c r="G1801" s="211"/>
      <c r="H1801" s="211">
        <f>+SUBTOTAL(9,H1800:H1800)</f>
        <v>1.62</v>
      </c>
    </row>
    <row r="1802" spans="1:8" x14ac:dyDescent="0.25">
      <c r="A1802" s="208"/>
      <c r="B1802" s="209"/>
      <c r="C1802" s="208"/>
      <c r="D1802" s="209" t="s">
        <v>272</v>
      </c>
      <c r="E1802" s="209"/>
      <c r="F1802" s="210"/>
      <c r="G1802" s="211"/>
      <c r="H1802" s="211">
        <f>+SUBTOTAL(9,H1800:H1800)</f>
        <v>1.62</v>
      </c>
    </row>
    <row r="1803" spans="1:8" x14ac:dyDescent="0.25">
      <c r="A1803" s="208"/>
      <c r="B1803" s="209"/>
      <c r="C1803" s="208"/>
      <c r="D1803" s="209" t="s">
        <v>273</v>
      </c>
      <c r="E1803" s="209"/>
      <c r="F1803" s="210">
        <v>0</v>
      </c>
      <c r="G1803" s="211"/>
      <c r="H1803" s="211">
        <f>+ROUND(H1802*F1803/100,2)</f>
        <v>0</v>
      </c>
    </row>
    <row r="1804" spans="1:8" x14ac:dyDescent="0.25">
      <c r="A1804" s="208"/>
      <c r="B1804" s="209"/>
      <c r="C1804" s="208"/>
      <c r="D1804" s="209" t="s">
        <v>274</v>
      </c>
      <c r="E1804" s="209"/>
      <c r="F1804" s="210"/>
      <c r="G1804" s="211"/>
      <c r="H1804" s="211">
        <f>+H1802+H1803</f>
        <v>1.62</v>
      </c>
    </row>
    <row r="1805" spans="1:8" x14ac:dyDescent="0.25">
      <c r="A1805" s="208"/>
      <c r="B1805" s="209"/>
      <c r="C1805" s="208"/>
      <c r="D1805" s="209" t="s">
        <v>275</v>
      </c>
      <c r="E1805" s="209"/>
      <c r="F1805" s="210"/>
      <c r="G1805" s="211"/>
      <c r="H1805" s="211">
        <v>1.62</v>
      </c>
    </row>
    <row r="1808" spans="1:8" x14ac:dyDescent="0.25">
      <c r="A1808" s="208" t="s">
        <v>344</v>
      </c>
      <c r="B1808" s="209" t="s">
        <v>345</v>
      </c>
      <c r="C1808" s="208"/>
      <c r="D1808" s="209"/>
      <c r="E1808" s="209"/>
      <c r="F1808" s="210"/>
      <c r="G1808" s="211"/>
      <c r="H1808" s="211"/>
    </row>
    <row r="1809" spans="1:8" x14ac:dyDescent="0.25">
      <c r="A1809" s="208"/>
      <c r="B1809" s="209"/>
      <c r="C1809" s="208" t="s">
        <v>346</v>
      </c>
      <c r="D1809" s="209" t="s">
        <v>347</v>
      </c>
      <c r="E1809" s="209" t="s">
        <v>348</v>
      </c>
      <c r="F1809" s="210" t="s">
        <v>349</v>
      </c>
      <c r="G1809" s="211" t="s">
        <v>350</v>
      </c>
      <c r="H1809" s="211" t="s">
        <v>351</v>
      </c>
    </row>
    <row r="1810" spans="1:8" x14ac:dyDescent="0.25">
      <c r="A1810" s="208"/>
      <c r="B1810" s="209"/>
      <c r="C1810" s="208"/>
      <c r="D1810" s="209"/>
      <c r="E1810" s="209"/>
      <c r="F1810" s="210"/>
      <c r="G1810" s="211"/>
      <c r="H1810" s="211"/>
    </row>
    <row r="1811" spans="1:8" x14ac:dyDescent="0.25">
      <c r="A1811" s="212" t="s">
        <v>679</v>
      </c>
      <c r="B1811" s="213" t="s">
        <v>680</v>
      </c>
      <c r="C1811" s="212"/>
      <c r="D1811" s="213"/>
      <c r="E1811" s="213" t="s">
        <v>453</v>
      </c>
      <c r="F1811" s="210" t="s">
        <v>366</v>
      </c>
      <c r="G1811" s="211"/>
      <c r="H1811" s="211"/>
    </row>
    <row r="1812" spans="1:8" x14ac:dyDescent="0.25">
      <c r="A1812" s="208"/>
      <c r="B1812" s="209"/>
      <c r="C1812" s="208"/>
      <c r="D1812" s="209" t="s">
        <v>356</v>
      </c>
      <c r="E1812" s="209"/>
      <c r="F1812" s="210"/>
      <c r="G1812" s="211"/>
      <c r="H1812" s="211"/>
    </row>
    <row r="1813" spans="1:8" x14ac:dyDescent="0.25">
      <c r="A1813" s="208"/>
      <c r="B1813" s="209" t="s">
        <v>270</v>
      </c>
      <c r="C1813" s="208" t="s">
        <v>621</v>
      </c>
      <c r="D1813" s="209" t="s">
        <v>622</v>
      </c>
      <c r="E1813" s="209" t="s">
        <v>359</v>
      </c>
      <c r="F1813" s="210">
        <v>1</v>
      </c>
      <c r="G1813" s="211">
        <v>19.670000000000002</v>
      </c>
      <c r="H1813" s="211">
        <f>+ROUND(F1813*G1813,2)</f>
        <v>19.670000000000002</v>
      </c>
    </row>
    <row r="1814" spans="1:8" x14ac:dyDescent="0.25">
      <c r="A1814" s="208"/>
      <c r="B1814" s="209" t="s">
        <v>270</v>
      </c>
      <c r="C1814" s="208" t="s">
        <v>661</v>
      </c>
      <c r="D1814" s="209" t="s">
        <v>662</v>
      </c>
      <c r="E1814" s="209" t="s">
        <v>359</v>
      </c>
      <c r="F1814" s="210">
        <v>1</v>
      </c>
      <c r="G1814" s="211">
        <v>0.06</v>
      </c>
      <c r="H1814" s="211">
        <f>+ROUND(F1814*G1814,2)</f>
        <v>0.06</v>
      </c>
    </row>
    <row r="1815" spans="1:8" x14ac:dyDescent="0.25">
      <c r="A1815" s="208"/>
      <c r="B1815" s="209" t="s">
        <v>270</v>
      </c>
      <c r="C1815" s="208" t="s">
        <v>663</v>
      </c>
      <c r="D1815" s="209" t="s">
        <v>664</v>
      </c>
      <c r="E1815" s="209" t="s">
        <v>359</v>
      </c>
      <c r="F1815" s="210">
        <v>1</v>
      </c>
      <c r="G1815" s="211">
        <v>0.01</v>
      </c>
      <c r="H1815" s="211">
        <f>+ROUND(F1815*G1815,2)</f>
        <v>0.01</v>
      </c>
    </row>
    <row r="1816" spans="1:8" x14ac:dyDescent="0.25">
      <c r="A1816" s="208"/>
      <c r="B1816" s="209"/>
      <c r="C1816" s="208"/>
      <c r="D1816" s="209" t="s">
        <v>271</v>
      </c>
      <c r="E1816" s="209"/>
      <c r="F1816" s="210"/>
      <c r="G1816" s="211"/>
      <c r="H1816" s="211">
        <f>+SUBTOTAL(9,H1813:H1815)</f>
        <v>19.740000000000002</v>
      </c>
    </row>
    <row r="1817" spans="1:8" x14ac:dyDescent="0.25">
      <c r="A1817" s="208"/>
      <c r="B1817" s="209"/>
      <c r="C1817" s="208"/>
      <c r="D1817" s="209" t="s">
        <v>272</v>
      </c>
      <c r="E1817" s="209"/>
      <c r="F1817" s="210"/>
      <c r="G1817" s="211"/>
      <c r="H1817" s="211">
        <f>+SUBTOTAL(9,H1812:H1815)</f>
        <v>19.740000000000002</v>
      </c>
    </row>
    <row r="1818" spans="1:8" x14ac:dyDescent="0.25">
      <c r="A1818" s="208"/>
      <c r="B1818" s="209"/>
      <c r="C1818" s="208"/>
      <c r="D1818" s="209" t="s">
        <v>273</v>
      </c>
      <c r="E1818" s="209"/>
      <c r="F1818" s="210">
        <v>0</v>
      </c>
      <c r="G1818" s="211"/>
      <c r="H1818" s="211">
        <f>+ROUND(H1817*F1818/100,2)</f>
        <v>0</v>
      </c>
    </row>
    <row r="1819" spans="1:8" x14ac:dyDescent="0.25">
      <c r="A1819" s="208"/>
      <c r="B1819" s="209"/>
      <c r="C1819" s="208"/>
      <c r="D1819" s="209" t="s">
        <v>274</v>
      </c>
      <c r="E1819" s="209"/>
      <c r="F1819" s="210"/>
      <c r="G1819" s="211"/>
      <c r="H1819" s="211">
        <f>+H1817+H1818</f>
        <v>19.740000000000002</v>
      </c>
    </row>
    <row r="1820" spans="1:8" x14ac:dyDescent="0.25">
      <c r="A1820" s="208"/>
      <c r="B1820" s="209"/>
      <c r="C1820" s="208"/>
      <c r="D1820" s="209" t="s">
        <v>275</v>
      </c>
      <c r="E1820" s="209"/>
      <c r="F1820" s="210"/>
      <c r="G1820" s="211"/>
      <c r="H1820" s="211">
        <v>19.739999999999998</v>
      </c>
    </row>
    <row r="1823" spans="1:8" x14ac:dyDescent="0.25">
      <c r="A1823" s="208" t="s">
        <v>344</v>
      </c>
      <c r="B1823" s="209" t="s">
        <v>345</v>
      </c>
      <c r="C1823" s="208"/>
      <c r="D1823" s="209"/>
      <c r="E1823" s="209"/>
      <c r="F1823" s="210"/>
      <c r="G1823" s="211"/>
      <c r="H1823" s="211"/>
    </row>
    <row r="1824" spans="1:8" x14ac:dyDescent="0.25">
      <c r="A1824" s="208"/>
      <c r="B1824" s="209"/>
      <c r="C1824" s="208" t="s">
        <v>346</v>
      </c>
      <c r="D1824" s="209" t="s">
        <v>347</v>
      </c>
      <c r="E1824" s="209" t="s">
        <v>348</v>
      </c>
      <c r="F1824" s="210" t="s">
        <v>349</v>
      </c>
      <c r="G1824" s="211" t="s">
        <v>350</v>
      </c>
      <c r="H1824" s="211" t="s">
        <v>351</v>
      </c>
    </row>
    <row r="1825" spans="1:8" x14ac:dyDescent="0.25">
      <c r="A1825" s="208"/>
      <c r="B1825" s="209"/>
      <c r="C1825" s="208"/>
      <c r="D1825" s="209"/>
      <c r="E1825" s="209"/>
      <c r="F1825" s="210"/>
      <c r="G1825" s="211"/>
      <c r="H1825" s="211"/>
    </row>
    <row r="1826" spans="1:8" x14ac:dyDescent="0.25">
      <c r="A1826" s="212" t="s">
        <v>1478</v>
      </c>
      <c r="B1826" s="213" t="s">
        <v>1128</v>
      </c>
      <c r="C1826" s="212"/>
      <c r="D1826" s="213"/>
      <c r="E1826" s="213" t="s">
        <v>354</v>
      </c>
      <c r="F1826" s="210" t="s">
        <v>1007</v>
      </c>
      <c r="G1826" s="211"/>
      <c r="H1826" s="211"/>
    </row>
    <row r="1827" spans="1:8" x14ac:dyDescent="0.25">
      <c r="A1827" s="208"/>
      <c r="B1827" s="209">
        <v>0</v>
      </c>
      <c r="C1827" s="208" t="s">
        <v>1129</v>
      </c>
      <c r="D1827" s="209" t="s">
        <v>1130</v>
      </c>
      <c r="E1827" s="209" t="s">
        <v>354</v>
      </c>
      <c r="F1827" s="210">
        <v>1.1100000000000001</v>
      </c>
      <c r="G1827" s="211">
        <v>4.84</v>
      </c>
      <c r="H1827" s="211">
        <f>+ROUND(F1827*G1827,2)</f>
        <v>5.37</v>
      </c>
    </row>
    <row r="1828" spans="1:8" x14ac:dyDescent="0.25">
      <c r="A1828" s="208"/>
      <c r="B1828" s="209"/>
      <c r="C1828" s="208"/>
      <c r="D1828" s="209" t="s">
        <v>355</v>
      </c>
      <c r="E1828" s="209"/>
      <c r="F1828" s="210"/>
      <c r="G1828" s="211"/>
      <c r="H1828" s="211">
        <f>+SUBTOTAL(9,H1827:H1827)</f>
        <v>5.37</v>
      </c>
    </row>
    <row r="1829" spans="1:8" x14ac:dyDescent="0.25">
      <c r="A1829" s="208"/>
      <c r="B1829" s="209"/>
      <c r="C1829" s="208"/>
      <c r="D1829" s="209" t="s">
        <v>356</v>
      </c>
      <c r="E1829" s="209"/>
      <c r="F1829" s="210"/>
      <c r="G1829" s="211"/>
      <c r="H1829" s="211"/>
    </row>
    <row r="1830" spans="1:8" x14ac:dyDescent="0.25">
      <c r="A1830" s="208"/>
      <c r="B1830" s="209" t="s">
        <v>270</v>
      </c>
      <c r="C1830" s="208" t="s">
        <v>1131</v>
      </c>
      <c r="D1830" s="209" t="s">
        <v>1132</v>
      </c>
      <c r="E1830" s="209" t="s">
        <v>359</v>
      </c>
      <c r="F1830" s="210">
        <v>3.2000000000000002E-3</v>
      </c>
      <c r="G1830" s="211">
        <v>13.24</v>
      </c>
      <c r="H1830" s="211">
        <f>+ROUND(F1830*G1830,2)</f>
        <v>0.04</v>
      </c>
    </row>
    <row r="1831" spans="1:8" x14ac:dyDescent="0.25">
      <c r="A1831" s="208"/>
      <c r="B1831" s="209" t="s">
        <v>270</v>
      </c>
      <c r="C1831" s="208" t="s">
        <v>1017</v>
      </c>
      <c r="D1831" s="209" t="s">
        <v>1018</v>
      </c>
      <c r="E1831" s="209" t="s">
        <v>359</v>
      </c>
      <c r="F1831" s="210">
        <v>2.24E-2</v>
      </c>
      <c r="G1831" s="211">
        <v>16.86</v>
      </c>
      <c r="H1831" s="211">
        <f>+ROUND(F1831*G1831,2)</f>
        <v>0.38</v>
      </c>
    </row>
    <row r="1832" spans="1:8" x14ac:dyDescent="0.25">
      <c r="A1832" s="208"/>
      <c r="B1832" s="209"/>
      <c r="C1832" s="208"/>
      <c r="D1832" s="209" t="s">
        <v>271</v>
      </c>
      <c r="E1832" s="209"/>
      <c r="F1832" s="210"/>
      <c r="G1832" s="211"/>
      <c r="H1832" s="211">
        <f>+SUBTOTAL(9,H1830:H1831)</f>
        <v>0.42</v>
      </c>
    </row>
    <row r="1833" spans="1:8" x14ac:dyDescent="0.25">
      <c r="A1833" s="208"/>
      <c r="B1833" s="209"/>
      <c r="C1833" s="208"/>
      <c r="D1833" s="209" t="s">
        <v>272</v>
      </c>
      <c r="E1833" s="209"/>
      <c r="F1833" s="210"/>
      <c r="G1833" s="211"/>
      <c r="H1833" s="211">
        <f>+SUBTOTAL(9,H1827:H1831)</f>
        <v>5.79</v>
      </c>
    </row>
    <row r="1834" spans="1:8" x14ac:dyDescent="0.25">
      <c r="A1834" s="208"/>
      <c r="B1834" s="209"/>
      <c r="C1834" s="208"/>
      <c r="D1834" s="209" t="s">
        <v>273</v>
      </c>
      <c r="E1834" s="209"/>
      <c r="F1834" s="210">
        <v>28</v>
      </c>
      <c r="G1834" s="211"/>
      <c r="H1834" s="211">
        <f>+ROUND(H1833*F1834/100,2)</f>
        <v>1.62</v>
      </c>
    </row>
    <row r="1835" spans="1:8" x14ac:dyDescent="0.25">
      <c r="A1835" s="208"/>
      <c r="B1835" s="209"/>
      <c r="C1835" s="208"/>
      <c r="D1835" s="209" t="s">
        <v>274</v>
      </c>
      <c r="E1835" s="209"/>
      <c r="F1835" s="210"/>
      <c r="G1835" s="211"/>
      <c r="H1835" s="211">
        <f>+H1833+H1834</f>
        <v>7.41</v>
      </c>
    </row>
    <row r="1836" spans="1:8" x14ac:dyDescent="0.25">
      <c r="A1836" s="208"/>
      <c r="B1836" s="209"/>
      <c r="C1836" s="208"/>
      <c r="D1836" s="209" t="s">
        <v>275</v>
      </c>
      <c r="E1836" s="209"/>
      <c r="F1836" s="210"/>
      <c r="G1836" s="211"/>
      <c r="H1836" s="211">
        <v>7.41</v>
      </c>
    </row>
    <row r="1839" spans="1:8" x14ac:dyDescent="0.25">
      <c r="A1839" s="208" t="s">
        <v>344</v>
      </c>
      <c r="B1839" s="209" t="s">
        <v>345</v>
      </c>
      <c r="C1839" s="208"/>
      <c r="D1839" s="209"/>
      <c r="E1839" s="209"/>
      <c r="F1839" s="210"/>
      <c r="G1839" s="211"/>
      <c r="H1839" s="211"/>
    </row>
    <row r="1840" spans="1:8" x14ac:dyDescent="0.25">
      <c r="A1840" s="208"/>
      <c r="B1840" s="209"/>
      <c r="C1840" s="208" t="s">
        <v>346</v>
      </c>
      <c r="D1840" s="209" t="s">
        <v>347</v>
      </c>
      <c r="E1840" s="209" t="s">
        <v>348</v>
      </c>
      <c r="F1840" s="210" t="s">
        <v>349</v>
      </c>
      <c r="G1840" s="211" t="s">
        <v>350</v>
      </c>
      <c r="H1840" s="211" t="s">
        <v>351</v>
      </c>
    </row>
    <row r="1841" spans="1:8" x14ac:dyDescent="0.25">
      <c r="A1841" s="208"/>
      <c r="B1841" s="209"/>
      <c r="C1841" s="208"/>
      <c r="D1841" s="209"/>
      <c r="E1841" s="209"/>
      <c r="F1841" s="210"/>
      <c r="G1841" s="211"/>
      <c r="H1841" s="211"/>
    </row>
    <row r="1842" spans="1:8" x14ac:dyDescent="0.25">
      <c r="A1842" s="212" t="s">
        <v>1133</v>
      </c>
      <c r="B1842" s="213" t="s">
        <v>1134</v>
      </c>
      <c r="C1842" s="212"/>
      <c r="D1842" s="213"/>
      <c r="E1842" s="213" t="s">
        <v>359</v>
      </c>
      <c r="F1842" s="210" t="s">
        <v>366</v>
      </c>
      <c r="G1842" s="211"/>
      <c r="H1842" s="211"/>
    </row>
    <row r="1843" spans="1:8" x14ac:dyDescent="0.25">
      <c r="A1843" s="208"/>
      <c r="B1843" s="209">
        <v>1</v>
      </c>
      <c r="C1843" s="208" t="s">
        <v>1135</v>
      </c>
      <c r="D1843" s="209" t="s">
        <v>1136</v>
      </c>
      <c r="E1843" s="209" t="s">
        <v>359</v>
      </c>
      <c r="F1843" s="210">
        <v>1</v>
      </c>
      <c r="G1843" s="211">
        <v>8.25</v>
      </c>
      <c r="H1843" s="211">
        <f>+ROUND(F1843*G1843,2)</f>
        <v>8.25</v>
      </c>
    </row>
    <row r="1844" spans="1:8" x14ac:dyDescent="0.25">
      <c r="A1844" s="208"/>
      <c r="B1844" s="209">
        <v>1</v>
      </c>
      <c r="C1844" s="208" t="s">
        <v>369</v>
      </c>
      <c r="D1844" s="209" t="s">
        <v>370</v>
      </c>
      <c r="E1844" s="209" t="s">
        <v>359</v>
      </c>
      <c r="F1844" s="210">
        <v>1</v>
      </c>
      <c r="G1844" s="211">
        <v>2.59</v>
      </c>
      <c r="H1844" s="211">
        <f>+ROUND(F1844*G1844,2)</f>
        <v>2.59</v>
      </c>
    </row>
    <row r="1845" spans="1:8" x14ac:dyDescent="0.25">
      <c r="A1845" s="208"/>
      <c r="B1845" s="209">
        <v>1</v>
      </c>
      <c r="C1845" s="208" t="s">
        <v>371</v>
      </c>
      <c r="D1845" s="209" t="s">
        <v>372</v>
      </c>
      <c r="E1845" s="209" t="s">
        <v>359</v>
      </c>
      <c r="F1845" s="210">
        <v>1</v>
      </c>
      <c r="G1845" s="211">
        <v>0.55000000000000004</v>
      </c>
      <c r="H1845" s="211">
        <f>+ROUND(F1845*G1845,2)</f>
        <v>0.55000000000000004</v>
      </c>
    </row>
    <row r="1846" spans="1:8" x14ac:dyDescent="0.25">
      <c r="A1846" s="208"/>
      <c r="B1846" s="209">
        <v>1</v>
      </c>
      <c r="C1846" s="208" t="s">
        <v>373</v>
      </c>
      <c r="D1846" s="209" t="s">
        <v>374</v>
      </c>
      <c r="E1846" s="209" t="s">
        <v>359</v>
      </c>
      <c r="F1846" s="210">
        <v>1</v>
      </c>
      <c r="G1846" s="211">
        <v>0.37</v>
      </c>
      <c r="H1846" s="211">
        <f>+ROUND(F1846*G1846,2)</f>
        <v>0.37</v>
      </c>
    </row>
    <row r="1847" spans="1:8" x14ac:dyDescent="0.25">
      <c r="A1847" s="208"/>
      <c r="B1847" s="209">
        <v>1</v>
      </c>
      <c r="C1847" s="208" t="s">
        <v>375</v>
      </c>
      <c r="D1847" s="209" t="s">
        <v>376</v>
      </c>
      <c r="E1847" s="209" t="s">
        <v>359</v>
      </c>
      <c r="F1847" s="210">
        <v>1</v>
      </c>
      <c r="G1847" s="211">
        <v>0.02</v>
      </c>
      <c r="H1847" s="211">
        <f>+ROUND(F1847*G1847,2)</f>
        <v>0.02</v>
      </c>
    </row>
    <row r="1848" spans="1:8" x14ac:dyDescent="0.25">
      <c r="A1848" s="208"/>
      <c r="B1848" s="209"/>
      <c r="C1848" s="208"/>
      <c r="D1848" s="209" t="s">
        <v>277</v>
      </c>
      <c r="E1848" s="209"/>
      <c r="F1848" s="210"/>
      <c r="G1848" s="211"/>
      <c r="H1848" s="211">
        <f>+SUBTOTAL(9,H1843:H1847)</f>
        <v>11.78</v>
      </c>
    </row>
    <row r="1849" spans="1:8" x14ac:dyDescent="0.25">
      <c r="A1849" s="208"/>
      <c r="B1849" s="209"/>
      <c r="C1849" s="208"/>
      <c r="D1849" s="209" t="s">
        <v>356</v>
      </c>
      <c r="E1849" s="209"/>
      <c r="F1849" s="210"/>
      <c r="G1849" s="211"/>
      <c r="H1849" s="211"/>
    </row>
    <row r="1850" spans="1:8" x14ac:dyDescent="0.25">
      <c r="A1850" s="208"/>
      <c r="B1850" s="209" t="s">
        <v>270</v>
      </c>
      <c r="C1850" s="208" t="s">
        <v>377</v>
      </c>
      <c r="D1850" s="209" t="s">
        <v>378</v>
      </c>
      <c r="E1850" s="209" t="s">
        <v>359</v>
      </c>
      <c r="F1850" s="210">
        <v>1</v>
      </c>
      <c r="G1850" s="211">
        <v>0.48</v>
      </c>
      <c r="H1850" s="211">
        <f>+ROUND(F1850*G1850,2)</f>
        <v>0.48</v>
      </c>
    </row>
    <row r="1851" spans="1:8" x14ac:dyDescent="0.25">
      <c r="A1851" s="208"/>
      <c r="B1851" s="209" t="s">
        <v>270</v>
      </c>
      <c r="C1851" s="208" t="s">
        <v>379</v>
      </c>
      <c r="D1851" s="209" t="s">
        <v>380</v>
      </c>
      <c r="E1851" s="209" t="s">
        <v>359</v>
      </c>
      <c r="F1851" s="210">
        <v>1</v>
      </c>
      <c r="G1851" s="211">
        <v>0.9</v>
      </c>
      <c r="H1851" s="211">
        <f>+ROUND(F1851*G1851,2)</f>
        <v>0.9</v>
      </c>
    </row>
    <row r="1852" spans="1:8" x14ac:dyDescent="0.25">
      <c r="A1852" s="208"/>
      <c r="B1852" s="209" t="s">
        <v>270</v>
      </c>
      <c r="C1852" s="208" t="s">
        <v>1137</v>
      </c>
      <c r="D1852" s="209" t="s">
        <v>1138</v>
      </c>
      <c r="E1852" s="209" t="s">
        <v>359</v>
      </c>
      <c r="F1852" s="210">
        <v>1</v>
      </c>
      <c r="G1852" s="211">
        <v>0.08</v>
      </c>
      <c r="H1852" s="211">
        <f>+ROUND(F1852*G1852,2)</f>
        <v>0.08</v>
      </c>
    </row>
    <row r="1853" spans="1:8" x14ac:dyDescent="0.25">
      <c r="A1853" s="208"/>
      <c r="B1853" s="209"/>
      <c r="C1853" s="208"/>
      <c r="D1853" s="209" t="s">
        <v>271</v>
      </c>
      <c r="E1853" s="209"/>
      <c r="F1853" s="210"/>
      <c r="G1853" s="211"/>
      <c r="H1853" s="211">
        <f>+SUBTOTAL(9,H1850:H1852)</f>
        <v>1.46</v>
      </c>
    </row>
    <row r="1854" spans="1:8" x14ac:dyDescent="0.25">
      <c r="A1854" s="208"/>
      <c r="B1854" s="209"/>
      <c r="C1854" s="208"/>
      <c r="D1854" s="209" t="s">
        <v>272</v>
      </c>
      <c r="E1854" s="209"/>
      <c r="F1854" s="210"/>
      <c r="G1854" s="211"/>
      <c r="H1854" s="211">
        <f>+SUBTOTAL(9,H1843:H1852)</f>
        <v>13.24</v>
      </c>
    </row>
    <row r="1855" spans="1:8" x14ac:dyDescent="0.25">
      <c r="A1855" s="208"/>
      <c r="B1855" s="209"/>
      <c r="C1855" s="208"/>
      <c r="D1855" s="209" t="s">
        <v>273</v>
      </c>
      <c r="E1855" s="209"/>
      <c r="F1855" s="210">
        <v>0</v>
      </c>
      <c r="G1855" s="211"/>
      <c r="H1855" s="211">
        <f>+ROUND(H1854*F1855/100,2)</f>
        <v>0</v>
      </c>
    </row>
    <row r="1856" spans="1:8" x14ac:dyDescent="0.25">
      <c r="A1856" s="208"/>
      <c r="B1856" s="209"/>
      <c r="C1856" s="208"/>
      <c r="D1856" s="209" t="s">
        <v>274</v>
      </c>
      <c r="E1856" s="209"/>
      <c r="F1856" s="210"/>
      <c r="G1856" s="211"/>
      <c r="H1856" s="211">
        <f>+H1854+H1855</f>
        <v>13.24</v>
      </c>
    </row>
    <row r="1857" spans="1:8" x14ac:dyDescent="0.25">
      <c r="A1857" s="208"/>
      <c r="B1857" s="209"/>
      <c r="C1857" s="208"/>
      <c r="D1857" s="209" t="s">
        <v>275</v>
      </c>
      <c r="E1857" s="209"/>
      <c r="F1857" s="210"/>
      <c r="G1857" s="211"/>
      <c r="H1857" s="211">
        <v>13.24</v>
      </c>
    </row>
    <row r="1860" spans="1:8" x14ac:dyDescent="0.25">
      <c r="A1860" s="208" t="s">
        <v>344</v>
      </c>
      <c r="B1860" s="209" t="s">
        <v>345</v>
      </c>
      <c r="C1860" s="208"/>
      <c r="D1860" s="209"/>
      <c r="E1860" s="209"/>
      <c r="F1860" s="210"/>
      <c r="G1860" s="211"/>
      <c r="H1860" s="211"/>
    </row>
    <row r="1861" spans="1:8" x14ac:dyDescent="0.25">
      <c r="A1861" s="208"/>
      <c r="B1861" s="209"/>
      <c r="C1861" s="208" t="s">
        <v>346</v>
      </c>
      <c r="D1861" s="209" t="s">
        <v>347</v>
      </c>
      <c r="E1861" s="209" t="s">
        <v>348</v>
      </c>
      <c r="F1861" s="210" t="s">
        <v>349</v>
      </c>
      <c r="G1861" s="211" t="s">
        <v>350</v>
      </c>
      <c r="H1861" s="211" t="s">
        <v>351</v>
      </c>
    </row>
    <row r="1862" spans="1:8" x14ac:dyDescent="0.25">
      <c r="A1862" s="208"/>
      <c r="B1862" s="209"/>
      <c r="C1862" s="208"/>
      <c r="D1862" s="209"/>
      <c r="E1862" s="209"/>
      <c r="F1862" s="210"/>
      <c r="G1862" s="211"/>
      <c r="H1862" s="211"/>
    </row>
    <row r="1863" spans="1:8" x14ac:dyDescent="0.25">
      <c r="A1863" s="212" t="s">
        <v>1139</v>
      </c>
      <c r="B1863" s="213" t="s">
        <v>1140</v>
      </c>
      <c r="C1863" s="212"/>
      <c r="D1863" s="213"/>
      <c r="E1863" s="213" t="s">
        <v>359</v>
      </c>
      <c r="F1863" s="210" t="s">
        <v>366</v>
      </c>
      <c r="G1863" s="211"/>
      <c r="H1863" s="211"/>
    </row>
    <row r="1864" spans="1:8" x14ac:dyDescent="0.25">
      <c r="A1864" s="208"/>
      <c r="B1864" s="209">
        <v>1</v>
      </c>
      <c r="C1864" s="208" t="s">
        <v>1135</v>
      </c>
      <c r="D1864" s="209" t="s">
        <v>1136</v>
      </c>
      <c r="E1864" s="209" t="s">
        <v>359</v>
      </c>
      <c r="F1864" s="210">
        <v>9.2999999999999992E-3</v>
      </c>
      <c r="G1864" s="211">
        <v>8.25</v>
      </c>
      <c r="H1864" s="211">
        <f>+ROUND(F1864*G1864,2)</f>
        <v>0.08</v>
      </c>
    </row>
    <row r="1865" spans="1:8" x14ac:dyDescent="0.25">
      <c r="A1865" s="208"/>
      <c r="B1865" s="209"/>
      <c r="C1865" s="208"/>
      <c r="D1865" s="209" t="s">
        <v>277</v>
      </c>
      <c r="E1865" s="209"/>
      <c r="F1865" s="210"/>
      <c r="G1865" s="211"/>
      <c r="H1865" s="211">
        <f>+SUBTOTAL(9,H1864:H1864)</f>
        <v>0.08</v>
      </c>
    </row>
    <row r="1866" spans="1:8" x14ac:dyDescent="0.25">
      <c r="A1866" s="208"/>
      <c r="B1866" s="209"/>
      <c r="C1866" s="208"/>
      <c r="D1866" s="209" t="s">
        <v>272</v>
      </c>
      <c r="E1866" s="209"/>
      <c r="F1866" s="210"/>
      <c r="G1866" s="211"/>
      <c r="H1866" s="211">
        <f>+SUBTOTAL(9,H1864:H1864)</f>
        <v>0.08</v>
      </c>
    </row>
    <row r="1867" spans="1:8" x14ac:dyDescent="0.25">
      <c r="A1867" s="208"/>
      <c r="B1867" s="209"/>
      <c r="C1867" s="208"/>
      <c r="D1867" s="209" t="s">
        <v>273</v>
      </c>
      <c r="E1867" s="209"/>
      <c r="F1867" s="210">
        <v>0</v>
      </c>
      <c r="G1867" s="211"/>
      <c r="H1867" s="211">
        <f>+ROUND(H1866*F1867/100,2)</f>
        <v>0</v>
      </c>
    </row>
    <row r="1868" spans="1:8" x14ac:dyDescent="0.25">
      <c r="A1868" s="208"/>
      <c r="B1868" s="209"/>
      <c r="C1868" s="208"/>
      <c r="D1868" s="209" t="s">
        <v>274</v>
      </c>
      <c r="E1868" s="209"/>
      <c r="F1868" s="210"/>
      <c r="G1868" s="211"/>
      <c r="H1868" s="211">
        <f>+H1866+H1867</f>
        <v>0.08</v>
      </c>
    </row>
    <row r="1869" spans="1:8" x14ac:dyDescent="0.25">
      <c r="A1869" s="208"/>
      <c r="B1869" s="209"/>
      <c r="C1869" s="208"/>
      <c r="D1869" s="209" t="s">
        <v>275</v>
      </c>
      <c r="E1869" s="209"/>
      <c r="F1869" s="210"/>
      <c r="G1869" s="211"/>
      <c r="H1869" s="211">
        <v>0.08</v>
      </c>
    </row>
    <row r="1872" spans="1:8" x14ac:dyDescent="0.25">
      <c r="A1872" s="208" t="s">
        <v>344</v>
      </c>
      <c r="B1872" s="209" t="s">
        <v>345</v>
      </c>
      <c r="C1872" s="208"/>
      <c r="D1872" s="209"/>
      <c r="E1872" s="209"/>
      <c r="F1872" s="210"/>
      <c r="G1872" s="211"/>
      <c r="H1872" s="211"/>
    </row>
    <row r="1873" spans="1:8" x14ac:dyDescent="0.25">
      <c r="A1873" s="208"/>
      <c r="B1873" s="209"/>
      <c r="C1873" s="208" t="s">
        <v>346</v>
      </c>
      <c r="D1873" s="209" t="s">
        <v>347</v>
      </c>
      <c r="E1873" s="209" t="s">
        <v>348</v>
      </c>
      <c r="F1873" s="210" t="s">
        <v>349</v>
      </c>
      <c r="G1873" s="211" t="s">
        <v>350</v>
      </c>
      <c r="H1873" s="211" t="s">
        <v>351</v>
      </c>
    </row>
    <row r="1874" spans="1:8" x14ac:dyDescent="0.25">
      <c r="A1874" s="208"/>
      <c r="B1874" s="209"/>
      <c r="C1874" s="208"/>
      <c r="D1874" s="209"/>
      <c r="E1874" s="209"/>
      <c r="F1874" s="210"/>
      <c r="G1874" s="211"/>
      <c r="H1874" s="211"/>
    </row>
    <row r="1875" spans="1:8" x14ac:dyDescent="0.25">
      <c r="A1875" s="212" t="s">
        <v>1479</v>
      </c>
      <c r="B1875" s="213" t="s">
        <v>1141</v>
      </c>
      <c r="C1875" s="212"/>
      <c r="D1875" s="213"/>
      <c r="E1875" s="213" t="s">
        <v>354</v>
      </c>
      <c r="F1875" s="210" t="s">
        <v>1007</v>
      </c>
      <c r="G1875" s="211"/>
      <c r="H1875" s="211"/>
    </row>
    <row r="1876" spans="1:8" x14ac:dyDescent="0.25">
      <c r="A1876" s="208"/>
      <c r="B1876" s="209">
        <v>0</v>
      </c>
      <c r="C1876" s="208" t="s">
        <v>1142</v>
      </c>
      <c r="D1876" s="209" t="s">
        <v>1143</v>
      </c>
      <c r="E1876" s="209" t="s">
        <v>354</v>
      </c>
      <c r="F1876" s="210">
        <v>1.1100000000000001</v>
      </c>
      <c r="G1876" s="211">
        <v>4.12</v>
      </c>
      <c r="H1876" s="211">
        <f>+ROUND(F1876*G1876,2)</f>
        <v>4.57</v>
      </c>
    </row>
    <row r="1877" spans="1:8" x14ac:dyDescent="0.25">
      <c r="A1877" s="208"/>
      <c r="B1877" s="209"/>
      <c r="C1877" s="208"/>
      <c r="D1877" s="209" t="s">
        <v>355</v>
      </c>
      <c r="E1877" s="209"/>
      <c r="F1877" s="210"/>
      <c r="G1877" s="211"/>
      <c r="H1877" s="211">
        <f>+SUBTOTAL(9,H1876:H1876)</f>
        <v>4.57</v>
      </c>
    </row>
    <row r="1878" spans="1:8" x14ac:dyDescent="0.25">
      <c r="A1878" s="208"/>
      <c r="B1878" s="209"/>
      <c r="C1878" s="208"/>
      <c r="D1878" s="209" t="s">
        <v>356</v>
      </c>
      <c r="E1878" s="209"/>
      <c r="F1878" s="210"/>
      <c r="G1878" s="211"/>
      <c r="H1878" s="211"/>
    </row>
    <row r="1879" spans="1:8" x14ac:dyDescent="0.25">
      <c r="A1879" s="208"/>
      <c r="B1879" s="209" t="s">
        <v>270</v>
      </c>
      <c r="C1879" s="208" t="s">
        <v>1131</v>
      </c>
      <c r="D1879" s="209" t="s">
        <v>1132</v>
      </c>
      <c r="E1879" s="209" t="s">
        <v>359</v>
      </c>
      <c r="F1879" s="210">
        <v>1.8E-3</v>
      </c>
      <c r="G1879" s="211">
        <v>13.24</v>
      </c>
      <c r="H1879" s="211">
        <f>+ROUND(F1879*G1879,2)</f>
        <v>0.02</v>
      </c>
    </row>
    <row r="1880" spans="1:8" x14ac:dyDescent="0.25">
      <c r="A1880" s="208"/>
      <c r="B1880" s="209" t="s">
        <v>270</v>
      </c>
      <c r="C1880" s="208" t="s">
        <v>1017</v>
      </c>
      <c r="D1880" s="209" t="s">
        <v>1018</v>
      </c>
      <c r="E1880" s="209" t="s">
        <v>359</v>
      </c>
      <c r="F1880" s="210">
        <v>1.2500000000000001E-2</v>
      </c>
      <c r="G1880" s="211">
        <v>16.86</v>
      </c>
      <c r="H1880" s="211">
        <f>+ROUND(F1880*G1880,2)</f>
        <v>0.21</v>
      </c>
    </row>
    <row r="1881" spans="1:8" x14ac:dyDescent="0.25">
      <c r="A1881" s="208"/>
      <c r="B1881" s="209"/>
      <c r="C1881" s="208"/>
      <c r="D1881" s="209" t="s">
        <v>271</v>
      </c>
      <c r="E1881" s="209"/>
      <c r="F1881" s="210"/>
      <c r="G1881" s="211"/>
      <c r="H1881" s="211">
        <f>+SUBTOTAL(9,H1879:H1880)</f>
        <v>0.22999999999999998</v>
      </c>
    </row>
    <row r="1882" spans="1:8" x14ac:dyDescent="0.25">
      <c r="A1882" s="208"/>
      <c r="B1882" s="209"/>
      <c r="C1882" s="208"/>
      <c r="D1882" s="209" t="s">
        <v>272</v>
      </c>
      <c r="E1882" s="209"/>
      <c r="F1882" s="210"/>
      <c r="G1882" s="211"/>
      <c r="H1882" s="211">
        <f>+SUBTOTAL(9,H1876:H1880)</f>
        <v>4.8</v>
      </c>
    </row>
    <row r="1883" spans="1:8" x14ac:dyDescent="0.25">
      <c r="A1883" s="208"/>
      <c r="B1883" s="209"/>
      <c r="C1883" s="208"/>
      <c r="D1883" s="209" t="s">
        <v>273</v>
      </c>
      <c r="E1883" s="209"/>
      <c r="F1883" s="210">
        <v>28</v>
      </c>
      <c r="G1883" s="211"/>
      <c r="H1883" s="211">
        <f>+ROUND(H1882*F1883/100,2)</f>
        <v>1.34</v>
      </c>
    </row>
    <row r="1884" spans="1:8" x14ac:dyDescent="0.25">
      <c r="A1884" s="208"/>
      <c r="B1884" s="209"/>
      <c r="C1884" s="208"/>
      <c r="D1884" s="209" t="s">
        <v>274</v>
      </c>
      <c r="E1884" s="209"/>
      <c r="F1884" s="210"/>
      <c r="G1884" s="211"/>
      <c r="H1884" s="211">
        <f>+H1882+H1883</f>
        <v>6.14</v>
      </c>
    </row>
    <row r="1885" spans="1:8" x14ac:dyDescent="0.25">
      <c r="A1885" s="208"/>
      <c r="B1885" s="209"/>
      <c r="C1885" s="208"/>
      <c r="D1885" s="209" t="s">
        <v>275</v>
      </c>
      <c r="E1885" s="209"/>
      <c r="F1885" s="210"/>
      <c r="G1885" s="211"/>
      <c r="H1885" s="211">
        <v>6.14</v>
      </c>
    </row>
    <row r="1888" spans="1:8" x14ac:dyDescent="0.25">
      <c r="A1888" s="208" t="s">
        <v>344</v>
      </c>
      <c r="B1888" s="209" t="s">
        <v>345</v>
      </c>
      <c r="C1888" s="208"/>
      <c r="D1888" s="209"/>
      <c r="E1888" s="209"/>
      <c r="F1888" s="210"/>
      <c r="G1888" s="211"/>
      <c r="H1888" s="211"/>
    </row>
    <row r="1889" spans="1:8" x14ac:dyDescent="0.25">
      <c r="A1889" s="208"/>
      <c r="B1889" s="209"/>
      <c r="C1889" s="208" t="s">
        <v>346</v>
      </c>
      <c r="D1889" s="209" t="s">
        <v>347</v>
      </c>
      <c r="E1889" s="209" t="s">
        <v>348</v>
      </c>
      <c r="F1889" s="210" t="s">
        <v>349</v>
      </c>
      <c r="G1889" s="211" t="s">
        <v>350</v>
      </c>
      <c r="H1889" s="211" t="s">
        <v>351</v>
      </c>
    </row>
    <row r="1890" spans="1:8" x14ac:dyDescent="0.25">
      <c r="A1890" s="208"/>
      <c r="B1890" s="209"/>
      <c r="C1890" s="208"/>
      <c r="D1890" s="209"/>
      <c r="E1890" s="209"/>
      <c r="F1890" s="210"/>
      <c r="G1890" s="211"/>
      <c r="H1890" s="211"/>
    </row>
    <row r="1891" spans="1:8" x14ac:dyDescent="0.25">
      <c r="A1891" s="212" t="s">
        <v>1480</v>
      </c>
      <c r="B1891" s="213" t="s">
        <v>1144</v>
      </c>
      <c r="C1891" s="212"/>
      <c r="D1891" s="213"/>
      <c r="E1891" s="213" t="s">
        <v>354</v>
      </c>
      <c r="F1891" s="210" t="s">
        <v>1007</v>
      </c>
      <c r="G1891" s="211"/>
      <c r="H1891" s="211"/>
    </row>
    <row r="1892" spans="1:8" x14ac:dyDescent="0.25">
      <c r="A1892" s="208"/>
      <c r="B1892" s="209">
        <v>0</v>
      </c>
      <c r="C1892" s="208" t="s">
        <v>1145</v>
      </c>
      <c r="D1892" s="209" t="s">
        <v>1146</v>
      </c>
      <c r="E1892" s="209" t="s">
        <v>354</v>
      </c>
      <c r="F1892" s="210">
        <v>1.1100000000000001</v>
      </c>
      <c r="G1892" s="211">
        <v>3.92</v>
      </c>
      <c r="H1892" s="211">
        <f>+ROUND(F1892*G1892,2)</f>
        <v>4.3499999999999996</v>
      </c>
    </row>
    <row r="1893" spans="1:8" x14ac:dyDescent="0.25">
      <c r="A1893" s="208"/>
      <c r="B1893" s="209"/>
      <c r="C1893" s="208"/>
      <c r="D1893" s="209" t="s">
        <v>355</v>
      </c>
      <c r="E1893" s="209"/>
      <c r="F1893" s="210"/>
      <c r="G1893" s="211"/>
      <c r="H1893" s="211">
        <f>+SUBTOTAL(9,H1892:H1892)</f>
        <v>4.3499999999999996</v>
      </c>
    </row>
    <row r="1894" spans="1:8" x14ac:dyDescent="0.25">
      <c r="A1894" s="208"/>
      <c r="B1894" s="209"/>
      <c r="C1894" s="208"/>
      <c r="D1894" s="209" t="s">
        <v>356</v>
      </c>
      <c r="E1894" s="209"/>
      <c r="F1894" s="210"/>
      <c r="G1894" s="211"/>
      <c r="H1894" s="211"/>
    </row>
    <row r="1895" spans="1:8" x14ac:dyDescent="0.25">
      <c r="A1895" s="208"/>
      <c r="B1895" s="209" t="s">
        <v>270</v>
      </c>
      <c r="C1895" s="208" t="s">
        <v>1131</v>
      </c>
      <c r="D1895" s="209" t="s">
        <v>1132</v>
      </c>
      <c r="E1895" s="209" t="s">
        <v>359</v>
      </c>
      <c r="F1895" s="210">
        <v>1E-3</v>
      </c>
      <c r="G1895" s="211">
        <v>13.24</v>
      </c>
      <c r="H1895" s="211">
        <f>+ROUND(F1895*G1895,2)</f>
        <v>0.01</v>
      </c>
    </row>
    <row r="1896" spans="1:8" x14ac:dyDescent="0.25">
      <c r="A1896" s="208"/>
      <c r="B1896" s="209" t="s">
        <v>270</v>
      </c>
      <c r="C1896" s="208" t="s">
        <v>1017</v>
      </c>
      <c r="D1896" s="209" t="s">
        <v>1018</v>
      </c>
      <c r="E1896" s="209" t="s">
        <v>359</v>
      </c>
      <c r="F1896" s="210">
        <v>7.0000000000000001E-3</v>
      </c>
      <c r="G1896" s="211">
        <v>16.86</v>
      </c>
      <c r="H1896" s="211">
        <f>+ROUND(F1896*G1896,2)</f>
        <v>0.12</v>
      </c>
    </row>
    <row r="1897" spans="1:8" x14ac:dyDescent="0.25">
      <c r="A1897" s="208"/>
      <c r="B1897" s="209"/>
      <c r="C1897" s="208"/>
      <c r="D1897" s="209" t="s">
        <v>271</v>
      </c>
      <c r="E1897" s="209"/>
      <c r="F1897" s="210"/>
      <c r="G1897" s="211"/>
      <c r="H1897" s="211">
        <f>+SUBTOTAL(9,H1895:H1896)</f>
        <v>0.13</v>
      </c>
    </row>
    <row r="1898" spans="1:8" x14ac:dyDescent="0.25">
      <c r="A1898" s="208"/>
      <c r="B1898" s="209"/>
      <c r="C1898" s="208"/>
      <c r="D1898" s="209" t="s">
        <v>272</v>
      </c>
      <c r="E1898" s="209"/>
      <c r="F1898" s="210"/>
      <c r="G1898" s="211"/>
      <c r="H1898" s="211">
        <f>+SUBTOTAL(9,H1892:H1896)</f>
        <v>4.4799999999999995</v>
      </c>
    </row>
    <row r="1899" spans="1:8" x14ac:dyDescent="0.25">
      <c r="A1899" s="208"/>
      <c r="B1899" s="209"/>
      <c r="C1899" s="208"/>
      <c r="D1899" s="209" t="s">
        <v>273</v>
      </c>
      <c r="E1899" s="209"/>
      <c r="F1899" s="210">
        <v>28</v>
      </c>
      <c r="G1899" s="211"/>
      <c r="H1899" s="211">
        <f>+ROUND(H1898*F1899/100,2)</f>
        <v>1.25</v>
      </c>
    </row>
    <row r="1900" spans="1:8" x14ac:dyDescent="0.25">
      <c r="A1900" s="208"/>
      <c r="B1900" s="209"/>
      <c r="C1900" s="208"/>
      <c r="D1900" s="209" t="s">
        <v>274</v>
      </c>
      <c r="E1900" s="209"/>
      <c r="F1900" s="210"/>
      <c r="G1900" s="211"/>
      <c r="H1900" s="211">
        <f>+H1898+H1899</f>
        <v>5.7299999999999995</v>
      </c>
    </row>
    <row r="1901" spans="1:8" x14ac:dyDescent="0.25">
      <c r="A1901" s="208"/>
      <c r="B1901" s="209"/>
      <c r="C1901" s="208"/>
      <c r="D1901" s="209" t="s">
        <v>275</v>
      </c>
      <c r="E1901" s="209"/>
      <c r="F1901" s="210"/>
      <c r="G1901" s="211"/>
      <c r="H1901" s="211">
        <v>5.73</v>
      </c>
    </row>
    <row r="1904" spans="1:8" x14ac:dyDescent="0.25">
      <c r="A1904" s="208" t="s">
        <v>344</v>
      </c>
      <c r="B1904" s="209" t="s">
        <v>345</v>
      </c>
      <c r="C1904" s="208"/>
      <c r="D1904" s="209"/>
      <c r="E1904" s="209"/>
      <c r="F1904" s="210"/>
      <c r="G1904" s="211"/>
      <c r="H1904" s="211"/>
    </row>
    <row r="1905" spans="1:8" x14ac:dyDescent="0.25">
      <c r="A1905" s="208"/>
      <c r="B1905" s="209"/>
      <c r="C1905" s="208" t="s">
        <v>346</v>
      </c>
      <c r="D1905" s="209" t="s">
        <v>347</v>
      </c>
      <c r="E1905" s="209" t="s">
        <v>348</v>
      </c>
      <c r="F1905" s="210" t="s">
        <v>349</v>
      </c>
      <c r="G1905" s="211" t="s">
        <v>350</v>
      </c>
      <c r="H1905" s="211" t="s">
        <v>351</v>
      </c>
    </row>
    <row r="1906" spans="1:8" x14ac:dyDescent="0.25">
      <c r="A1906" s="208"/>
      <c r="B1906" s="209"/>
      <c r="C1906" s="208"/>
      <c r="D1906" s="209"/>
      <c r="E1906" s="209"/>
      <c r="F1906" s="210"/>
      <c r="G1906" s="211"/>
      <c r="H1906" s="211"/>
    </row>
    <row r="1907" spans="1:8" x14ac:dyDescent="0.25">
      <c r="A1907" s="212" t="s">
        <v>1481</v>
      </c>
      <c r="B1907" s="213" t="s">
        <v>1147</v>
      </c>
      <c r="C1907" s="212"/>
      <c r="D1907" s="213"/>
      <c r="E1907" s="213" t="s">
        <v>354</v>
      </c>
      <c r="F1907" s="210" t="s">
        <v>1007</v>
      </c>
      <c r="G1907" s="211"/>
      <c r="H1907" s="211"/>
    </row>
    <row r="1908" spans="1:8" x14ac:dyDescent="0.25">
      <c r="A1908" s="208"/>
      <c r="B1908" s="209">
        <v>0</v>
      </c>
      <c r="C1908" s="208" t="s">
        <v>1148</v>
      </c>
      <c r="D1908" s="209" t="s">
        <v>1149</v>
      </c>
      <c r="E1908" s="209" t="s">
        <v>354</v>
      </c>
      <c r="F1908" s="210">
        <v>1.07</v>
      </c>
      <c r="G1908" s="211">
        <v>4.3099999999999996</v>
      </c>
      <c r="H1908" s="211">
        <f>+ROUND(F1908*G1908,2)</f>
        <v>4.6100000000000003</v>
      </c>
    </row>
    <row r="1909" spans="1:8" x14ac:dyDescent="0.25">
      <c r="A1909" s="208"/>
      <c r="B1909" s="209"/>
      <c r="C1909" s="208"/>
      <c r="D1909" s="209" t="s">
        <v>355</v>
      </c>
      <c r="E1909" s="209"/>
      <c r="F1909" s="210"/>
      <c r="G1909" s="211"/>
      <c r="H1909" s="211">
        <f>+SUBTOTAL(9,H1908:H1908)</f>
        <v>4.6100000000000003</v>
      </c>
    </row>
    <row r="1910" spans="1:8" x14ac:dyDescent="0.25">
      <c r="A1910" s="208"/>
      <c r="B1910" s="209"/>
      <c r="C1910" s="208"/>
      <c r="D1910" s="209" t="s">
        <v>356</v>
      </c>
      <c r="E1910" s="209"/>
      <c r="F1910" s="210"/>
      <c r="G1910" s="211"/>
      <c r="H1910" s="211"/>
    </row>
    <row r="1911" spans="1:8" x14ac:dyDescent="0.25">
      <c r="A1911" s="208"/>
      <c r="B1911" s="209" t="s">
        <v>270</v>
      </c>
      <c r="C1911" s="208" t="s">
        <v>1131</v>
      </c>
      <c r="D1911" s="209" t="s">
        <v>1132</v>
      </c>
      <c r="E1911" s="209" t="s">
        <v>359</v>
      </c>
      <c r="F1911" s="210">
        <v>5.8999999999999999E-3</v>
      </c>
      <c r="G1911" s="211">
        <v>13.24</v>
      </c>
      <c r="H1911" s="211">
        <f>+ROUND(F1911*G1911,2)</f>
        <v>0.08</v>
      </c>
    </row>
    <row r="1912" spans="1:8" x14ac:dyDescent="0.25">
      <c r="A1912" s="208"/>
      <c r="B1912" s="209" t="s">
        <v>270</v>
      </c>
      <c r="C1912" s="208" t="s">
        <v>1017</v>
      </c>
      <c r="D1912" s="209" t="s">
        <v>1018</v>
      </c>
      <c r="E1912" s="209" t="s">
        <v>359</v>
      </c>
      <c r="F1912" s="210">
        <v>4.2000000000000003E-2</v>
      </c>
      <c r="G1912" s="211">
        <v>16.86</v>
      </c>
      <c r="H1912" s="211">
        <f>+ROUND(F1912*G1912,2)</f>
        <v>0.71</v>
      </c>
    </row>
    <row r="1913" spans="1:8" x14ac:dyDescent="0.25">
      <c r="A1913" s="208"/>
      <c r="B1913" s="209"/>
      <c r="C1913" s="208"/>
      <c r="D1913" s="209" t="s">
        <v>271</v>
      </c>
      <c r="E1913" s="209"/>
      <c r="F1913" s="210"/>
      <c r="G1913" s="211"/>
      <c r="H1913" s="211">
        <f>+SUBTOTAL(9,H1911:H1912)</f>
        <v>0.78999999999999992</v>
      </c>
    </row>
    <row r="1914" spans="1:8" x14ac:dyDescent="0.25">
      <c r="A1914" s="208"/>
      <c r="B1914" s="209"/>
      <c r="C1914" s="208"/>
      <c r="D1914" s="209" t="s">
        <v>272</v>
      </c>
      <c r="E1914" s="209"/>
      <c r="F1914" s="210"/>
      <c r="G1914" s="211"/>
      <c r="H1914" s="211">
        <f>+SUBTOTAL(9,H1908:H1912)</f>
        <v>5.4</v>
      </c>
    </row>
    <row r="1915" spans="1:8" x14ac:dyDescent="0.25">
      <c r="A1915" s="208"/>
      <c r="B1915" s="209"/>
      <c r="C1915" s="208"/>
      <c r="D1915" s="209" t="s">
        <v>273</v>
      </c>
      <c r="E1915" s="209"/>
      <c r="F1915" s="210">
        <v>28</v>
      </c>
      <c r="G1915" s="211"/>
      <c r="H1915" s="211">
        <f>+ROUND(H1914*F1915/100,2)</f>
        <v>1.51</v>
      </c>
    </row>
    <row r="1916" spans="1:8" x14ac:dyDescent="0.25">
      <c r="A1916" s="208"/>
      <c r="B1916" s="209"/>
      <c r="C1916" s="208"/>
      <c r="D1916" s="209" t="s">
        <v>274</v>
      </c>
      <c r="E1916" s="209"/>
      <c r="F1916" s="210"/>
      <c r="G1916" s="211"/>
      <c r="H1916" s="211">
        <f>+H1914+H1915</f>
        <v>6.91</v>
      </c>
    </row>
    <row r="1917" spans="1:8" x14ac:dyDescent="0.25">
      <c r="A1917" s="208"/>
      <c r="B1917" s="209"/>
      <c r="C1917" s="208"/>
      <c r="D1917" s="209" t="s">
        <v>275</v>
      </c>
      <c r="E1917" s="209"/>
      <c r="F1917" s="210"/>
      <c r="G1917" s="211"/>
      <c r="H1917" s="211">
        <v>6.91</v>
      </c>
    </row>
    <row r="1920" spans="1:8" x14ac:dyDescent="0.25">
      <c r="A1920" s="208" t="s">
        <v>344</v>
      </c>
      <c r="B1920" s="209" t="s">
        <v>345</v>
      </c>
      <c r="C1920" s="208"/>
      <c r="D1920" s="209"/>
      <c r="E1920" s="209"/>
      <c r="F1920" s="210"/>
      <c r="G1920" s="211"/>
      <c r="H1920" s="211"/>
    </row>
    <row r="1921" spans="1:8" x14ac:dyDescent="0.25">
      <c r="A1921" s="208"/>
      <c r="B1921" s="209"/>
      <c r="C1921" s="208" t="s">
        <v>346</v>
      </c>
      <c r="D1921" s="209" t="s">
        <v>347</v>
      </c>
      <c r="E1921" s="209" t="s">
        <v>348</v>
      </c>
      <c r="F1921" s="210" t="s">
        <v>349</v>
      </c>
      <c r="G1921" s="211" t="s">
        <v>350</v>
      </c>
      <c r="H1921" s="211" t="s">
        <v>351</v>
      </c>
    </row>
    <row r="1922" spans="1:8" x14ac:dyDescent="0.25">
      <c r="A1922" s="208"/>
      <c r="B1922" s="209"/>
      <c r="C1922" s="208"/>
      <c r="D1922" s="209"/>
      <c r="E1922" s="209"/>
      <c r="F1922" s="210"/>
      <c r="G1922" s="211"/>
      <c r="H1922" s="211"/>
    </row>
    <row r="1923" spans="1:8" x14ac:dyDescent="0.25">
      <c r="A1923" s="212" t="s">
        <v>1482</v>
      </c>
      <c r="B1923" s="213" t="s">
        <v>1150</v>
      </c>
      <c r="C1923" s="212"/>
      <c r="D1923" s="213"/>
      <c r="E1923" s="213" t="s">
        <v>324</v>
      </c>
      <c r="F1923" s="210" t="s">
        <v>1007</v>
      </c>
      <c r="G1923" s="211"/>
      <c r="H1923" s="211"/>
    </row>
    <row r="1924" spans="1:8" x14ac:dyDescent="0.25">
      <c r="A1924" s="208"/>
      <c r="B1924" s="209">
        <v>0</v>
      </c>
      <c r="C1924" s="208" t="s">
        <v>1151</v>
      </c>
      <c r="D1924" s="209" t="s">
        <v>1152</v>
      </c>
      <c r="E1924" s="209" t="s">
        <v>395</v>
      </c>
      <c r="F1924" s="210">
        <v>0.4</v>
      </c>
      <c r="G1924" s="211">
        <v>7.56</v>
      </c>
      <c r="H1924" s="211">
        <f>+ROUND(F1924*G1924,2)</f>
        <v>3.02</v>
      </c>
    </row>
    <row r="1925" spans="1:8" x14ac:dyDescent="0.25">
      <c r="A1925" s="208"/>
      <c r="B1925" s="209"/>
      <c r="C1925" s="208"/>
      <c r="D1925" s="209" t="s">
        <v>355</v>
      </c>
      <c r="E1925" s="209"/>
      <c r="F1925" s="210"/>
      <c r="G1925" s="211"/>
      <c r="H1925" s="211">
        <f>+SUBTOTAL(9,H1924:H1924)</f>
        <v>3.02</v>
      </c>
    </row>
    <row r="1926" spans="1:8" x14ac:dyDescent="0.25">
      <c r="A1926" s="208"/>
      <c r="B1926" s="209"/>
      <c r="C1926" s="208"/>
      <c r="D1926" s="209" t="s">
        <v>356</v>
      </c>
      <c r="E1926" s="209"/>
      <c r="F1926" s="210"/>
      <c r="G1926" s="211"/>
      <c r="H1926" s="211"/>
    </row>
    <row r="1927" spans="1:8" x14ac:dyDescent="0.25">
      <c r="A1927" s="208"/>
      <c r="B1927" s="209" t="s">
        <v>270</v>
      </c>
      <c r="C1927" s="208" t="s">
        <v>360</v>
      </c>
      <c r="D1927" s="209" t="s">
        <v>361</v>
      </c>
      <c r="E1927" s="209" t="s">
        <v>359</v>
      </c>
      <c r="F1927" s="210">
        <v>0.4</v>
      </c>
      <c r="G1927" s="211">
        <v>13.45</v>
      </c>
      <c r="H1927" s="211">
        <f>+ROUND(F1927*G1927,2)</f>
        <v>5.38</v>
      </c>
    </row>
    <row r="1928" spans="1:8" x14ac:dyDescent="0.25">
      <c r="A1928" s="208"/>
      <c r="B1928" s="209"/>
      <c r="C1928" s="208"/>
      <c r="D1928" s="209" t="s">
        <v>271</v>
      </c>
      <c r="E1928" s="209"/>
      <c r="F1928" s="210"/>
      <c r="G1928" s="211"/>
      <c r="H1928" s="211">
        <f>+SUBTOTAL(9,H1927:H1927)</f>
        <v>5.38</v>
      </c>
    </row>
    <row r="1929" spans="1:8" x14ac:dyDescent="0.25">
      <c r="A1929" s="208"/>
      <c r="B1929" s="209"/>
      <c r="C1929" s="208"/>
      <c r="D1929" s="209" t="s">
        <v>272</v>
      </c>
      <c r="E1929" s="209"/>
      <c r="F1929" s="210"/>
      <c r="G1929" s="211"/>
      <c r="H1929" s="211">
        <f>+SUBTOTAL(9,H1924:H1927)</f>
        <v>8.4</v>
      </c>
    </row>
    <row r="1930" spans="1:8" x14ac:dyDescent="0.25">
      <c r="A1930" s="208"/>
      <c r="B1930" s="209"/>
      <c r="C1930" s="208"/>
      <c r="D1930" s="209" t="s">
        <v>273</v>
      </c>
      <c r="E1930" s="209"/>
      <c r="F1930" s="210">
        <v>28</v>
      </c>
      <c r="G1930" s="211"/>
      <c r="H1930" s="211">
        <f>+ROUND(H1929*F1930/100,2)</f>
        <v>2.35</v>
      </c>
    </row>
    <row r="1931" spans="1:8" x14ac:dyDescent="0.25">
      <c r="A1931" s="208"/>
      <c r="B1931" s="209"/>
      <c r="C1931" s="208"/>
      <c r="D1931" s="209" t="s">
        <v>274</v>
      </c>
      <c r="E1931" s="209"/>
      <c r="F1931" s="210"/>
      <c r="G1931" s="211"/>
      <c r="H1931" s="211">
        <f>+H1929+H1930</f>
        <v>10.75</v>
      </c>
    </row>
    <row r="1932" spans="1:8" x14ac:dyDescent="0.25">
      <c r="A1932" s="208"/>
      <c r="B1932" s="209"/>
      <c r="C1932" s="208"/>
      <c r="D1932" s="209" t="s">
        <v>275</v>
      </c>
      <c r="E1932" s="209"/>
      <c r="F1932" s="210"/>
      <c r="G1932" s="211"/>
      <c r="H1932" s="211">
        <v>10.75</v>
      </c>
    </row>
    <row r="1935" spans="1:8" x14ac:dyDescent="0.25">
      <c r="A1935" s="208" t="s">
        <v>344</v>
      </c>
      <c r="B1935" s="209" t="s">
        <v>345</v>
      </c>
      <c r="C1935" s="208"/>
      <c r="D1935" s="209"/>
      <c r="E1935" s="209"/>
      <c r="F1935" s="210"/>
      <c r="G1935" s="211"/>
      <c r="H1935" s="211"/>
    </row>
    <row r="1936" spans="1:8" x14ac:dyDescent="0.25">
      <c r="A1936" s="208"/>
      <c r="B1936" s="209"/>
      <c r="C1936" s="208" t="s">
        <v>346</v>
      </c>
      <c r="D1936" s="209" t="s">
        <v>347</v>
      </c>
      <c r="E1936" s="209" t="s">
        <v>348</v>
      </c>
      <c r="F1936" s="210" t="s">
        <v>349</v>
      </c>
      <c r="G1936" s="211" t="s">
        <v>350</v>
      </c>
      <c r="H1936" s="211" t="s">
        <v>351</v>
      </c>
    </row>
    <row r="1937" spans="1:8" x14ac:dyDescent="0.25">
      <c r="A1937" s="208"/>
      <c r="B1937" s="209"/>
      <c r="C1937" s="208"/>
      <c r="D1937" s="209"/>
      <c r="E1937" s="209"/>
      <c r="F1937" s="210"/>
      <c r="G1937" s="211"/>
      <c r="H1937" s="211"/>
    </row>
    <row r="1938" spans="1:8" x14ac:dyDescent="0.25">
      <c r="A1938" s="212" t="s">
        <v>1483</v>
      </c>
      <c r="B1938" s="213" t="s">
        <v>1153</v>
      </c>
      <c r="C1938" s="212"/>
      <c r="D1938" s="213"/>
      <c r="E1938" s="213" t="s">
        <v>335</v>
      </c>
      <c r="F1938" s="210" t="s">
        <v>1007</v>
      </c>
      <c r="G1938" s="211"/>
      <c r="H1938" s="211"/>
    </row>
    <row r="1939" spans="1:8" x14ac:dyDescent="0.25">
      <c r="A1939" s="208"/>
      <c r="B1939" s="209">
        <v>0</v>
      </c>
      <c r="C1939" s="208" t="s">
        <v>848</v>
      </c>
      <c r="D1939" s="209" t="s">
        <v>849</v>
      </c>
      <c r="E1939" s="209" t="s">
        <v>335</v>
      </c>
      <c r="F1939" s="210">
        <v>0.54</v>
      </c>
      <c r="G1939" s="211">
        <v>46.42</v>
      </c>
      <c r="H1939" s="211">
        <f>+ROUND(F1939*G1939,2)</f>
        <v>25.07</v>
      </c>
    </row>
    <row r="1940" spans="1:8" x14ac:dyDescent="0.25">
      <c r="A1940" s="208"/>
      <c r="B1940" s="209"/>
      <c r="C1940" s="208"/>
      <c r="D1940" s="209" t="s">
        <v>355</v>
      </c>
      <c r="E1940" s="209"/>
      <c r="F1940" s="210"/>
      <c r="G1940" s="211"/>
      <c r="H1940" s="211">
        <f>+SUBTOTAL(9,H1939:H1939)</f>
        <v>25.07</v>
      </c>
    </row>
    <row r="1941" spans="1:8" x14ac:dyDescent="0.25">
      <c r="A1941" s="208"/>
      <c r="B1941" s="209"/>
      <c r="C1941" s="208"/>
      <c r="D1941" s="209" t="s">
        <v>356</v>
      </c>
      <c r="E1941" s="209"/>
      <c r="F1941" s="210"/>
      <c r="G1941" s="211"/>
      <c r="H1941" s="211"/>
    </row>
    <row r="1942" spans="1:8" x14ac:dyDescent="0.25">
      <c r="A1942" s="208"/>
      <c r="B1942" s="209" t="s">
        <v>270</v>
      </c>
      <c r="C1942" s="208" t="s">
        <v>357</v>
      </c>
      <c r="D1942" s="209" t="s">
        <v>358</v>
      </c>
      <c r="E1942" s="209" t="s">
        <v>359</v>
      </c>
      <c r="F1942" s="210">
        <v>0.46899999999999997</v>
      </c>
      <c r="G1942" s="211">
        <v>16.86</v>
      </c>
      <c r="H1942" s="211">
        <f t="shared" ref="H1942:H1947" si="6">+ROUND(F1942*G1942,2)</f>
        <v>7.91</v>
      </c>
    </row>
    <row r="1943" spans="1:8" x14ac:dyDescent="0.25">
      <c r="A1943" s="208"/>
      <c r="B1943" s="209" t="s">
        <v>270</v>
      </c>
      <c r="C1943" s="208" t="s">
        <v>503</v>
      </c>
      <c r="D1943" s="209" t="s">
        <v>504</v>
      </c>
      <c r="E1943" s="209" t="s">
        <v>359</v>
      </c>
      <c r="F1943" s="210">
        <v>0.46899999999999997</v>
      </c>
      <c r="G1943" s="211">
        <v>16.95</v>
      </c>
      <c r="H1943" s="211">
        <f t="shared" si="6"/>
        <v>7.95</v>
      </c>
    </row>
    <row r="1944" spans="1:8" x14ac:dyDescent="0.25">
      <c r="A1944" s="208"/>
      <c r="B1944" s="209" t="s">
        <v>270</v>
      </c>
      <c r="C1944" s="208" t="s">
        <v>360</v>
      </c>
      <c r="D1944" s="209" t="s">
        <v>361</v>
      </c>
      <c r="E1944" s="209" t="s">
        <v>359</v>
      </c>
      <c r="F1944" s="210">
        <v>8.4209999999999994</v>
      </c>
      <c r="G1944" s="211">
        <v>13.45</v>
      </c>
      <c r="H1944" s="211">
        <f t="shared" si="6"/>
        <v>113.26</v>
      </c>
    </row>
    <row r="1945" spans="1:8" x14ac:dyDescent="0.25">
      <c r="A1945" s="208"/>
      <c r="B1945" s="209" t="s">
        <v>270</v>
      </c>
      <c r="C1945" s="208" t="s">
        <v>683</v>
      </c>
      <c r="D1945" s="209" t="s">
        <v>684</v>
      </c>
      <c r="E1945" s="209" t="s">
        <v>450</v>
      </c>
      <c r="F1945" s="210">
        <v>0.14000000000000001</v>
      </c>
      <c r="G1945" s="211">
        <v>1.1499999999999999</v>
      </c>
      <c r="H1945" s="211">
        <f t="shared" si="6"/>
        <v>0.16</v>
      </c>
    </row>
    <row r="1946" spans="1:8" x14ac:dyDescent="0.25">
      <c r="A1946" s="208"/>
      <c r="B1946" s="209" t="s">
        <v>270</v>
      </c>
      <c r="C1946" s="208" t="s">
        <v>685</v>
      </c>
      <c r="D1946" s="209" t="s">
        <v>686</v>
      </c>
      <c r="E1946" s="209" t="s">
        <v>453</v>
      </c>
      <c r="F1946" s="210">
        <v>0.56000000000000005</v>
      </c>
      <c r="G1946" s="211">
        <v>0.31</v>
      </c>
      <c r="H1946" s="211">
        <f t="shared" si="6"/>
        <v>0.17</v>
      </c>
    </row>
    <row r="1947" spans="1:8" x14ac:dyDescent="0.25">
      <c r="A1947" s="208"/>
      <c r="B1947" s="209" t="s">
        <v>270</v>
      </c>
      <c r="C1947" s="208" t="s">
        <v>362</v>
      </c>
      <c r="D1947" s="209" t="s">
        <v>363</v>
      </c>
      <c r="E1947" s="209" t="s">
        <v>335</v>
      </c>
      <c r="F1947" s="210">
        <v>0.7</v>
      </c>
      <c r="G1947" s="211">
        <v>229.11</v>
      </c>
      <c r="H1947" s="211">
        <f t="shared" si="6"/>
        <v>160.38</v>
      </c>
    </row>
    <row r="1948" spans="1:8" x14ac:dyDescent="0.25">
      <c r="A1948" s="208"/>
      <c r="B1948" s="209"/>
      <c r="C1948" s="208"/>
      <c r="D1948" s="209" t="s">
        <v>271</v>
      </c>
      <c r="E1948" s="209"/>
      <c r="F1948" s="210"/>
      <c r="G1948" s="211"/>
      <c r="H1948" s="211">
        <f>+SUBTOTAL(9,H1942:H1947)</f>
        <v>289.83</v>
      </c>
    </row>
    <row r="1949" spans="1:8" x14ac:dyDescent="0.25">
      <c r="A1949" s="208"/>
      <c r="B1949" s="209"/>
      <c r="C1949" s="208"/>
      <c r="D1949" s="209" t="s">
        <v>272</v>
      </c>
      <c r="E1949" s="209"/>
      <c r="F1949" s="210"/>
      <c r="G1949" s="211"/>
      <c r="H1949" s="211">
        <f>+SUBTOTAL(9,H1939:H1947)</f>
        <v>314.89999999999998</v>
      </c>
    </row>
    <row r="1950" spans="1:8" x14ac:dyDescent="0.25">
      <c r="A1950" s="208"/>
      <c r="B1950" s="209"/>
      <c r="C1950" s="208"/>
      <c r="D1950" s="209" t="s">
        <v>273</v>
      </c>
      <c r="E1950" s="209"/>
      <c r="F1950" s="210">
        <v>28</v>
      </c>
      <c r="G1950" s="211"/>
      <c r="H1950" s="211">
        <f>+ROUND(H1949*F1950/100,2)</f>
        <v>88.17</v>
      </c>
    </row>
    <row r="1951" spans="1:8" x14ac:dyDescent="0.25">
      <c r="A1951" s="208"/>
      <c r="B1951" s="209"/>
      <c r="C1951" s="208"/>
      <c r="D1951" s="209" t="s">
        <v>274</v>
      </c>
      <c r="E1951" s="209"/>
      <c r="F1951" s="210"/>
      <c r="G1951" s="211"/>
      <c r="H1951" s="211">
        <f>+H1949+H1950</f>
        <v>403.07</v>
      </c>
    </row>
    <row r="1952" spans="1:8" x14ac:dyDescent="0.25">
      <c r="A1952" s="208"/>
      <c r="B1952" s="209"/>
      <c r="C1952" s="208"/>
      <c r="D1952" s="209" t="s">
        <v>275</v>
      </c>
      <c r="E1952" s="209"/>
      <c r="F1952" s="210"/>
      <c r="G1952" s="211"/>
      <c r="H1952" s="211">
        <v>403.07</v>
      </c>
    </row>
    <row r="1954" spans="1:8" x14ac:dyDescent="0.25">
      <c r="A1954" s="232" t="s">
        <v>344</v>
      </c>
      <c r="B1954" s="233" t="s">
        <v>345</v>
      </c>
      <c r="C1954" s="232"/>
      <c r="D1954" s="233"/>
      <c r="E1954" s="233"/>
      <c r="F1954" s="234"/>
      <c r="G1954" s="235"/>
      <c r="H1954" s="235"/>
    </row>
    <row r="1955" spans="1:8" x14ac:dyDescent="0.25">
      <c r="A1955" s="232"/>
      <c r="B1955" s="233"/>
      <c r="C1955" s="232" t="s">
        <v>346</v>
      </c>
      <c r="D1955" s="233" t="s">
        <v>347</v>
      </c>
      <c r="E1955" s="233" t="s">
        <v>348</v>
      </c>
      <c r="F1955" s="234" t="s">
        <v>349</v>
      </c>
      <c r="G1955" s="235" t="s">
        <v>350</v>
      </c>
      <c r="H1955" s="235" t="s">
        <v>351</v>
      </c>
    </row>
    <row r="1956" spans="1:8" x14ac:dyDescent="0.25">
      <c r="A1956" s="232"/>
      <c r="B1956" s="233"/>
      <c r="C1956" s="232"/>
      <c r="D1956" s="233"/>
      <c r="E1956" s="233"/>
      <c r="F1956" s="234"/>
      <c r="G1956" s="235"/>
      <c r="H1956" s="235"/>
    </row>
    <row r="1957" spans="1:8" x14ac:dyDescent="0.25">
      <c r="A1957" s="219" t="s">
        <v>1484</v>
      </c>
      <c r="B1957" s="220" t="s">
        <v>1423</v>
      </c>
      <c r="C1957" s="219"/>
      <c r="D1957" s="220"/>
      <c r="E1957" s="220" t="s">
        <v>337</v>
      </c>
      <c r="F1957" s="234" t="s">
        <v>1424</v>
      </c>
      <c r="G1957" s="235"/>
      <c r="H1957" s="235"/>
    </row>
    <row r="1958" spans="1:8" x14ac:dyDescent="0.25">
      <c r="A1958" s="232"/>
      <c r="B1958" s="233"/>
      <c r="C1958" s="232"/>
      <c r="D1958" s="233" t="s">
        <v>356</v>
      </c>
      <c r="E1958" s="233"/>
      <c r="F1958" s="234"/>
      <c r="G1958" s="235"/>
      <c r="H1958" s="235"/>
    </row>
    <row r="1959" spans="1:8" x14ac:dyDescent="0.25">
      <c r="A1959" s="232"/>
      <c r="B1959" s="233" t="s">
        <v>270</v>
      </c>
      <c r="C1959" s="232" t="s">
        <v>490</v>
      </c>
      <c r="D1959" s="233" t="s">
        <v>491</v>
      </c>
      <c r="E1959" s="233" t="s">
        <v>359</v>
      </c>
      <c r="F1959" s="234">
        <v>8</v>
      </c>
      <c r="G1959" s="235">
        <v>17.11</v>
      </c>
      <c r="H1959" s="235">
        <f>+ROUND(F1959*G1959,2)</f>
        <v>136.88</v>
      </c>
    </row>
    <row r="1960" spans="1:8" x14ac:dyDescent="0.25">
      <c r="A1960" s="232"/>
      <c r="B1960" s="233" t="s">
        <v>270</v>
      </c>
      <c r="C1960" s="232" t="s">
        <v>1425</v>
      </c>
      <c r="D1960" s="233" t="s">
        <v>1426</v>
      </c>
      <c r="E1960" s="233" t="s">
        <v>359</v>
      </c>
      <c r="F1960" s="234">
        <v>40</v>
      </c>
      <c r="G1960" s="235">
        <v>28.38</v>
      </c>
      <c r="H1960" s="235">
        <f>+ROUND(F1960*G1960,2)</f>
        <v>1135.2</v>
      </c>
    </row>
    <row r="1961" spans="1:8" x14ac:dyDescent="0.25">
      <c r="A1961" s="232"/>
      <c r="B1961" s="233" t="s">
        <v>270</v>
      </c>
      <c r="C1961" s="232" t="s">
        <v>501</v>
      </c>
      <c r="D1961" s="233" t="s">
        <v>502</v>
      </c>
      <c r="E1961" s="233" t="s">
        <v>359</v>
      </c>
      <c r="F1961" s="234">
        <v>40</v>
      </c>
      <c r="G1961" s="235">
        <v>16.920000000000002</v>
      </c>
      <c r="H1961" s="235">
        <f>+ROUND(F1961*G1961,2)</f>
        <v>676.8</v>
      </c>
    </row>
    <row r="1962" spans="1:8" x14ac:dyDescent="0.25">
      <c r="A1962" s="232"/>
      <c r="B1962" s="233" t="s">
        <v>270</v>
      </c>
      <c r="C1962" s="232" t="s">
        <v>360</v>
      </c>
      <c r="D1962" s="233" t="s">
        <v>361</v>
      </c>
      <c r="E1962" s="233" t="s">
        <v>359</v>
      </c>
      <c r="F1962" s="234">
        <v>40</v>
      </c>
      <c r="G1962" s="235">
        <v>13.45</v>
      </c>
      <c r="H1962" s="235">
        <f>+ROUND(F1962*G1962,2)</f>
        <v>538</v>
      </c>
    </row>
    <row r="1963" spans="1:8" x14ac:dyDescent="0.25">
      <c r="A1963" s="232"/>
      <c r="B1963" s="233" t="s">
        <v>270</v>
      </c>
      <c r="C1963" s="232" t="s">
        <v>1427</v>
      </c>
      <c r="D1963" s="233" t="s">
        <v>1428</v>
      </c>
      <c r="E1963" s="233" t="s">
        <v>450</v>
      </c>
      <c r="F1963" s="234">
        <v>40</v>
      </c>
      <c r="G1963" s="235">
        <v>0.09</v>
      </c>
      <c r="H1963" s="235">
        <f>+ROUND(F1963*G1963,2)</f>
        <v>3.6</v>
      </c>
    </row>
    <row r="1964" spans="1:8" x14ac:dyDescent="0.25">
      <c r="A1964" s="232"/>
      <c r="B1964" s="233"/>
      <c r="C1964" s="232"/>
      <c r="D1964" s="233" t="s">
        <v>271</v>
      </c>
      <c r="E1964" s="233"/>
      <c r="F1964" s="234"/>
      <c r="G1964" s="235"/>
      <c r="H1964" s="235">
        <f>+SUBTOTAL(9,H1959:H1963)</f>
        <v>2490.48</v>
      </c>
    </row>
    <row r="1965" spans="1:8" x14ac:dyDescent="0.25">
      <c r="A1965" s="232"/>
      <c r="B1965" s="233"/>
      <c r="C1965" s="232"/>
      <c r="D1965" s="233" t="s">
        <v>272</v>
      </c>
      <c r="E1965" s="233"/>
      <c r="F1965" s="234"/>
      <c r="G1965" s="235"/>
      <c r="H1965" s="235">
        <f>+SUBTOTAL(9,H1958:H1963)</f>
        <v>2490.48</v>
      </c>
    </row>
    <row r="1966" spans="1:8" x14ac:dyDescent="0.25">
      <c r="A1966" s="232"/>
      <c r="B1966" s="233"/>
      <c r="C1966" s="232"/>
      <c r="D1966" s="233" t="s">
        <v>273</v>
      </c>
      <c r="E1966" s="233"/>
      <c r="F1966" s="234">
        <v>28</v>
      </c>
      <c r="G1966" s="235"/>
      <c r="H1966" s="235">
        <f>+ROUND(H1965*F1966/100,2)</f>
        <v>697.33</v>
      </c>
    </row>
    <row r="1967" spans="1:8" x14ac:dyDescent="0.25">
      <c r="A1967" s="232"/>
      <c r="B1967" s="233"/>
      <c r="C1967" s="232"/>
      <c r="D1967" s="233" t="s">
        <v>274</v>
      </c>
      <c r="E1967" s="233"/>
      <c r="F1967" s="234"/>
      <c r="G1967" s="235"/>
      <c r="H1967" s="235">
        <f>+H1965+H1966</f>
        <v>3187.81</v>
      </c>
    </row>
    <row r="1968" spans="1:8" x14ac:dyDescent="0.25">
      <c r="A1968" s="232"/>
      <c r="B1968" s="233"/>
      <c r="C1968" s="232"/>
      <c r="D1968" s="233" t="s">
        <v>275</v>
      </c>
      <c r="E1968" s="233"/>
      <c r="F1968" s="234"/>
      <c r="G1968" s="235"/>
      <c r="H1968" s="235">
        <v>3187.81</v>
      </c>
    </row>
    <row r="1969" spans="1:8" x14ac:dyDescent="0.25">
      <c r="A1969" s="236"/>
      <c r="B1969" s="237"/>
      <c r="C1969" s="236"/>
      <c r="D1969" s="237"/>
      <c r="E1969" s="237"/>
      <c r="F1969" s="238"/>
      <c r="G1969" s="239"/>
      <c r="H1969" s="239"/>
    </row>
    <row r="1970" spans="1:8" x14ac:dyDescent="0.25">
      <c r="A1970" s="236"/>
      <c r="B1970" s="237"/>
      <c r="C1970" s="236"/>
      <c r="D1970" s="237"/>
      <c r="E1970" s="237"/>
      <c r="F1970" s="238"/>
      <c r="G1970" s="239"/>
      <c r="H1970" s="239"/>
    </row>
    <row r="1971" spans="1:8" x14ac:dyDescent="0.25">
      <c r="A1971" s="232" t="s">
        <v>344</v>
      </c>
      <c r="B1971" s="233" t="s">
        <v>345</v>
      </c>
      <c r="C1971" s="232"/>
      <c r="D1971" s="233"/>
      <c r="E1971" s="233"/>
      <c r="F1971" s="234"/>
      <c r="G1971" s="235"/>
      <c r="H1971" s="235"/>
    </row>
    <row r="1972" spans="1:8" x14ac:dyDescent="0.25">
      <c r="A1972" s="232"/>
      <c r="B1972" s="233"/>
      <c r="C1972" s="232" t="s">
        <v>346</v>
      </c>
      <c r="D1972" s="233" t="s">
        <v>347</v>
      </c>
      <c r="E1972" s="233" t="s">
        <v>348</v>
      </c>
      <c r="F1972" s="234" t="s">
        <v>349</v>
      </c>
      <c r="G1972" s="235" t="s">
        <v>350</v>
      </c>
      <c r="H1972" s="235" t="s">
        <v>351</v>
      </c>
    </row>
    <row r="1973" spans="1:8" x14ac:dyDescent="0.25">
      <c r="A1973" s="232"/>
      <c r="B1973" s="233"/>
      <c r="C1973" s="232"/>
      <c r="D1973" s="233"/>
      <c r="E1973" s="233"/>
      <c r="F1973" s="234"/>
      <c r="G1973" s="235"/>
      <c r="H1973" s="235"/>
    </row>
    <row r="1974" spans="1:8" x14ac:dyDescent="0.25">
      <c r="A1974" s="219" t="s">
        <v>492</v>
      </c>
      <c r="B1974" s="220" t="s">
        <v>280</v>
      </c>
      <c r="C1974" s="219"/>
      <c r="D1974" s="220"/>
      <c r="E1974" s="220" t="s">
        <v>359</v>
      </c>
      <c r="F1974" s="234" t="s">
        <v>366</v>
      </c>
      <c r="G1974" s="235"/>
      <c r="H1974" s="235"/>
    </row>
    <row r="1975" spans="1:8" x14ac:dyDescent="0.25">
      <c r="A1975" s="232"/>
      <c r="B1975" s="233">
        <v>1</v>
      </c>
      <c r="C1975" s="232" t="s">
        <v>493</v>
      </c>
      <c r="D1975" s="233" t="s">
        <v>494</v>
      </c>
      <c r="E1975" s="233" t="s">
        <v>359</v>
      </c>
      <c r="F1975" s="234">
        <v>1</v>
      </c>
      <c r="G1975" s="235">
        <v>11.84</v>
      </c>
      <c r="H1975" s="235">
        <f>+ROUND(F1975*G1975,2)</f>
        <v>11.84</v>
      </c>
    </row>
    <row r="1976" spans="1:8" x14ac:dyDescent="0.25">
      <c r="A1976" s="232"/>
      <c r="B1976" s="233">
        <v>1</v>
      </c>
      <c r="C1976" s="232" t="s">
        <v>369</v>
      </c>
      <c r="D1976" s="233" t="s">
        <v>370</v>
      </c>
      <c r="E1976" s="233" t="s">
        <v>359</v>
      </c>
      <c r="F1976" s="234">
        <v>1</v>
      </c>
      <c r="G1976" s="235">
        <v>2.59</v>
      </c>
      <c r="H1976" s="235">
        <f>+ROUND(F1976*G1976,2)</f>
        <v>2.59</v>
      </c>
    </row>
    <row r="1977" spans="1:8" x14ac:dyDescent="0.25">
      <c r="A1977" s="232"/>
      <c r="B1977" s="233">
        <v>1</v>
      </c>
      <c r="C1977" s="232" t="s">
        <v>371</v>
      </c>
      <c r="D1977" s="233" t="s">
        <v>372</v>
      </c>
      <c r="E1977" s="233" t="s">
        <v>359</v>
      </c>
      <c r="F1977" s="234">
        <v>1</v>
      </c>
      <c r="G1977" s="235">
        <v>0.55000000000000004</v>
      </c>
      <c r="H1977" s="235">
        <f>+ROUND(F1977*G1977,2)</f>
        <v>0.55000000000000004</v>
      </c>
    </row>
    <row r="1978" spans="1:8" x14ac:dyDescent="0.25">
      <c r="A1978" s="232"/>
      <c r="B1978" s="233">
        <v>1</v>
      </c>
      <c r="C1978" s="232" t="s">
        <v>373</v>
      </c>
      <c r="D1978" s="233" t="s">
        <v>374</v>
      </c>
      <c r="E1978" s="233" t="s">
        <v>359</v>
      </c>
      <c r="F1978" s="234">
        <v>1</v>
      </c>
      <c r="G1978" s="235">
        <v>0.37</v>
      </c>
      <c r="H1978" s="235">
        <f>+ROUND(F1978*G1978,2)</f>
        <v>0.37</v>
      </c>
    </row>
    <row r="1979" spans="1:8" x14ac:dyDescent="0.25">
      <c r="A1979" s="232"/>
      <c r="B1979" s="233">
        <v>1</v>
      </c>
      <c r="C1979" s="232" t="s">
        <v>375</v>
      </c>
      <c r="D1979" s="233" t="s">
        <v>376</v>
      </c>
      <c r="E1979" s="233" t="s">
        <v>359</v>
      </c>
      <c r="F1979" s="234">
        <v>1</v>
      </c>
      <c r="G1979" s="235">
        <v>0.02</v>
      </c>
      <c r="H1979" s="235">
        <f>+ROUND(F1979*G1979,2)</f>
        <v>0.02</v>
      </c>
    </row>
    <row r="1980" spans="1:8" x14ac:dyDescent="0.25">
      <c r="A1980" s="232"/>
      <c r="B1980" s="233"/>
      <c r="C1980" s="232"/>
      <c r="D1980" s="233" t="s">
        <v>277</v>
      </c>
      <c r="E1980" s="233"/>
      <c r="F1980" s="234"/>
      <c r="G1980" s="235"/>
      <c r="H1980" s="235">
        <f>+SUBTOTAL(9,H1975:H1979)</f>
        <v>15.37</v>
      </c>
    </row>
    <row r="1981" spans="1:8" x14ac:dyDescent="0.25">
      <c r="A1981" s="232"/>
      <c r="B1981" s="233"/>
      <c r="C1981" s="232"/>
      <c r="D1981" s="233" t="s">
        <v>356</v>
      </c>
      <c r="E1981" s="233"/>
      <c r="F1981" s="234"/>
      <c r="G1981" s="235"/>
      <c r="H1981" s="235"/>
    </row>
    <row r="1982" spans="1:8" x14ac:dyDescent="0.25">
      <c r="A1982" s="232"/>
      <c r="B1982" s="233" t="s">
        <v>270</v>
      </c>
      <c r="C1982" s="232" t="s">
        <v>377</v>
      </c>
      <c r="D1982" s="233" t="s">
        <v>378</v>
      </c>
      <c r="E1982" s="233" t="s">
        <v>359</v>
      </c>
      <c r="F1982" s="234">
        <v>1</v>
      </c>
      <c r="G1982" s="235">
        <v>0.48</v>
      </c>
      <c r="H1982" s="235">
        <f>+ROUND(F1982*G1982,2)</f>
        <v>0.48</v>
      </c>
    </row>
    <row r="1983" spans="1:8" x14ac:dyDescent="0.25">
      <c r="A1983" s="232"/>
      <c r="B1983" s="233" t="s">
        <v>270</v>
      </c>
      <c r="C1983" s="232" t="s">
        <v>379</v>
      </c>
      <c r="D1983" s="233" t="s">
        <v>380</v>
      </c>
      <c r="E1983" s="233" t="s">
        <v>359</v>
      </c>
      <c r="F1983" s="234">
        <v>1</v>
      </c>
      <c r="G1983" s="235">
        <v>0.9</v>
      </c>
      <c r="H1983" s="235">
        <f>+ROUND(F1983*G1983,2)</f>
        <v>0.9</v>
      </c>
    </row>
    <row r="1984" spans="1:8" x14ac:dyDescent="0.25">
      <c r="A1984" s="232"/>
      <c r="B1984" s="233" t="s">
        <v>270</v>
      </c>
      <c r="C1984" s="232" t="s">
        <v>495</v>
      </c>
      <c r="D1984" s="233" t="s">
        <v>496</v>
      </c>
      <c r="E1984" s="233" t="s">
        <v>359</v>
      </c>
      <c r="F1984" s="234">
        <v>1</v>
      </c>
      <c r="G1984" s="235">
        <v>0.36</v>
      </c>
      <c r="H1984" s="235">
        <f>+ROUND(F1984*G1984,2)</f>
        <v>0.36</v>
      </c>
    </row>
    <row r="1985" spans="1:8" x14ac:dyDescent="0.25">
      <c r="A1985" s="232"/>
      <c r="B1985" s="233"/>
      <c r="C1985" s="232"/>
      <c r="D1985" s="233" t="s">
        <v>271</v>
      </c>
      <c r="E1985" s="233"/>
      <c r="F1985" s="234"/>
      <c r="G1985" s="235"/>
      <c r="H1985" s="235">
        <f>+SUBTOTAL(9,H1982:H1984)</f>
        <v>1.7399999999999998</v>
      </c>
    </row>
    <row r="1986" spans="1:8" x14ac:dyDescent="0.25">
      <c r="A1986" s="232"/>
      <c r="B1986" s="233"/>
      <c r="C1986" s="232"/>
      <c r="D1986" s="233" t="s">
        <v>272</v>
      </c>
      <c r="E1986" s="233"/>
      <c r="F1986" s="234"/>
      <c r="G1986" s="235"/>
      <c r="H1986" s="235">
        <f>+SUBTOTAL(9,H1975:H1984)</f>
        <v>17.11</v>
      </c>
    </row>
    <row r="1987" spans="1:8" x14ac:dyDescent="0.25">
      <c r="A1987" s="232"/>
      <c r="B1987" s="233"/>
      <c r="C1987" s="232"/>
      <c r="D1987" s="233" t="s">
        <v>273</v>
      </c>
      <c r="E1987" s="233"/>
      <c r="F1987" s="234">
        <v>0</v>
      </c>
      <c r="G1987" s="235"/>
      <c r="H1987" s="235">
        <f>+ROUND(H1986*F1987/100,2)</f>
        <v>0</v>
      </c>
    </row>
    <row r="1988" spans="1:8" x14ac:dyDescent="0.25">
      <c r="A1988" s="232"/>
      <c r="B1988" s="233"/>
      <c r="C1988" s="232"/>
      <c r="D1988" s="233" t="s">
        <v>274</v>
      </c>
      <c r="E1988" s="233"/>
      <c r="F1988" s="234"/>
      <c r="G1988" s="235"/>
      <c r="H1988" s="235">
        <f>+H1986+H1987</f>
        <v>17.11</v>
      </c>
    </row>
    <row r="1989" spans="1:8" x14ac:dyDescent="0.25">
      <c r="A1989" s="232"/>
      <c r="B1989" s="233"/>
      <c r="C1989" s="232"/>
      <c r="D1989" s="233" t="s">
        <v>275</v>
      </c>
      <c r="E1989" s="233"/>
      <c r="F1989" s="234"/>
      <c r="G1989" s="235"/>
      <c r="H1989" s="235">
        <v>17.11</v>
      </c>
    </row>
    <row r="1990" spans="1:8" x14ac:dyDescent="0.25">
      <c r="A1990" s="236"/>
      <c r="B1990" s="237"/>
      <c r="C1990" s="236"/>
      <c r="D1990" s="237"/>
      <c r="E1990" s="237"/>
      <c r="F1990" s="238"/>
      <c r="G1990" s="239"/>
      <c r="H1990" s="239"/>
    </row>
    <row r="1991" spans="1:8" x14ac:dyDescent="0.25">
      <c r="A1991" s="236"/>
      <c r="B1991" s="237"/>
      <c r="C1991" s="236"/>
      <c r="D1991" s="237"/>
      <c r="E1991" s="237"/>
      <c r="F1991" s="238"/>
      <c r="G1991" s="239"/>
      <c r="H1991" s="239"/>
    </row>
    <row r="1992" spans="1:8" x14ac:dyDescent="0.25">
      <c r="A1992" s="232" t="s">
        <v>344</v>
      </c>
      <c r="B1992" s="233" t="s">
        <v>345</v>
      </c>
      <c r="C1992" s="232"/>
      <c r="D1992" s="233"/>
      <c r="E1992" s="233"/>
      <c r="F1992" s="234"/>
      <c r="G1992" s="235"/>
      <c r="H1992" s="235"/>
    </row>
    <row r="1993" spans="1:8" x14ac:dyDescent="0.25">
      <c r="A1993" s="232"/>
      <c r="B1993" s="233"/>
      <c r="C1993" s="232" t="s">
        <v>346</v>
      </c>
      <c r="D1993" s="233" t="s">
        <v>347</v>
      </c>
      <c r="E1993" s="233" t="s">
        <v>348</v>
      </c>
      <c r="F1993" s="234" t="s">
        <v>349</v>
      </c>
      <c r="G1993" s="235" t="s">
        <v>350</v>
      </c>
      <c r="H1993" s="235" t="s">
        <v>351</v>
      </c>
    </row>
    <row r="1994" spans="1:8" x14ac:dyDescent="0.25">
      <c r="A1994" s="232"/>
      <c r="B1994" s="233"/>
      <c r="C1994" s="232"/>
      <c r="D1994" s="233"/>
      <c r="E1994" s="233"/>
      <c r="F1994" s="234"/>
      <c r="G1994" s="235"/>
      <c r="H1994" s="235"/>
    </row>
    <row r="1995" spans="1:8" x14ac:dyDescent="0.25">
      <c r="A1995" s="219" t="s">
        <v>497</v>
      </c>
      <c r="B1995" s="220" t="s">
        <v>498</v>
      </c>
      <c r="C1995" s="219"/>
      <c r="D1995" s="220"/>
      <c r="E1995" s="220" t="s">
        <v>359</v>
      </c>
      <c r="F1995" s="234" t="s">
        <v>366</v>
      </c>
      <c r="G1995" s="235"/>
      <c r="H1995" s="235"/>
    </row>
    <row r="1996" spans="1:8" x14ac:dyDescent="0.25">
      <c r="A1996" s="232"/>
      <c r="B1996" s="233">
        <v>1</v>
      </c>
      <c r="C1996" s="232" t="s">
        <v>493</v>
      </c>
      <c r="D1996" s="233" t="s">
        <v>494</v>
      </c>
      <c r="E1996" s="233" t="s">
        <v>359</v>
      </c>
      <c r="F1996" s="234">
        <v>3.0099999999999998E-2</v>
      </c>
      <c r="G1996" s="235">
        <v>11.84</v>
      </c>
      <c r="H1996" s="235">
        <f>+ROUND(F1996*G1996,2)</f>
        <v>0.36</v>
      </c>
    </row>
    <row r="1997" spans="1:8" x14ac:dyDescent="0.25">
      <c r="A1997" s="232"/>
      <c r="B1997" s="233"/>
      <c r="C1997" s="232"/>
      <c r="D1997" s="233" t="s">
        <v>277</v>
      </c>
      <c r="E1997" s="233"/>
      <c r="F1997" s="234"/>
      <c r="G1997" s="235"/>
      <c r="H1997" s="235">
        <f>+SUBTOTAL(9,H1996:H1996)</f>
        <v>0.36</v>
      </c>
    </row>
    <row r="1998" spans="1:8" x14ac:dyDescent="0.25">
      <c r="A1998" s="232"/>
      <c r="B1998" s="233"/>
      <c r="C1998" s="232"/>
      <c r="D1998" s="233" t="s">
        <v>272</v>
      </c>
      <c r="E1998" s="233"/>
      <c r="F1998" s="234"/>
      <c r="G1998" s="235"/>
      <c r="H1998" s="235">
        <f>+SUBTOTAL(9,H1996:H1996)</f>
        <v>0.36</v>
      </c>
    </row>
    <row r="1999" spans="1:8" x14ac:dyDescent="0.25">
      <c r="A1999" s="232"/>
      <c r="B1999" s="233"/>
      <c r="C1999" s="232"/>
      <c r="D1999" s="233" t="s">
        <v>273</v>
      </c>
      <c r="E1999" s="233"/>
      <c r="F1999" s="234">
        <v>0</v>
      </c>
      <c r="G1999" s="235"/>
      <c r="H1999" s="235">
        <f>+ROUND(H1998*F1999/100,2)</f>
        <v>0</v>
      </c>
    </row>
    <row r="2000" spans="1:8" x14ac:dyDescent="0.25">
      <c r="A2000" s="232"/>
      <c r="B2000" s="233"/>
      <c r="C2000" s="232"/>
      <c r="D2000" s="233" t="s">
        <v>274</v>
      </c>
      <c r="E2000" s="233"/>
      <c r="F2000" s="234"/>
      <c r="G2000" s="235"/>
      <c r="H2000" s="235">
        <f>+H1998+H1999</f>
        <v>0.36</v>
      </c>
    </row>
    <row r="2001" spans="1:8" x14ac:dyDescent="0.25">
      <c r="A2001" s="232"/>
      <c r="B2001" s="233"/>
      <c r="C2001" s="232"/>
      <c r="D2001" s="233" t="s">
        <v>275</v>
      </c>
      <c r="E2001" s="233"/>
      <c r="F2001" s="234"/>
      <c r="G2001" s="235"/>
      <c r="H2001" s="235">
        <v>0.36</v>
      </c>
    </row>
    <row r="2002" spans="1:8" x14ac:dyDescent="0.25">
      <c r="A2002" s="236"/>
      <c r="B2002" s="237"/>
      <c r="C2002" s="236"/>
      <c r="D2002" s="237"/>
      <c r="E2002" s="237"/>
      <c r="F2002" s="238"/>
      <c r="G2002" s="239"/>
      <c r="H2002" s="239"/>
    </row>
    <row r="2003" spans="1:8" x14ac:dyDescent="0.25">
      <c r="A2003" s="236"/>
      <c r="B2003" s="237"/>
      <c r="C2003" s="236"/>
      <c r="D2003" s="237"/>
      <c r="E2003" s="237"/>
      <c r="F2003" s="238"/>
      <c r="G2003" s="239"/>
      <c r="H2003" s="239"/>
    </row>
    <row r="2004" spans="1:8" x14ac:dyDescent="0.25">
      <c r="A2004" s="232" t="s">
        <v>344</v>
      </c>
      <c r="B2004" s="233" t="s">
        <v>345</v>
      </c>
      <c r="C2004" s="232"/>
      <c r="D2004" s="233"/>
      <c r="E2004" s="233"/>
      <c r="F2004" s="234"/>
      <c r="G2004" s="235"/>
      <c r="H2004" s="235"/>
    </row>
    <row r="2005" spans="1:8" x14ac:dyDescent="0.25">
      <c r="A2005" s="232"/>
      <c r="B2005" s="233"/>
      <c r="C2005" s="232" t="s">
        <v>346</v>
      </c>
      <c r="D2005" s="233" t="s">
        <v>347</v>
      </c>
      <c r="E2005" s="233" t="s">
        <v>348</v>
      </c>
      <c r="F2005" s="234" t="s">
        <v>349</v>
      </c>
      <c r="G2005" s="235" t="s">
        <v>350</v>
      </c>
      <c r="H2005" s="235" t="s">
        <v>351</v>
      </c>
    </row>
    <row r="2006" spans="1:8" x14ac:dyDescent="0.25">
      <c r="A2006" s="232"/>
      <c r="B2006" s="233"/>
      <c r="C2006" s="232"/>
      <c r="D2006" s="233"/>
      <c r="E2006" s="233"/>
      <c r="F2006" s="234"/>
      <c r="G2006" s="235"/>
      <c r="H2006" s="235"/>
    </row>
    <row r="2007" spans="1:8" x14ac:dyDescent="0.25">
      <c r="A2007" s="219" t="s">
        <v>1429</v>
      </c>
      <c r="B2007" s="220" t="s">
        <v>1430</v>
      </c>
      <c r="C2007" s="219"/>
      <c r="D2007" s="220"/>
      <c r="E2007" s="220" t="s">
        <v>359</v>
      </c>
      <c r="F2007" s="234" t="s">
        <v>366</v>
      </c>
      <c r="G2007" s="235"/>
      <c r="H2007" s="235"/>
    </row>
    <row r="2008" spans="1:8" x14ac:dyDescent="0.25">
      <c r="A2008" s="232"/>
      <c r="B2008" s="233">
        <v>1</v>
      </c>
      <c r="C2008" s="232" t="s">
        <v>1431</v>
      </c>
      <c r="D2008" s="233" t="s">
        <v>1432</v>
      </c>
      <c r="E2008" s="233" t="s">
        <v>359</v>
      </c>
      <c r="F2008" s="234">
        <v>1</v>
      </c>
      <c r="G2008" s="235">
        <v>22.9</v>
      </c>
      <c r="H2008" s="235">
        <f>+ROUND(F2008*G2008,2)</f>
        <v>22.9</v>
      </c>
    </row>
    <row r="2009" spans="1:8" x14ac:dyDescent="0.25">
      <c r="A2009" s="232"/>
      <c r="B2009" s="233">
        <v>1</v>
      </c>
      <c r="C2009" s="232" t="s">
        <v>369</v>
      </c>
      <c r="D2009" s="233" t="s">
        <v>370</v>
      </c>
      <c r="E2009" s="233" t="s">
        <v>359</v>
      </c>
      <c r="F2009" s="234">
        <v>1</v>
      </c>
      <c r="G2009" s="235">
        <v>2.59</v>
      </c>
      <c r="H2009" s="235">
        <f>+ROUND(F2009*G2009,2)</f>
        <v>2.59</v>
      </c>
    </row>
    <row r="2010" spans="1:8" x14ac:dyDescent="0.25">
      <c r="A2010" s="232"/>
      <c r="B2010" s="233">
        <v>1</v>
      </c>
      <c r="C2010" s="232" t="s">
        <v>371</v>
      </c>
      <c r="D2010" s="233" t="s">
        <v>372</v>
      </c>
      <c r="E2010" s="233" t="s">
        <v>359</v>
      </c>
      <c r="F2010" s="234">
        <v>1</v>
      </c>
      <c r="G2010" s="235">
        <v>0.55000000000000004</v>
      </c>
      <c r="H2010" s="235">
        <f>+ROUND(F2010*G2010,2)</f>
        <v>0.55000000000000004</v>
      </c>
    </row>
    <row r="2011" spans="1:8" x14ac:dyDescent="0.25">
      <c r="A2011" s="232"/>
      <c r="B2011" s="233">
        <v>1</v>
      </c>
      <c r="C2011" s="232" t="s">
        <v>373</v>
      </c>
      <c r="D2011" s="233" t="s">
        <v>374</v>
      </c>
      <c r="E2011" s="233" t="s">
        <v>359</v>
      </c>
      <c r="F2011" s="234">
        <v>1</v>
      </c>
      <c r="G2011" s="235">
        <v>0.37</v>
      </c>
      <c r="H2011" s="235">
        <f>+ROUND(F2011*G2011,2)</f>
        <v>0.37</v>
      </c>
    </row>
    <row r="2012" spans="1:8" x14ac:dyDescent="0.25">
      <c r="A2012" s="232"/>
      <c r="B2012" s="233">
        <v>1</v>
      </c>
      <c r="C2012" s="232" t="s">
        <v>375</v>
      </c>
      <c r="D2012" s="233" t="s">
        <v>376</v>
      </c>
      <c r="E2012" s="233" t="s">
        <v>359</v>
      </c>
      <c r="F2012" s="234">
        <v>1</v>
      </c>
      <c r="G2012" s="235">
        <v>0.02</v>
      </c>
      <c r="H2012" s="235">
        <f>+ROUND(F2012*G2012,2)</f>
        <v>0.02</v>
      </c>
    </row>
    <row r="2013" spans="1:8" x14ac:dyDescent="0.25">
      <c r="A2013" s="232"/>
      <c r="B2013" s="233"/>
      <c r="C2013" s="232"/>
      <c r="D2013" s="233" t="s">
        <v>277</v>
      </c>
      <c r="E2013" s="233"/>
      <c r="F2013" s="234"/>
      <c r="G2013" s="235"/>
      <c r="H2013" s="235">
        <f>+SUBTOTAL(9,H2008:H2012)</f>
        <v>26.43</v>
      </c>
    </row>
    <row r="2014" spans="1:8" x14ac:dyDescent="0.25">
      <c r="A2014" s="232"/>
      <c r="B2014" s="233"/>
      <c r="C2014" s="232"/>
      <c r="D2014" s="233" t="s">
        <v>356</v>
      </c>
      <c r="E2014" s="233"/>
      <c r="F2014" s="234"/>
      <c r="G2014" s="235"/>
      <c r="H2014" s="235"/>
    </row>
    <row r="2015" spans="1:8" x14ac:dyDescent="0.25">
      <c r="A2015" s="232"/>
      <c r="B2015" s="233" t="s">
        <v>270</v>
      </c>
      <c r="C2015" s="232" t="s">
        <v>377</v>
      </c>
      <c r="D2015" s="233" t="s">
        <v>378</v>
      </c>
      <c r="E2015" s="233" t="s">
        <v>359</v>
      </c>
      <c r="F2015" s="234">
        <v>1</v>
      </c>
      <c r="G2015" s="235">
        <v>0.48</v>
      </c>
      <c r="H2015" s="235">
        <f>+ROUND(F2015*G2015,2)</f>
        <v>0.48</v>
      </c>
    </row>
    <row r="2016" spans="1:8" x14ac:dyDescent="0.25">
      <c r="A2016" s="232"/>
      <c r="B2016" s="233" t="s">
        <v>270</v>
      </c>
      <c r="C2016" s="232" t="s">
        <v>379</v>
      </c>
      <c r="D2016" s="233" t="s">
        <v>380</v>
      </c>
      <c r="E2016" s="233" t="s">
        <v>359</v>
      </c>
      <c r="F2016" s="234">
        <v>1</v>
      </c>
      <c r="G2016" s="235">
        <v>0.9</v>
      </c>
      <c r="H2016" s="235">
        <f>+ROUND(F2016*G2016,2)</f>
        <v>0.9</v>
      </c>
    </row>
    <row r="2017" spans="1:8" x14ac:dyDescent="0.25">
      <c r="A2017" s="232"/>
      <c r="B2017" s="233" t="s">
        <v>270</v>
      </c>
      <c r="C2017" s="232" t="s">
        <v>1433</v>
      </c>
      <c r="D2017" s="233" t="s">
        <v>1434</v>
      </c>
      <c r="E2017" s="233" t="s">
        <v>359</v>
      </c>
      <c r="F2017" s="234">
        <v>1</v>
      </c>
      <c r="G2017" s="235">
        <v>0.56999999999999995</v>
      </c>
      <c r="H2017" s="235">
        <f>+ROUND(F2017*G2017,2)</f>
        <v>0.56999999999999995</v>
      </c>
    </row>
    <row r="2018" spans="1:8" x14ac:dyDescent="0.25">
      <c r="A2018" s="232"/>
      <c r="B2018" s="233"/>
      <c r="C2018" s="232"/>
      <c r="D2018" s="233" t="s">
        <v>271</v>
      </c>
      <c r="E2018" s="233"/>
      <c r="F2018" s="234"/>
      <c r="G2018" s="235"/>
      <c r="H2018" s="235">
        <f>+SUBTOTAL(9,H2015:H2017)</f>
        <v>1.9499999999999997</v>
      </c>
    </row>
    <row r="2019" spans="1:8" x14ac:dyDescent="0.25">
      <c r="A2019" s="232"/>
      <c r="B2019" s="233"/>
      <c r="C2019" s="232"/>
      <c r="D2019" s="233" t="s">
        <v>272</v>
      </c>
      <c r="E2019" s="233"/>
      <c r="F2019" s="234"/>
      <c r="G2019" s="235"/>
      <c r="H2019" s="235">
        <f>+SUBTOTAL(9,H2008:H2017)</f>
        <v>28.38</v>
      </c>
    </row>
    <row r="2020" spans="1:8" x14ac:dyDescent="0.25">
      <c r="A2020" s="232"/>
      <c r="B2020" s="233"/>
      <c r="C2020" s="232"/>
      <c r="D2020" s="233" t="s">
        <v>273</v>
      </c>
      <c r="E2020" s="233"/>
      <c r="F2020" s="234">
        <v>0</v>
      </c>
      <c r="G2020" s="235"/>
      <c r="H2020" s="235">
        <f>+ROUND(H2019*F2020/100,2)</f>
        <v>0</v>
      </c>
    </row>
    <row r="2021" spans="1:8" x14ac:dyDescent="0.25">
      <c r="A2021" s="232"/>
      <c r="B2021" s="233"/>
      <c r="C2021" s="232"/>
      <c r="D2021" s="233" t="s">
        <v>274</v>
      </c>
      <c r="E2021" s="233"/>
      <c r="F2021" s="234"/>
      <c r="G2021" s="235"/>
      <c r="H2021" s="235">
        <f>+H2019+H2020</f>
        <v>28.38</v>
      </c>
    </row>
    <row r="2022" spans="1:8" x14ac:dyDescent="0.25">
      <c r="A2022" s="232"/>
      <c r="B2022" s="233"/>
      <c r="C2022" s="232"/>
      <c r="D2022" s="233" t="s">
        <v>275</v>
      </c>
      <c r="E2022" s="233"/>
      <c r="F2022" s="234"/>
      <c r="G2022" s="235"/>
      <c r="H2022" s="235">
        <v>28.38</v>
      </c>
    </row>
    <row r="2023" spans="1:8" x14ac:dyDescent="0.25">
      <c r="A2023" s="236"/>
      <c r="B2023" s="237"/>
      <c r="C2023" s="236"/>
      <c r="D2023" s="237"/>
      <c r="E2023" s="237"/>
      <c r="F2023" s="238"/>
      <c r="G2023" s="239"/>
      <c r="H2023" s="239"/>
    </row>
    <row r="2024" spans="1:8" x14ac:dyDescent="0.25">
      <c r="A2024" s="236"/>
      <c r="B2024" s="237"/>
      <c r="C2024" s="236"/>
      <c r="D2024" s="237"/>
      <c r="E2024" s="237"/>
      <c r="F2024" s="238"/>
      <c r="G2024" s="239"/>
      <c r="H2024" s="239"/>
    </row>
    <row r="2025" spans="1:8" x14ac:dyDescent="0.25">
      <c r="A2025" s="232" t="s">
        <v>344</v>
      </c>
      <c r="B2025" s="233" t="s">
        <v>345</v>
      </c>
      <c r="C2025" s="232"/>
      <c r="D2025" s="233"/>
      <c r="E2025" s="233"/>
      <c r="F2025" s="234"/>
      <c r="G2025" s="235"/>
      <c r="H2025" s="235"/>
    </row>
    <row r="2026" spans="1:8" x14ac:dyDescent="0.25">
      <c r="A2026" s="232"/>
      <c r="B2026" s="233"/>
      <c r="C2026" s="232" t="s">
        <v>346</v>
      </c>
      <c r="D2026" s="233" t="s">
        <v>347</v>
      </c>
      <c r="E2026" s="233" t="s">
        <v>348</v>
      </c>
      <c r="F2026" s="234" t="s">
        <v>349</v>
      </c>
      <c r="G2026" s="235" t="s">
        <v>350</v>
      </c>
      <c r="H2026" s="235" t="s">
        <v>351</v>
      </c>
    </row>
    <row r="2027" spans="1:8" x14ac:dyDescent="0.25">
      <c r="A2027" s="232"/>
      <c r="B2027" s="233"/>
      <c r="C2027" s="232"/>
      <c r="D2027" s="233"/>
      <c r="E2027" s="233"/>
      <c r="F2027" s="234"/>
      <c r="G2027" s="235"/>
      <c r="H2027" s="235"/>
    </row>
    <row r="2028" spans="1:8" x14ac:dyDescent="0.25">
      <c r="A2028" s="219" t="s">
        <v>1435</v>
      </c>
      <c r="B2028" s="220" t="s">
        <v>1436</v>
      </c>
      <c r="C2028" s="219"/>
      <c r="D2028" s="220"/>
      <c r="E2028" s="220" t="s">
        <v>359</v>
      </c>
      <c r="F2028" s="234" t="s">
        <v>366</v>
      </c>
      <c r="G2028" s="235"/>
      <c r="H2028" s="235"/>
    </row>
    <row r="2029" spans="1:8" x14ac:dyDescent="0.25">
      <c r="A2029" s="232"/>
      <c r="B2029" s="233">
        <v>1</v>
      </c>
      <c r="C2029" s="232" t="s">
        <v>1431</v>
      </c>
      <c r="D2029" s="233" t="s">
        <v>1432</v>
      </c>
      <c r="E2029" s="233" t="s">
        <v>359</v>
      </c>
      <c r="F2029" s="234">
        <v>2.4899999999999999E-2</v>
      </c>
      <c r="G2029" s="235">
        <v>22.9</v>
      </c>
      <c r="H2029" s="235">
        <f>+ROUND(F2029*G2029,2)</f>
        <v>0.56999999999999995</v>
      </c>
    </row>
    <row r="2030" spans="1:8" x14ac:dyDescent="0.25">
      <c r="A2030" s="232"/>
      <c r="B2030" s="233"/>
      <c r="C2030" s="232"/>
      <c r="D2030" s="233" t="s">
        <v>277</v>
      </c>
      <c r="E2030" s="233"/>
      <c r="F2030" s="234"/>
      <c r="G2030" s="235"/>
      <c r="H2030" s="235">
        <f>+SUBTOTAL(9,H2029:H2029)</f>
        <v>0.56999999999999995</v>
      </c>
    </row>
    <row r="2031" spans="1:8" x14ac:dyDescent="0.25">
      <c r="A2031" s="232"/>
      <c r="B2031" s="233"/>
      <c r="C2031" s="232"/>
      <c r="D2031" s="233" t="s">
        <v>272</v>
      </c>
      <c r="E2031" s="233"/>
      <c r="F2031" s="234"/>
      <c r="G2031" s="235"/>
      <c r="H2031" s="235">
        <f>+SUBTOTAL(9,H2029:H2029)</f>
        <v>0.56999999999999995</v>
      </c>
    </row>
    <row r="2032" spans="1:8" x14ac:dyDescent="0.25">
      <c r="A2032" s="232"/>
      <c r="B2032" s="233"/>
      <c r="C2032" s="232"/>
      <c r="D2032" s="233" t="s">
        <v>273</v>
      </c>
      <c r="E2032" s="233"/>
      <c r="F2032" s="234">
        <v>0</v>
      </c>
      <c r="G2032" s="235"/>
      <c r="H2032" s="235">
        <f>+ROUND(H2031*F2032/100,2)</f>
        <v>0</v>
      </c>
    </row>
    <row r="2033" spans="1:8" x14ac:dyDescent="0.25">
      <c r="A2033" s="232"/>
      <c r="B2033" s="233"/>
      <c r="C2033" s="232"/>
      <c r="D2033" s="233" t="s">
        <v>274</v>
      </c>
      <c r="E2033" s="233"/>
      <c r="F2033" s="234"/>
      <c r="G2033" s="235"/>
      <c r="H2033" s="235">
        <f>+H2031+H2032</f>
        <v>0.56999999999999995</v>
      </c>
    </row>
    <row r="2034" spans="1:8" x14ac:dyDescent="0.25">
      <c r="A2034" s="232"/>
      <c r="B2034" s="233"/>
      <c r="C2034" s="232"/>
      <c r="D2034" s="233" t="s">
        <v>275</v>
      </c>
      <c r="E2034" s="233"/>
      <c r="F2034" s="234"/>
      <c r="G2034" s="235"/>
      <c r="H2034" s="235">
        <v>0.56999999999999995</v>
      </c>
    </row>
    <row r="2035" spans="1:8" x14ac:dyDescent="0.25">
      <c r="A2035" s="236"/>
      <c r="B2035" s="237"/>
      <c r="C2035" s="236"/>
      <c r="D2035" s="237"/>
      <c r="E2035" s="237"/>
      <c r="F2035" s="238"/>
      <c r="G2035" s="239"/>
      <c r="H2035" s="239"/>
    </row>
    <row r="2036" spans="1:8" x14ac:dyDescent="0.25">
      <c r="A2036" s="236"/>
      <c r="B2036" s="237"/>
      <c r="C2036" s="236"/>
      <c r="D2036" s="237"/>
      <c r="E2036" s="237"/>
      <c r="F2036" s="238"/>
      <c r="G2036" s="239"/>
      <c r="H2036" s="239"/>
    </row>
    <row r="2037" spans="1:8" x14ac:dyDescent="0.25">
      <c r="A2037" s="232" t="s">
        <v>344</v>
      </c>
      <c r="B2037" s="233" t="s">
        <v>345</v>
      </c>
      <c r="C2037" s="232"/>
      <c r="D2037" s="233"/>
      <c r="E2037" s="233"/>
      <c r="F2037" s="234"/>
      <c r="G2037" s="235"/>
      <c r="H2037" s="235"/>
    </row>
    <row r="2038" spans="1:8" x14ac:dyDescent="0.25">
      <c r="A2038" s="232"/>
      <c r="B2038" s="233"/>
      <c r="C2038" s="232" t="s">
        <v>346</v>
      </c>
      <c r="D2038" s="233" t="s">
        <v>347</v>
      </c>
      <c r="E2038" s="233" t="s">
        <v>348</v>
      </c>
      <c r="F2038" s="234" t="s">
        <v>349</v>
      </c>
      <c r="G2038" s="235" t="s">
        <v>350</v>
      </c>
      <c r="H2038" s="235" t="s">
        <v>351</v>
      </c>
    </row>
    <row r="2039" spans="1:8" x14ac:dyDescent="0.25">
      <c r="A2039" s="232"/>
      <c r="B2039" s="233"/>
      <c r="C2039" s="232"/>
      <c r="D2039" s="233"/>
      <c r="E2039" s="233"/>
      <c r="F2039" s="234"/>
      <c r="G2039" s="235"/>
      <c r="H2039" s="235"/>
    </row>
    <row r="2040" spans="1:8" x14ac:dyDescent="0.25">
      <c r="A2040" s="219" t="s">
        <v>1437</v>
      </c>
      <c r="B2040" s="220" t="s">
        <v>1438</v>
      </c>
      <c r="C2040" s="219"/>
      <c r="D2040" s="220"/>
      <c r="E2040" s="220" t="s">
        <v>450</v>
      </c>
      <c r="F2040" s="234" t="s">
        <v>366</v>
      </c>
      <c r="G2040" s="235"/>
      <c r="H2040" s="235"/>
    </row>
    <row r="2041" spans="1:8" x14ac:dyDescent="0.25">
      <c r="A2041" s="232"/>
      <c r="B2041" s="233"/>
      <c r="C2041" s="232"/>
      <c r="D2041" s="233" t="s">
        <v>356</v>
      </c>
      <c r="E2041" s="233"/>
      <c r="F2041" s="234"/>
      <c r="G2041" s="235"/>
      <c r="H2041" s="235"/>
    </row>
    <row r="2042" spans="1:8" x14ac:dyDescent="0.25">
      <c r="A2042" s="232"/>
      <c r="B2042" s="233" t="s">
        <v>270</v>
      </c>
      <c r="C2042" s="232" t="s">
        <v>1439</v>
      </c>
      <c r="D2042" s="233" t="s">
        <v>1440</v>
      </c>
      <c r="E2042" s="233" t="s">
        <v>359</v>
      </c>
      <c r="F2042" s="234">
        <v>1</v>
      </c>
      <c r="G2042" s="235">
        <v>0.04</v>
      </c>
      <c r="H2042" s="235">
        <f>+ROUND(F2042*G2042,2)</f>
        <v>0.04</v>
      </c>
    </row>
    <row r="2043" spans="1:8" x14ac:dyDescent="0.25">
      <c r="A2043" s="232"/>
      <c r="B2043" s="233" t="s">
        <v>270</v>
      </c>
      <c r="C2043" s="232" t="s">
        <v>1441</v>
      </c>
      <c r="D2043" s="233" t="s">
        <v>1442</v>
      </c>
      <c r="E2043" s="233" t="s">
        <v>359</v>
      </c>
      <c r="F2043" s="234">
        <v>1</v>
      </c>
      <c r="G2043" s="235">
        <v>0.02</v>
      </c>
      <c r="H2043" s="235">
        <f>+ROUND(F2043*G2043,2)</f>
        <v>0.02</v>
      </c>
    </row>
    <row r="2044" spans="1:8" x14ac:dyDescent="0.25">
      <c r="A2044" s="232"/>
      <c r="B2044" s="233" t="s">
        <v>270</v>
      </c>
      <c r="C2044" s="232" t="s">
        <v>1443</v>
      </c>
      <c r="D2044" s="233" t="s">
        <v>1444</v>
      </c>
      <c r="E2044" s="233" t="s">
        <v>359</v>
      </c>
      <c r="F2044" s="234">
        <v>1</v>
      </c>
      <c r="G2044" s="235">
        <v>0.03</v>
      </c>
      <c r="H2044" s="235">
        <f>+ROUND(F2044*G2044,2)</f>
        <v>0.03</v>
      </c>
    </row>
    <row r="2045" spans="1:8" x14ac:dyDescent="0.25">
      <c r="A2045" s="232"/>
      <c r="B2045" s="233"/>
      <c r="C2045" s="232"/>
      <c r="D2045" s="233" t="s">
        <v>271</v>
      </c>
      <c r="E2045" s="233"/>
      <c r="F2045" s="234"/>
      <c r="G2045" s="235"/>
      <c r="H2045" s="235">
        <f>+SUBTOTAL(9,H2042:H2044)</f>
        <v>0.09</v>
      </c>
    </row>
    <row r="2046" spans="1:8" x14ac:dyDescent="0.25">
      <c r="A2046" s="232"/>
      <c r="B2046" s="233"/>
      <c r="C2046" s="232"/>
      <c r="D2046" s="233" t="s">
        <v>272</v>
      </c>
      <c r="E2046" s="233"/>
      <c r="F2046" s="234"/>
      <c r="G2046" s="235"/>
      <c r="H2046" s="235">
        <f>+SUBTOTAL(9,H2041:H2044)</f>
        <v>0.09</v>
      </c>
    </row>
    <row r="2047" spans="1:8" x14ac:dyDescent="0.25">
      <c r="A2047" s="232"/>
      <c r="B2047" s="233"/>
      <c r="C2047" s="232"/>
      <c r="D2047" s="233" t="s">
        <v>273</v>
      </c>
      <c r="E2047" s="233"/>
      <c r="F2047" s="234">
        <v>0</v>
      </c>
      <c r="G2047" s="235"/>
      <c r="H2047" s="235">
        <f>+ROUND(H2046*F2047/100,2)</f>
        <v>0</v>
      </c>
    </row>
    <row r="2048" spans="1:8" x14ac:dyDescent="0.25">
      <c r="A2048" s="232"/>
      <c r="B2048" s="233"/>
      <c r="C2048" s="232"/>
      <c r="D2048" s="233" t="s">
        <v>274</v>
      </c>
      <c r="E2048" s="233"/>
      <c r="F2048" s="234"/>
      <c r="G2048" s="235"/>
      <c r="H2048" s="235">
        <f>+H2046+H2047</f>
        <v>0.09</v>
      </c>
    </row>
    <row r="2049" spans="1:8" x14ac:dyDescent="0.25">
      <c r="A2049" s="232"/>
      <c r="B2049" s="233"/>
      <c r="C2049" s="232"/>
      <c r="D2049" s="233" t="s">
        <v>275</v>
      </c>
      <c r="E2049" s="233"/>
      <c r="F2049" s="234"/>
      <c r="G2049" s="235"/>
      <c r="H2049" s="235">
        <v>0.09</v>
      </c>
    </row>
    <row r="2050" spans="1:8" x14ac:dyDescent="0.25">
      <c r="A2050" s="236"/>
      <c r="B2050" s="237"/>
      <c r="C2050" s="236"/>
      <c r="D2050" s="237"/>
      <c r="E2050" s="237"/>
      <c r="F2050" s="238"/>
      <c r="G2050" s="239"/>
      <c r="H2050" s="239"/>
    </row>
    <row r="2051" spans="1:8" x14ac:dyDescent="0.25">
      <c r="A2051" s="236"/>
      <c r="B2051" s="237"/>
      <c r="C2051" s="236"/>
      <c r="D2051" s="237"/>
      <c r="E2051" s="237"/>
      <c r="F2051" s="238"/>
      <c r="G2051" s="239"/>
      <c r="H2051" s="239"/>
    </row>
    <row r="2052" spans="1:8" x14ac:dyDescent="0.25">
      <c r="A2052" s="232" t="s">
        <v>344</v>
      </c>
      <c r="B2052" s="233" t="s">
        <v>345</v>
      </c>
      <c r="C2052" s="232"/>
      <c r="D2052" s="233"/>
      <c r="E2052" s="233"/>
      <c r="F2052" s="234"/>
      <c r="G2052" s="235"/>
      <c r="H2052" s="235"/>
    </row>
    <row r="2053" spans="1:8" x14ac:dyDescent="0.25">
      <c r="A2053" s="232"/>
      <c r="B2053" s="233"/>
      <c r="C2053" s="232" t="s">
        <v>346</v>
      </c>
      <c r="D2053" s="233" t="s">
        <v>347</v>
      </c>
      <c r="E2053" s="233" t="s">
        <v>348</v>
      </c>
      <c r="F2053" s="234" t="s">
        <v>349</v>
      </c>
      <c r="G2053" s="235" t="s">
        <v>350</v>
      </c>
      <c r="H2053" s="235" t="s">
        <v>351</v>
      </c>
    </row>
    <row r="2054" spans="1:8" x14ac:dyDescent="0.25">
      <c r="A2054" s="232"/>
      <c r="B2054" s="233"/>
      <c r="C2054" s="232"/>
      <c r="D2054" s="233"/>
      <c r="E2054" s="233"/>
      <c r="F2054" s="234"/>
      <c r="G2054" s="235"/>
      <c r="H2054" s="235"/>
    </row>
    <row r="2055" spans="1:8" x14ac:dyDescent="0.25">
      <c r="A2055" s="219" t="s">
        <v>1445</v>
      </c>
      <c r="B2055" s="220" t="s">
        <v>1446</v>
      </c>
      <c r="C2055" s="219"/>
      <c r="D2055" s="220"/>
      <c r="E2055" s="220" t="s">
        <v>359</v>
      </c>
      <c r="F2055" s="234" t="s">
        <v>366</v>
      </c>
      <c r="G2055" s="235"/>
      <c r="H2055" s="235"/>
    </row>
    <row r="2056" spans="1:8" x14ac:dyDescent="0.25">
      <c r="A2056" s="232"/>
      <c r="B2056" s="233">
        <v>2</v>
      </c>
      <c r="C2056" s="232" t="s">
        <v>1447</v>
      </c>
      <c r="D2056" s="233" t="s">
        <v>1448</v>
      </c>
      <c r="E2056" s="233" t="s">
        <v>337</v>
      </c>
      <c r="F2056" s="234">
        <v>3.1999999999999999E-5</v>
      </c>
      <c r="G2056" s="235">
        <v>1251.97</v>
      </c>
      <c r="H2056" s="235">
        <f>+ROUND(F2056*G2056,2)</f>
        <v>0.04</v>
      </c>
    </row>
    <row r="2057" spans="1:8" x14ac:dyDescent="0.25">
      <c r="A2057" s="232"/>
      <c r="B2057" s="233"/>
      <c r="C2057" s="232"/>
      <c r="D2057" s="233" t="s">
        <v>1449</v>
      </c>
      <c r="E2057" s="233"/>
      <c r="F2057" s="234"/>
      <c r="G2057" s="235"/>
      <c r="H2057" s="235">
        <f>+SUBTOTAL(9,H2056:H2056)</f>
        <v>0.04</v>
      </c>
    </row>
    <row r="2058" spans="1:8" x14ac:dyDescent="0.25">
      <c r="A2058" s="232"/>
      <c r="B2058" s="233"/>
      <c r="C2058" s="232"/>
      <c r="D2058" s="233" t="s">
        <v>272</v>
      </c>
      <c r="E2058" s="233"/>
      <c r="F2058" s="234"/>
      <c r="G2058" s="235"/>
      <c r="H2058" s="235">
        <f>+SUBTOTAL(9,H2056:H2056)</f>
        <v>0.04</v>
      </c>
    </row>
    <row r="2059" spans="1:8" x14ac:dyDescent="0.25">
      <c r="A2059" s="232"/>
      <c r="B2059" s="233"/>
      <c r="C2059" s="232"/>
      <c r="D2059" s="233" t="s">
        <v>273</v>
      </c>
      <c r="E2059" s="233"/>
      <c r="F2059" s="234">
        <v>0</v>
      </c>
      <c r="G2059" s="235"/>
      <c r="H2059" s="235">
        <f>+ROUND(H2058*F2059/100,2)</f>
        <v>0</v>
      </c>
    </row>
    <row r="2060" spans="1:8" x14ac:dyDescent="0.25">
      <c r="A2060" s="232"/>
      <c r="B2060" s="233"/>
      <c r="C2060" s="232"/>
      <c r="D2060" s="233" t="s">
        <v>274</v>
      </c>
      <c r="E2060" s="233"/>
      <c r="F2060" s="234"/>
      <c r="G2060" s="235"/>
      <c r="H2060" s="235">
        <f>+H2058+H2059</f>
        <v>0.04</v>
      </c>
    </row>
    <row r="2061" spans="1:8" x14ac:dyDescent="0.25">
      <c r="A2061" s="232"/>
      <c r="B2061" s="233"/>
      <c r="C2061" s="232"/>
      <c r="D2061" s="233" t="s">
        <v>275</v>
      </c>
      <c r="E2061" s="233"/>
      <c r="F2061" s="234"/>
      <c r="G2061" s="235"/>
      <c r="H2061" s="235">
        <v>0.04</v>
      </c>
    </row>
    <row r="2062" spans="1:8" x14ac:dyDescent="0.25">
      <c r="A2062" s="236"/>
      <c r="B2062" s="237"/>
      <c r="C2062" s="236"/>
      <c r="D2062" s="237"/>
      <c r="E2062" s="237"/>
      <c r="F2062" s="238"/>
      <c r="G2062" s="239"/>
      <c r="H2062" s="239"/>
    </row>
    <row r="2063" spans="1:8" x14ac:dyDescent="0.25">
      <c r="A2063" s="236"/>
      <c r="B2063" s="237"/>
      <c r="C2063" s="236"/>
      <c r="D2063" s="237"/>
      <c r="E2063" s="237"/>
      <c r="F2063" s="238"/>
      <c r="G2063" s="239"/>
      <c r="H2063" s="239"/>
    </row>
    <row r="2064" spans="1:8" x14ac:dyDescent="0.25">
      <c r="A2064" s="232" t="s">
        <v>344</v>
      </c>
      <c r="B2064" s="233" t="s">
        <v>345</v>
      </c>
      <c r="C2064" s="232"/>
      <c r="D2064" s="233"/>
      <c r="E2064" s="233"/>
      <c r="F2064" s="234"/>
      <c r="G2064" s="235"/>
      <c r="H2064" s="235"/>
    </row>
    <row r="2065" spans="1:8" x14ac:dyDescent="0.25">
      <c r="A2065" s="232"/>
      <c r="B2065" s="233"/>
      <c r="C2065" s="232" t="s">
        <v>346</v>
      </c>
      <c r="D2065" s="233" t="s">
        <v>347</v>
      </c>
      <c r="E2065" s="233" t="s">
        <v>348</v>
      </c>
      <c r="F2065" s="234" t="s">
        <v>349</v>
      </c>
      <c r="G2065" s="235" t="s">
        <v>350</v>
      </c>
      <c r="H2065" s="235" t="s">
        <v>351</v>
      </c>
    </row>
    <row r="2066" spans="1:8" x14ac:dyDescent="0.25">
      <c r="A2066" s="232"/>
      <c r="B2066" s="233"/>
      <c r="C2066" s="232"/>
      <c r="D2066" s="233"/>
      <c r="E2066" s="233"/>
      <c r="F2066" s="234"/>
      <c r="G2066" s="235"/>
      <c r="H2066" s="235"/>
    </row>
    <row r="2067" spans="1:8" x14ac:dyDescent="0.25">
      <c r="A2067" s="219" t="s">
        <v>1450</v>
      </c>
      <c r="B2067" s="220" t="s">
        <v>1451</v>
      </c>
      <c r="C2067" s="219"/>
      <c r="D2067" s="220"/>
      <c r="E2067" s="220" t="s">
        <v>359</v>
      </c>
      <c r="F2067" s="234" t="s">
        <v>366</v>
      </c>
      <c r="G2067" s="235"/>
      <c r="H2067" s="235"/>
    </row>
    <row r="2068" spans="1:8" x14ac:dyDescent="0.25">
      <c r="A2068" s="232"/>
      <c r="B2068" s="233">
        <v>2</v>
      </c>
      <c r="C2068" s="232" t="s">
        <v>1447</v>
      </c>
      <c r="D2068" s="233" t="s">
        <v>1448</v>
      </c>
      <c r="E2068" s="233" t="s">
        <v>337</v>
      </c>
      <c r="F2068" s="234">
        <v>1.3200000000000001E-5</v>
      </c>
      <c r="G2068" s="235">
        <v>1251.97</v>
      </c>
      <c r="H2068" s="235">
        <f>+ROUND(F2068*G2068,2)</f>
        <v>0.02</v>
      </c>
    </row>
    <row r="2069" spans="1:8" x14ac:dyDescent="0.25">
      <c r="A2069" s="232"/>
      <c r="B2069" s="233"/>
      <c r="C2069" s="232"/>
      <c r="D2069" s="233" t="s">
        <v>1449</v>
      </c>
      <c r="E2069" s="233"/>
      <c r="F2069" s="234"/>
      <c r="G2069" s="235"/>
      <c r="H2069" s="235">
        <f>+SUBTOTAL(9,H2068:H2068)</f>
        <v>0.02</v>
      </c>
    </row>
    <row r="2070" spans="1:8" x14ac:dyDescent="0.25">
      <c r="A2070" s="232"/>
      <c r="B2070" s="233"/>
      <c r="C2070" s="232"/>
      <c r="D2070" s="233" t="s">
        <v>272</v>
      </c>
      <c r="E2070" s="233"/>
      <c r="F2070" s="234"/>
      <c r="G2070" s="235"/>
      <c r="H2070" s="235">
        <f>+SUBTOTAL(9,H2068:H2068)</f>
        <v>0.02</v>
      </c>
    </row>
    <row r="2071" spans="1:8" x14ac:dyDescent="0.25">
      <c r="A2071" s="232"/>
      <c r="B2071" s="233"/>
      <c r="C2071" s="232"/>
      <c r="D2071" s="233" t="s">
        <v>273</v>
      </c>
      <c r="E2071" s="233"/>
      <c r="F2071" s="234">
        <v>0</v>
      </c>
      <c r="G2071" s="235"/>
      <c r="H2071" s="235">
        <f>+ROUND(H2070*F2071/100,2)</f>
        <v>0</v>
      </c>
    </row>
    <row r="2072" spans="1:8" x14ac:dyDescent="0.25">
      <c r="A2072" s="232"/>
      <c r="B2072" s="233"/>
      <c r="C2072" s="232"/>
      <c r="D2072" s="233" t="s">
        <v>274</v>
      </c>
      <c r="E2072" s="233"/>
      <c r="F2072" s="234"/>
      <c r="G2072" s="235"/>
      <c r="H2072" s="235">
        <f>+H2070+H2071</f>
        <v>0.02</v>
      </c>
    </row>
    <row r="2073" spans="1:8" x14ac:dyDescent="0.25">
      <c r="A2073" s="232"/>
      <c r="B2073" s="233"/>
      <c r="C2073" s="232"/>
      <c r="D2073" s="233" t="s">
        <v>275</v>
      </c>
      <c r="E2073" s="233"/>
      <c r="F2073" s="234"/>
      <c r="G2073" s="235"/>
      <c r="H2073" s="235">
        <v>0.02</v>
      </c>
    </row>
    <row r="2074" spans="1:8" x14ac:dyDescent="0.25">
      <c r="A2074" s="236"/>
      <c r="B2074" s="237"/>
      <c r="C2074" s="236"/>
      <c r="D2074" s="237"/>
      <c r="E2074" s="237"/>
      <c r="F2074" s="238"/>
      <c r="G2074" s="239"/>
      <c r="H2074" s="239"/>
    </row>
    <row r="2075" spans="1:8" x14ac:dyDescent="0.25">
      <c r="A2075" s="236"/>
      <c r="B2075" s="237"/>
      <c r="C2075" s="236"/>
      <c r="D2075" s="237"/>
      <c r="E2075" s="237"/>
      <c r="F2075" s="238"/>
      <c r="G2075" s="239"/>
      <c r="H2075" s="239"/>
    </row>
    <row r="2076" spans="1:8" x14ac:dyDescent="0.25">
      <c r="A2076" s="232" t="s">
        <v>344</v>
      </c>
      <c r="B2076" s="233" t="s">
        <v>345</v>
      </c>
      <c r="C2076" s="232"/>
      <c r="D2076" s="233"/>
      <c r="E2076" s="233"/>
      <c r="F2076" s="234"/>
      <c r="G2076" s="235"/>
      <c r="H2076" s="235"/>
    </row>
    <row r="2077" spans="1:8" x14ac:dyDescent="0.25">
      <c r="A2077" s="232"/>
      <c r="B2077" s="233"/>
      <c r="C2077" s="232" t="s">
        <v>346</v>
      </c>
      <c r="D2077" s="233" t="s">
        <v>347</v>
      </c>
      <c r="E2077" s="233" t="s">
        <v>348</v>
      </c>
      <c r="F2077" s="234" t="s">
        <v>349</v>
      </c>
      <c r="G2077" s="235" t="s">
        <v>350</v>
      </c>
      <c r="H2077" s="235" t="s">
        <v>351</v>
      </c>
    </row>
    <row r="2078" spans="1:8" x14ac:dyDescent="0.25">
      <c r="A2078" s="232"/>
      <c r="B2078" s="233"/>
      <c r="C2078" s="232"/>
      <c r="D2078" s="233"/>
      <c r="E2078" s="233"/>
      <c r="F2078" s="234"/>
      <c r="G2078" s="235"/>
      <c r="H2078" s="235"/>
    </row>
    <row r="2079" spans="1:8" x14ac:dyDescent="0.25">
      <c r="A2079" s="219" t="s">
        <v>1452</v>
      </c>
      <c r="B2079" s="220" t="s">
        <v>1453</v>
      </c>
      <c r="C2079" s="219"/>
      <c r="D2079" s="220"/>
      <c r="E2079" s="220" t="s">
        <v>359</v>
      </c>
      <c r="F2079" s="234" t="s">
        <v>366</v>
      </c>
      <c r="G2079" s="235"/>
      <c r="H2079" s="235"/>
    </row>
    <row r="2080" spans="1:8" x14ac:dyDescent="0.25">
      <c r="A2080" s="232"/>
      <c r="B2080" s="233">
        <v>2</v>
      </c>
      <c r="C2080" s="232" t="s">
        <v>1447</v>
      </c>
      <c r="D2080" s="233" t="s">
        <v>1448</v>
      </c>
      <c r="E2080" s="233" t="s">
        <v>337</v>
      </c>
      <c r="F2080" s="234">
        <v>2.5000000000000001E-5</v>
      </c>
      <c r="G2080" s="235">
        <v>1251.97</v>
      </c>
      <c r="H2080" s="235">
        <f>+ROUND(F2080*G2080,2)</f>
        <v>0.03</v>
      </c>
    </row>
    <row r="2081" spans="1:8" x14ac:dyDescent="0.25">
      <c r="A2081" s="232"/>
      <c r="B2081" s="233"/>
      <c r="C2081" s="232"/>
      <c r="D2081" s="233" t="s">
        <v>1449</v>
      </c>
      <c r="E2081" s="233"/>
      <c r="F2081" s="234"/>
      <c r="G2081" s="235"/>
      <c r="H2081" s="235">
        <f>+SUBTOTAL(9,H2080:H2080)</f>
        <v>0.03</v>
      </c>
    </row>
    <row r="2082" spans="1:8" x14ac:dyDescent="0.25">
      <c r="A2082" s="232"/>
      <c r="B2082" s="233"/>
      <c r="C2082" s="232"/>
      <c r="D2082" s="233" t="s">
        <v>272</v>
      </c>
      <c r="E2082" s="233"/>
      <c r="F2082" s="234"/>
      <c r="G2082" s="235"/>
      <c r="H2082" s="235">
        <f>+SUBTOTAL(9,H2080:H2080)</f>
        <v>0.03</v>
      </c>
    </row>
    <row r="2083" spans="1:8" x14ac:dyDescent="0.25">
      <c r="A2083" s="232"/>
      <c r="B2083" s="233"/>
      <c r="C2083" s="232"/>
      <c r="D2083" s="233" t="s">
        <v>273</v>
      </c>
      <c r="E2083" s="233"/>
      <c r="F2083" s="234">
        <v>0</v>
      </c>
      <c r="G2083" s="235"/>
      <c r="H2083" s="235">
        <f>+ROUND(H2082*F2083/100,2)</f>
        <v>0</v>
      </c>
    </row>
    <row r="2084" spans="1:8" x14ac:dyDescent="0.25">
      <c r="A2084" s="232"/>
      <c r="B2084" s="233"/>
      <c r="C2084" s="232"/>
      <c r="D2084" s="233" t="s">
        <v>274</v>
      </c>
      <c r="E2084" s="233"/>
      <c r="F2084" s="234"/>
      <c r="G2084" s="235"/>
      <c r="H2084" s="235">
        <f>+H2082+H2083</f>
        <v>0.03</v>
      </c>
    </row>
    <row r="2085" spans="1:8" x14ac:dyDescent="0.25">
      <c r="A2085" s="232"/>
      <c r="B2085" s="233"/>
      <c r="C2085" s="232"/>
      <c r="D2085" s="233" t="s">
        <v>275</v>
      </c>
      <c r="E2085" s="233"/>
      <c r="F2085" s="234"/>
      <c r="G2085" s="235"/>
      <c r="H2085" s="235">
        <v>0.03</v>
      </c>
    </row>
    <row r="2086" spans="1:8" x14ac:dyDescent="0.25">
      <c r="A2086" s="236"/>
      <c r="B2086" s="237"/>
      <c r="C2086" s="236"/>
      <c r="D2086" s="237"/>
      <c r="E2086" s="237"/>
      <c r="F2086" s="238"/>
      <c r="G2086" s="239"/>
      <c r="H2086" s="239"/>
    </row>
    <row r="2087" spans="1:8" x14ac:dyDescent="0.25">
      <c r="A2087" s="236"/>
      <c r="B2087" s="237"/>
      <c r="C2087" s="236"/>
      <c r="D2087" s="237"/>
      <c r="E2087" s="237"/>
      <c r="F2087" s="238"/>
      <c r="G2087" s="239"/>
      <c r="H2087" s="239"/>
    </row>
    <row r="2088" spans="1:8" x14ac:dyDescent="0.25">
      <c r="A2088" s="232" t="s">
        <v>344</v>
      </c>
      <c r="B2088" s="233" t="s">
        <v>345</v>
      </c>
      <c r="C2088" s="232"/>
      <c r="D2088" s="233"/>
      <c r="E2088" s="233"/>
      <c r="F2088" s="234"/>
      <c r="G2088" s="235"/>
      <c r="H2088" s="235"/>
    </row>
    <row r="2089" spans="1:8" x14ac:dyDescent="0.25">
      <c r="A2089" s="232"/>
      <c r="B2089" s="233"/>
      <c r="C2089" s="232" t="s">
        <v>346</v>
      </c>
      <c r="D2089" s="233" t="s">
        <v>347</v>
      </c>
      <c r="E2089" s="233" t="s">
        <v>348</v>
      </c>
      <c r="F2089" s="234" t="s">
        <v>349</v>
      </c>
      <c r="G2089" s="235" t="s">
        <v>350</v>
      </c>
      <c r="H2089" s="235" t="s">
        <v>351</v>
      </c>
    </row>
    <row r="2090" spans="1:8" x14ac:dyDescent="0.25">
      <c r="A2090" s="232"/>
      <c r="B2090" s="233"/>
      <c r="C2090" s="232"/>
      <c r="D2090" s="233"/>
      <c r="E2090" s="233"/>
      <c r="F2090" s="234"/>
      <c r="G2090" s="235"/>
      <c r="H2090" s="235"/>
    </row>
    <row r="2091" spans="1:8" x14ac:dyDescent="0.25">
      <c r="A2091" s="219" t="s">
        <v>1485</v>
      </c>
      <c r="B2091" s="220" t="s">
        <v>1422</v>
      </c>
      <c r="C2091" s="219"/>
      <c r="D2091" s="220"/>
      <c r="E2091" s="220" t="s">
        <v>337</v>
      </c>
      <c r="F2091" s="234" t="s">
        <v>1454</v>
      </c>
      <c r="G2091" s="235"/>
      <c r="H2091" s="235"/>
    </row>
    <row r="2092" spans="1:8" x14ac:dyDescent="0.25">
      <c r="A2092" s="232"/>
      <c r="B2092" s="233"/>
      <c r="C2092" s="232"/>
      <c r="D2092" s="233" t="s">
        <v>356</v>
      </c>
      <c r="E2092" s="233"/>
      <c r="F2092" s="234"/>
      <c r="G2092" s="235"/>
      <c r="H2092" s="235"/>
    </row>
    <row r="2093" spans="1:8" x14ac:dyDescent="0.25">
      <c r="A2093" s="232"/>
      <c r="B2093" s="233" t="s">
        <v>270</v>
      </c>
      <c r="C2093" s="232" t="s">
        <v>527</v>
      </c>
      <c r="D2093" s="233" t="s">
        <v>528</v>
      </c>
      <c r="E2093" s="233" t="s">
        <v>359</v>
      </c>
      <c r="F2093" s="234">
        <v>25</v>
      </c>
      <c r="G2093" s="235">
        <v>13.47</v>
      </c>
      <c r="H2093" s="235">
        <f>+ROUND(F2093*G2093,2)</f>
        <v>336.75</v>
      </c>
    </row>
    <row r="2094" spans="1:8" x14ac:dyDescent="0.25">
      <c r="A2094" s="232"/>
      <c r="B2094" s="233" t="s">
        <v>270</v>
      </c>
      <c r="C2094" s="232" t="s">
        <v>490</v>
      </c>
      <c r="D2094" s="233" t="s">
        <v>491</v>
      </c>
      <c r="E2094" s="233" t="s">
        <v>359</v>
      </c>
      <c r="F2094" s="234">
        <v>25</v>
      </c>
      <c r="G2094" s="235">
        <v>17.11</v>
      </c>
      <c r="H2094" s="235">
        <f>+ROUND(F2094*G2094,2)</f>
        <v>427.75</v>
      </c>
    </row>
    <row r="2095" spans="1:8" x14ac:dyDescent="0.25">
      <c r="A2095" s="232"/>
      <c r="B2095" s="233" t="s">
        <v>270</v>
      </c>
      <c r="C2095" s="232" t="s">
        <v>1425</v>
      </c>
      <c r="D2095" s="233" t="s">
        <v>1426</v>
      </c>
      <c r="E2095" s="233" t="s">
        <v>359</v>
      </c>
      <c r="F2095" s="234">
        <v>25</v>
      </c>
      <c r="G2095" s="235">
        <v>28.38</v>
      </c>
      <c r="H2095" s="235">
        <f>+ROUND(F2095*G2095,2)</f>
        <v>709.5</v>
      </c>
    </row>
    <row r="2096" spans="1:8" x14ac:dyDescent="0.25">
      <c r="A2096" s="232"/>
      <c r="B2096" s="233"/>
      <c r="C2096" s="232"/>
      <c r="D2096" s="233" t="s">
        <v>271</v>
      </c>
      <c r="E2096" s="233"/>
      <c r="F2096" s="234"/>
      <c r="G2096" s="235"/>
      <c r="H2096" s="235">
        <f>+SUBTOTAL(9,H2093:H2095)</f>
        <v>1474</v>
      </c>
    </row>
    <row r="2097" spans="1:8" x14ac:dyDescent="0.25">
      <c r="A2097" s="232"/>
      <c r="B2097" s="233"/>
      <c r="C2097" s="232"/>
      <c r="D2097" s="233" t="s">
        <v>272</v>
      </c>
      <c r="E2097" s="233"/>
      <c r="F2097" s="234"/>
      <c r="G2097" s="235"/>
      <c r="H2097" s="235">
        <f>+SUBTOTAL(9,H2092:H2095)</f>
        <v>1474</v>
      </c>
    </row>
    <row r="2098" spans="1:8" x14ac:dyDescent="0.25">
      <c r="A2098" s="232"/>
      <c r="B2098" s="233"/>
      <c r="C2098" s="232"/>
      <c r="D2098" s="233" t="s">
        <v>273</v>
      </c>
      <c r="E2098" s="233"/>
      <c r="F2098" s="234">
        <v>28</v>
      </c>
      <c r="G2098" s="235"/>
      <c r="H2098" s="235">
        <f>+ROUND(H2097*F2098/100,2)</f>
        <v>412.72</v>
      </c>
    </row>
    <row r="2099" spans="1:8" x14ac:dyDescent="0.25">
      <c r="A2099" s="232"/>
      <c r="B2099" s="233"/>
      <c r="C2099" s="232"/>
      <c r="D2099" s="233" t="s">
        <v>274</v>
      </c>
      <c r="E2099" s="233"/>
      <c r="F2099" s="234"/>
      <c r="G2099" s="235"/>
      <c r="H2099" s="235">
        <f>+H2097+H2098</f>
        <v>1886.72</v>
      </c>
    </row>
    <row r="2100" spans="1:8" x14ac:dyDescent="0.25">
      <c r="A2100" s="232"/>
      <c r="B2100" s="233"/>
      <c r="C2100" s="232"/>
      <c r="D2100" s="233" t="s">
        <v>275</v>
      </c>
      <c r="E2100" s="233"/>
      <c r="F2100" s="234"/>
      <c r="G2100" s="235"/>
      <c r="H2100" s="235">
        <v>1886.72</v>
      </c>
    </row>
    <row r="2102" spans="1:8" x14ac:dyDescent="0.25">
      <c r="A2102" s="208" t="s">
        <v>344</v>
      </c>
      <c r="B2102" s="209" t="s">
        <v>345</v>
      </c>
      <c r="C2102" s="208"/>
      <c r="D2102" s="209"/>
      <c r="E2102" s="209"/>
      <c r="F2102" s="210"/>
      <c r="G2102" s="211"/>
      <c r="H2102" s="211"/>
    </row>
    <row r="2103" spans="1:8" x14ac:dyDescent="0.25">
      <c r="A2103" s="208"/>
      <c r="B2103" s="209"/>
      <c r="C2103" s="208" t="s">
        <v>346</v>
      </c>
      <c r="D2103" s="209" t="s">
        <v>347</v>
      </c>
      <c r="E2103" s="209" t="s">
        <v>348</v>
      </c>
      <c r="F2103" s="210" t="s">
        <v>349</v>
      </c>
      <c r="G2103" s="211" t="s">
        <v>350</v>
      </c>
      <c r="H2103" s="211" t="s">
        <v>351</v>
      </c>
    </row>
    <row r="2104" spans="1:8" x14ac:dyDescent="0.25">
      <c r="A2104" s="208"/>
      <c r="B2104" s="209"/>
      <c r="C2104" s="208"/>
      <c r="D2104" s="209"/>
      <c r="E2104" s="209"/>
      <c r="F2104" s="210"/>
      <c r="G2104" s="211"/>
      <c r="H2104" s="211"/>
    </row>
    <row r="2105" spans="1:8" x14ac:dyDescent="0.25">
      <c r="A2105" s="212" t="s">
        <v>687</v>
      </c>
      <c r="B2105" s="213" t="s">
        <v>688</v>
      </c>
      <c r="C2105" s="212"/>
      <c r="D2105" s="213"/>
      <c r="E2105" s="213" t="s">
        <v>450</v>
      </c>
      <c r="F2105" s="210" t="s">
        <v>366</v>
      </c>
      <c r="G2105" s="211"/>
      <c r="H2105" s="211"/>
    </row>
    <row r="2106" spans="1:8" x14ac:dyDescent="0.25">
      <c r="A2106" s="208"/>
      <c r="B2106" s="209"/>
      <c r="C2106" s="208"/>
      <c r="D2106" s="209" t="s">
        <v>356</v>
      </c>
      <c r="E2106" s="209"/>
      <c r="F2106" s="210"/>
      <c r="G2106" s="211"/>
      <c r="H2106" s="211"/>
    </row>
    <row r="2107" spans="1:8" x14ac:dyDescent="0.25">
      <c r="A2107" s="208"/>
      <c r="B2107" s="209" t="s">
        <v>270</v>
      </c>
      <c r="C2107" s="208" t="s">
        <v>689</v>
      </c>
      <c r="D2107" s="209" t="s">
        <v>690</v>
      </c>
      <c r="E2107" s="209" t="s">
        <v>359</v>
      </c>
      <c r="F2107" s="210">
        <v>1</v>
      </c>
      <c r="G2107" s="211">
        <v>0.25</v>
      </c>
      <c r="H2107" s="211">
        <f>+ROUND(F2107*G2107,2)</f>
        <v>0.25</v>
      </c>
    </row>
    <row r="2108" spans="1:8" x14ac:dyDescent="0.25">
      <c r="A2108" s="208"/>
      <c r="B2108" s="209" t="s">
        <v>270</v>
      </c>
      <c r="C2108" s="208" t="s">
        <v>691</v>
      </c>
      <c r="D2108" s="209" t="s">
        <v>692</v>
      </c>
      <c r="E2108" s="209" t="s">
        <v>359</v>
      </c>
      <c r="F2108" s="210">
        <v>1</v>
      </c>
      <c r="G2108" s="211">
        <v>0.06</v>
      </c>
      <c r="H2108" s="211">
        <f>+ROUND(F2108*G2108,2)</f>
        <v>0.06</v>
      </c>
    </row>
    <row r="2109" spans="1:8" x14ac:dyDescent="0.25">
      <c r="A2109" s="208"/>
      <c r="B2109" s="209" t="s">
        <v>270</v>
      </c>
      <c r="C2109" s="208" t="s">
        <v>693</v>
      </c>
      <c r="D2109" s="209" t="s">
        <v>694</v>
      </c>
      <c r="E2109" s="209" t="s">
        <v>359</v>
      </c>
      <c r="F2109" s="210">
        <v>1</v>
      </c>
      <c r="G2109" s="211">
        <v>0.2</v>
      </c>
      <c r="H2109" s="211">
        <f>+ROUND(F2109*G2109,2)</f>
        <v>0.2</v>
      </c>
    </row>
    <row r="2110" spans="1:8" x14ac:dyDescent="0.25">
      <c r="A2110" s="208"/>
      <c r="B2110" s="209" t="s">
        <v>270</v>
      </c>
      <c r="C2110" s="208" t="s">
        <v>695</v>
      </c>
      <c r="D2110" s="209" t="s">
        <v>696</v>
      </c>
      <c r="E2110" s="209" t="s">
        <v>359</v>
      </c>
      <c r="F2110" s="210">
        <v>1</v>
      </c>
      <c r="G2110" s="211">
        <v>0.64</v>
      </c>
      <c r="H2110" s="211">
        <f>+ROUND(F2110*G2110,2)</f>
        <v>0.64</v>
      </c>
    </row>
    <row r="2111" spans="1:8" x14ac:dyDescent="0.25">
      <c r="A2111" s="208"/>
      <c r="B2111" s="209"/>
      <c r="C2111" s="208"/>
      <c r="D2111" s="209" t="s">
        <v>271</v>
      </c>
      <c r="E2111" s="209"/>
      <c r="F2111" s="210"/>
      <c r="G2111" s="211"/>
      <c r="H2111" s="211">
        <f>+SUBTOTAL(9,H2107:H2110)</f>
        <v>1.1499999999999999</v>
      </c>
    </row>
    <row r="2112" spans="1:8" x14ac:dyDescent="0.25">
      <c r="A2112" s="208"/>
      <c r="B2112" s="209"/>
      <c r="C2112" s="208"/>
      <c r="D2112" s="209" t="s">
        <v>272</v>
      </c>
      <c r="E2112" s="209"/>
      <c r="F2112" s="210"/>
      <c r="G2112" s="211"/>
      <c r="H2112" s="211">
        <f>+SUBTOTAL(9,H2106:H2110)</f>
        <v>1.1499999999999999</v>
      </c>
    </row>
    <row r="2113" spans="1:8" x14ac:dyDescent="0.25">
      <c r="A2113" s="208"/>
      <c r="B2113" s="209"/>
      <c r="C2113" s="208"/>
      <c r="D2113" s="209" t="s">
        <v>273</v>
      </c>
      <c r="E2113" s="209"/>
      <c r="F2113" s="210">
        <v>0</v>
      </c>
      <c r="G2113" s="211"/>
      <c r="H2113" s="211">
        <f>+ROUND(H2112*F2113/100,2)</f>
        <v>0</v>
      </c>
    </row>
    <row r="2114" spans="1:8" x14ac:dyDescent="0.25">
      <c r="A2114" s="208"/>
      <c r="B2114" s="209"/>
      <c r="C2114" s="208"/>
      <c r="D2114" s="209" t="s">
        <v>274</v>
      </c>
      <c r="E2114" s="209"/>
      <c r="F2114" s="210"/>
      <c r="G2114" s="211"/>
      <c r="H2114" s="211">
        <f>+H2112+H2113</f>
        <v>1.1499999999999999</v>
      </c>
    </row>
    <row r="2115" spans="1:8" x14ac:dyDescent="0.25">
      <c r="A2115" s="208"/>
      <c r="B2115" s="209"/>
      <c r="C2115" s="208"/>
      <c r="D2115" s="209" t="s">
        <v>275</v>
      </c>
      <c r="E2115" s="209"/>
      <c r="F2115" s="210"/>
      <c r="G2115" s="211"/>
      <c r="H2115" s="211">
        <v>1.1499999999999999</v>
      </c>
    </row>
    <row r="2118" spans="1:8" x14ac:dyDescent="0.25">
      <c r="A2118" s="208" t="s">
        <v>344</v>
      </c>
      <c r="B2118" s="209" t="s">
        <v>345</v>
      </c>
      <c r="C2118" s="208"/>
      <c r="D2118" s="209"/>
      <c r="E2118" s="209"/>
      <c r="F2118" s="210"/>
      <c r="G2118" s="211"/>
      <c r="H2118" s="211"/>
    </row>
    <row r="2119" spans="1:8" x14ac:dyDescent="0.25">
      <c r="A2119" s="208"/>
      <c r="B2119" s="209"/>
      <c r="C2119" s="208" t="s">
        <v>346</v>
      </c>
      <c r="D2119" s="209" t="s">
        <v>347</v>
      </c>
      <c r="E2119" s="209" t="s">
        <v>348</v>
      </c>
      <c r="F2119" s="210" t="s">
        <v>349</v>
      </c>
      <c r="G2119" s="211" t="s">
        <v>350</v>
      </c>
      <c r="H2119" s="211" t="s">
        <v>351</v>
      </c>
    </row>
    <row r="2120" spans="1:8" x14ac:dyDescent="0.25">
      <c r="A2120" s="208"/>
      <c r="B2120" s="209"/>
      <c r="C2120" s="208"/>
      <c r="D2120" s="209"/>
      <c r="E2120" s="209"/>
      <c r="F2120" s="210"/>
      <c r="G2120" s="211"/>
      <c r="H2120" s="211"/>
    </row>
    <row r="2121" spans="1:8" x14ac:dyDescent="0.25">
      <c r="A2121" s="212" t="s">
        <v>697</v>
      </c>
      <c r="B2121" s="213" t="s">
        <v>698</v>
      </c>
      <c r="C2121" s="212"/>
      <c r="D2121" s="213"/>
      <c r="E2121" s="213" t="s">
        <v>359</v>
      </c>
      <c r="F2121" s="210" t="s">
        <v>366</v>
      </c>
      <c r="G2121" s="211"/>
      <c r="H2121" s="211"/>
    </row>
    <row r="2122" spans="1:8" x14ac:dyDescent="0.25">
      <c r="A2122" s="208"/>
      <c r="B2122" s="209">
        <v>0</v>
      </c>
      <c r="C2122" s="208" t="s">
        <v>699</v>
      </c>
      <c r="D2122" s="209" t="s">
        <v>700</v>
      </c>
      <c r="E2122" s="209" t="s">
        <v>337</v>
      </c>
      <c r="F2122" s="210">
        <v>1.2799999999999999E-4</v>
      </c>
      <c r="G2122" s="211">
        <v>1973.59</v>
      </c>
      <c r="H2122" s="211">
        <f>+ROUND(F2122*G2122,2)</f>
        <v>0.25</v>
      </c>
    </row>
    <row r="2123" spans="1:8" x14ac:dyDescent="0.25">
      <c r="A2123" s="208"/>
      <c r="B2123" s="209"/>
      <c r="C2123" s="208"/>
      <c r="D2123" s="209" t="s">
        <v>476</v>
      </c>
      <c r="E2123" s="209"/>
      <c r="F2123" s="210"/>
      <c r="G2123" s="211"/>
      <c r="H2123" s="211">
        <f>+SUBTOTAL(9,H2122:H2122)</f>
        <v>0.25</v>
      </c>
    </row>
    <row r="2124" spans="1:8" x14ac:dyDescent="0.25">
      <c r="A2124" s="208"/>
      <c r="B2124" s="209"/>
      <c r="C2124" s="208"/>
      <c r="D2124" s="209" t="s">
        <v>272</v>
      </c>
      <c r="E2124" s="209"/>
      <c r="F2124" s="210"/>
      <c r="G2124" s="211"/>
      <c r="H2124" s="211">
        <f>+SUBTOTAL(9,H2122:H2122)</f>
        <v>0.25</v>
      </c>
    </row>
    <row r="2125" spans="1:8" x14ac:dyDescent="0.25">
      <c r="A2125" s="208"/>
      <c r="B2125" s="209"/>
      <c r="C2125" s="208"/>
      <c r="D2125" s="209" t="s">
        <v>273</v>
      </c>
      <c r="E2125" s="209"/>
      <c r="F2125" s="210">
        <v>0</v>
      </c>
      <c r="G2125" s="211"/>
      <c r="H2125" s="211">
        <f>+ROUND(H2124*F2125/100,2)</f>
        <v>0</v>
      </c>
    </row>
    <row r="2126" spans="1:8" x14ac:dyDescent="0.25">
      <c r="A2126" s="208"/>
      <c r="B2126" s="209"/>
      <c r="C2126" s="208"/>
      <c r="D2126" s="209" t="s">
        <v>274</v>
      </c>
      <c r="E2126" s="209"/>
      <c r="F2126" s="210"/>
      <c r="G2126" s="211"/>
      <c r="H2126" s="211">
        <f>+H2124+H2125</f>
        <v>0.25</v>
      </c>
    </row>
    <row r="2127" spans="1:8" x14ac:dyDescent="0.25">
      <c r="A2127" s="208"/>
      <c r="B2127" s="209"/>
      <c r="C2127" s="208"/>
      <c r="D2127" s="209" t="s">
        <v>275</v>
      </c>
      <c r="E2127" s="209"/>
      <c r="F2127" s="210"/>
      <c r="G2127" s="211"/>
      <c r="H2127" s="211">
        <v>0.25</v>
      </c>
    </row>
    <row r="2130" spans="1:8" x14ac:dyDescent="0.25">
      <c r="A2130" s="208" t="s">
        <v>344</v>
      </c>
      <c r="B2130" s="209" t="s">
        <v>345</v>
      </c>
      <c r="C2130" s="208"/>
      <c r="D2130" s="209"/>
      <c r="E2130" s="209"/>
      <c r="F2130" s="210"/>
      <c r="G2130" s="211"/>
      <c r="H2130" s="211"/>
    </row>
    <row r="2131" spans="1:8" x14ac:dyDescent="0.25">
      <c r="A2131" s="208"/>
      <c r="B2131" s="209"/>
      <c r="C2131" s="208" t="s">
        <v>346</v>
      </c>
      <c r="D2131" s="209" t="s">
        <v>347</v>
      </c>
      <c r="E2131" s="209" t="s">
        <v>348</v>
      </c>
      <c r="F2131" s="210" t="s">
        <v>349</v>
      </c>
      <c r="G2131" s="211" t="s">
        <v>350</v>
      </c>
      <c r="H2131" s="211" t="s">
        <v>351</v>
      </c>
    </row>
    <row r="2132" spans="1:8" x14ac:dyDescent="0.25">
      <c r="A2132" s="208"/>
      <c r="B2132" s="209"/>
      <c r="C2132" s="208"/>
      <c r="D2132" s="209"/>
      <c r="E2132" s="209"/>
      <c r="F2132" s="210"/>
      <c r="G2132" s="211"/>
      <c r="H2132" s="211"/>
    </row>
    <row r="2133" spans="1:8" x14ac:dyDescent="0.25">
      <c r="A2133" s="212" t="s">
        <v>701</v>
      </c>
      <c r="B2133" s="213" t="s">
        <v>702</v>
      </c>
      <c r="C2133" s="212"/>
      <c r="D2133" s="213"/>
      <c r="E2133" s="213" t="s">
        <v>359</v>
      </c>
      <c r="F2133" s="210" t="s">
        <v>366</v>
      </c>
      <c r="G2133" s="211"/>
      <c r="H2133" s="211"/>
    </row>
    <row r="2134" spans="1:8" x14ac:dyDescent="0.25">
      <c r="A2134" s="208"/>
      <c r="B2134" s="209">
        <v>0</v>
      </c>
      <c r="C2134" s="208" t="s">
        <v>699</v>
      </c>
      <c r="D2134" s="209" t="s">
        <v>700</v>
      </c>
      <c r="E2134" s="209" t="s">
        <v>337</v>
      </c>
      <c r="F2134" s="210">
        <v>2.8799999999999999E-5</v>
      </c>
      <c r="G2134" s="211">
        <v>1973.59</v>
      </c>
      <c r="H2134" s="211">
        <f>+ROUND(F2134*G2134,2)</f>
        <v>0.06</v>
      </c>
    </row>
    <row r="2135" spans="1:8" x14ac:dyDescent="0.25">
      <c r="A2135" s="208"/>
      <c r="B2135" s="209"/>
      <c r="C2135" s="208"/>
      <c r="D2135" s="209" t="s">
        <v>476</v>
      </c>
      <c r="E2135" s="209"/>
      <c r="F2135" s="210"/>
      <c r="G2135" s="211"/>
      <c r="H2135" s="211">
        <f>+SUBTOTAL(9,H2134:H2134)</f>
        <v>0.06</v>
      </c>
    </row>
    <row r="2136" spans="1:8" x14ac:dyDescent="0.25">
      <c r="A2136" s="208"/>
      <c r="B2136" s="209"/>
      <c r="C2136" s="208"/>
      <c r="D2136" s="209" t="s">
        <v>272</v>
      </c>
      <c r="E2136" s="209"/>
      <c r="F2136" s="210"/>
      <c r="G2136" s="211"/>
      <c r="H2136" s="211">
        <f>+SUBTOTAL(9,H2134:H2134)</f>
        <v>0.06</v>
      </c>
    </row>
    <row r="2137" spans="1:8" x14ac:dyDescent="0.25">
      <c r="A2137" s="208"/>
      <c r="B2137" s="209"/>
      <c r="C2137" s="208"/>
      <c r="D2137" s="209" t="s">
        <v>273</v>
      </c>
      <c r="E2137" s="209"/>
      <c r="F2137" s="210">
        <v>0</v>
      </c>
      <c r="G2137" s="211"/>
      <c r="H2137" s="211">
        <f>+ROUND(H2136*F2137/100,2)</f>
        <v>0</v>
      </c>
    </row>
    <row r="2138" spans="1:8" x14ac:dyDescent="0.25">
      <c r="A2138" s="208"/>
      <c r="B2138" s="209"/>
      <c r="C2138" s="208"/>
      <c r="D2138" s="209" t="s">
        <v>274</v>
      </c>
      <c r="E2138" s="209"/>
      <c r="F2138" s="210"/>
      <c r="G2138" s="211"/>
      <c r="H2138" s="211">
        <f>+H2136+H2137</f>
        <v>0.06</v>
      </c>
    </row>
    <row r="2139" spans="1:8" x14ac:dyDescent="0.25">
      <c r="A2139" s="208"/>
      <c r="B2139" s="209"/>
      <c r="C2139" s="208"/>
      <c r="D2139" s="209" t="s">
        <v>275</v>
      </c>
      <c r="E2139" s="209"/>
      <c r="F2139" s="210"/>
      <c r="G2139" s="211"/>
      <c r="H2139" s="211">
        <v>0.06</v>
      </c>
    </row>
    <row r="2142" spans="1:8" x14ac:dyDescent="0.25">
      <c r="A2142" s="208" t="s">
        <v>344</v>
      </c>
      <c r="B2142" s="209" t="s">
        <v>345</v>
      </c>
      <c r="C2142" s="208"/>
      <c r="D2142" s="209"/>
      <c r="E2142" s="209"/>
      <c r="F2142" s="210"/>
      <c r="G2142" s="211"/>
      <c r="H2142" s="211"/>
    </row>
    <row r="2143" spans="1:8" x14ac:dyDescent="0.25">
      <c r="A2143" s="208"/>
      <c r="B2143" s="209"/>
      <c r="C2143" s="208" t="s">
        <v>346</v>
      </c>
      <c r="D2143" s="209" t="s">
        <v>347</v>
      </c>
      <c r="E2143" s="209" t="s">
        <v>348</v>
      </c>
      <c r="F2143" s="210" t="s">
        <v>349</v>
      </c>
      <c r="G2143" s="211" t="s">
        <v>350</v>
      </c>
      <c r="H2143" s="211" t="s">
        <v>351</v>
      </c>
    </row>
    <row r="2144" spans="1:8" x14ac:dyDescent="0.25">
      <c r="A2144" s="208"/>
      <c r="B2144" s="209"/>
      <c r="C2144" s="208"/>
      <c r="D2144" s="209"/>
      <c r="E2144" s="209"/>
      <c r="F2144" s="210"/>
      <c r="G2144" s="211"/>
      <c r="H2144" s="211"/>
    </row>
    <row r="2145" spans="1:8" x14ac:dyDescent="0.25">
      <c r="A2145" s="212" t="s">
        <v>703</v>
      </c>
      <c r="B2145" s="213" t="s">
        <v>704</v>
      </c>
      <c r="C2145" s="212"/>
      <c r="D2145" s="213"/>
      <c r="E2145" s="213" t="s">
        <v>359</v>
      </c>
      <c r="F2145" s="210" t="s">
        <v>366</v>
      </c>
      <c r="G2145" s="211"/>
      <c r="H2145" s="211"/>
    </row>
    <row r="2146" spans="1:8" x14ac:dyDescent="0.25">
      <c r="A2146" s="208"/>
      <c r="B2146" s="209">
        <v>0</v>
      </c>
      <c r="C2146" s="208" t="s">
        <v>699</v>
      </c>
      <c r="D2146" s="209" t="s">
        <v>700</v>
      </c>
      <c r="E2146" s="209" t="s">
        <v>337</v>
      </c>
      <c r="F2146" s="210">
        <v>1E-4</v>
      </c>
      <c r="G2146" s="211">
        <v>1973.59</v>
      </c>
      <c r="H2146" s="211">
        <f>+ROUND(F2146*G2146,2)</f>
        <v>0.2</v>
      </c>
    </row>
    <row r="2147" spans="1:8" x14ac:dyDescent="0.25">
      <c r="A2147" s="208"/>
      <c r="B2147" s="209"/>
      <c r="C2147" s="208"/>
      <c r="D2147" s="209" t="s">
        <v>476</v>
      </c>
      <c r="E2147" s="209"/>
      <c r="F2147" s="210"/>
      <c r="G2147" s="211"/>
      <c r="H2147" s="211">
        <f>+SUBTOTAL(9,H2146:H2146)</f>
        <v>0.2</v>
      </c>
    </row>
    <row r="2148" spans="1:8" x14ac:dyDescent="0.25">
      <c r="A2148" s="208"/>
      <c r="B2148" s="209"/>
      <c r="C2148" s="208"/>
      <c r="D2148" s="209" t="s">
        <v>272</v>
      </c>
      <c r="E2148" s="209"/>
      <c r="F2148" s="210"/>
      <c r="G2148" s="211"/>
      <c r="H2148" s="211">
        <f>+SUBTOTAL(9,H2146:H2146)</f>
        <v>0.2</v>
      </c>
    </row>
    <row r="2149" spans="1:8" x14ac:dyDescent="0.25">
      <c r="A2149" s="208"/>
      <c r="B2149" s="209"/>
      <c r="C2149" s="208"/>
      <c r="D2149" s="209" t="s">
        <v>273</v>
      </c>
      <c r="E2149" s="209"/>
      <c r="F2149" s="210">
        <v>0</v>
      </c>
      <c r="G2149" s="211"/>
      <c r="H2149" s="211">
        <f>+ROUND(H2148*F2149/100,2)</f>
        <v>0</v>
      </c>
    </row>
    <row r="2150" spans="1:8" x14ac:dyDescent="0.25">
      <c r="A2150" s="208"/>
      <c r="B2150" s="209"/>
      <c r="C2150" s="208"/>
      <c r="D2150" s="209" t="s">
        <v>274</v>
      </c>
      <c r="E2150" s="209"/>
      <c r="F2150" s="210"/>
      <c r="G2150" s="211"/>
      <c r="H2150" s="211">
        <f>+H2148+H2149</f>
        <v>0.2</v>
      </c>
    </row>
    <row r="2151" spans="1:8" x14ac:dyDescent="0.25">
      <c r="A2151" s="208"/>
      <c r="B2151" s="209"/>
      <c r="C2151" s="208"/>
      <c r="D2151" s="209" t="s">
        <v>275</v>
      </c>
      <c r="E2151" s="209"/>
      <c r="F2151" s="210"/>
      <c r="G2151" s="211"/>
      <c r="H2151" s="211">
        <v>0.2</v>
      </c>
    </row>
    <row r="2154" spans="1:8" x14ac:dyDescent="0.25">
      <c r="A2154" s="208" t="s">
        <v>344</v>
      </c>
      <c r="B2154" s="209" t="s">
        <v>345</v>
      </c>
      <c r="C2154" s="208"/>
      <c r="D2154" s="209"/>
      <c r="E2154" s="209"/>
      <c r="F2154" s="210"/>
      <c r="G2154" s="211"/>
      <c r="H2154" s="211"/>
    </row>
    <row r="2155" spans="1:8" x14ac:dyDescent="0.25">
      <c r="A2155" s="208"/>
      <c r="B2155" s="209"/>
      <c r="C2155" s="208" t="s">
        <v>346</v>
      </c>
      <c r="D2155" s="209" t="s">
        <v>347</v>
      </c>
      <c r="E2155" s="209" t="s">
        <v>348</v>
      </c>
      <c r="F2155" s="210" t="s">
        <v>349</v>
      </c>
      <c r="G2155" s="211" t="s">
        <v>350</v>
      </c>
      <c r="H2155" s="211" t="s">
        <v>351</v>
      </c>
    </row>
    <row r="2156" spans="1:8" x14ac:dyDescent="0.25">
      <c r="A2156" s="208"/>
      <c r="B2156" s="209"/>
      <c r="C2156" s="208"/>
      <c r="D2156" s="209"/>
      <c r="E2156" s="209"/>
      <c r="F2156" s="210"/>
      <c r="G2156" s="211"/>
      <c r="H2156" s="211"/>
    </row>
    <row r="2157" spans="1:8" x14ac:dyDescent="0.25">
      <c r="A2157" s="212" t="s">
        <v>705</v>
      </c>
      <c r="B2157" s="213" t="s">
        <v>706</v>
      </c>
      <c r="C2157" s="212"/>
      <c r="D2157" s="213"/>
      <c r="E2157" s="213" t="s">
        <v>359</v>
      </c>
      <c r="F2157" s="210" t="s">
        <v>366</v>
      </c>
      <c r="G2157" s="211"/>
      <c r="H2157" s="211"/>
    </row>
    <row r="2158" spans="1:8" x14ac:dyDescent="0.25">
      <c r="A2158" s="208"/>
      <c r="B2158" s="209">
        <v>0</v>
      </c>
      <c r="C2158" s="208" t="s">
        <v>483</v>
      </c>
      <c r="D2158" s="209" t="s">
        <v>484</v>
      </c>
      <c r="E2158" s="209" t="s">
        <v>485</v>
      </c>
      <c r="F2158" s="210">
        <v>1.25</v>
      </c>
      <c r="G2158" s="211">
        <v>0.51</v>
      </c>
      <c r="H2158" s="211">
        <f>+ROUND(F2158*G2158,2)</f>
        <v>0.64</v>
      </c>
    </row>
    <row r="2159" spans="1:8" x14ac:dyDescent="0.25">
      <c r="A2159" s="208"/>
      <c r="B2159" s="209"/>
      <c r="C2159" s="208"/>
      <c r="D2159" s="209" t="s">
        <v>355</v>
      </c>
      <c r="E2159" s="209"/>
      <c r="F2159" s="210"/>
      <c r="G2159" s="211"/>
      <c r="H2159" s="211">
        <f>+SUBTOTAL(9,H2158:H2158)</f>
        <v>0.64</v>
      </c>
    </row>
    <row r="2160" spans="1:8" x14ac:dyDescent="0.25">
      <c r="A2160" s="208"/>
      <c r="B2160" s="209"/>
      <c r="C2160" s="208"/>
      <c r="D2160" s="209" t="s">
        <v>272</v>
      </c>
      <c r="E2160" s="209"/>
      <c r="F2160" s="210"/>
      <c r="G2160" s="211"/>
      <c r="H2160" s="211">
        <f>+SUBTOTAL(9,H2158:H2158)</f>
        <v>0.64</v>
      </c>
    </row>
    <row r="2161" spans="1:8" x14ac:dyDescent="0.25">
      <c r="A2161" s="208"/>
      <c r="B2161" s="209"/>
      <c r="C2161" s="208"/>
      <c r="D2161" s="209" t="s">
        <v>273</v>
      </c>
      <c r="E2161" s="209"/>
      <c r="F2161" s="210">
        <v>0</v>
      </c>
      <c r="G2161" s="211"/>
      <c r="H2161" s="211">
        <f>+ROUND(H2160*F2161/100,2)</f>
        <v>0</v>
      </c>
    </row>
    <row r="2162" spans="1:8" x14ac:dyDescent="0.25">
      <c r="A2162" s="208"/>
      <c r="B2162" s="209"/>
      <c r="C2162" s="208"/>
      <c r="D2162" s="209" t="s">
        <v>274</v>
      </c>
      <c r="E2162" s="209"/>
      <c r="F2162" s="210"/>
      <c r="G2162" s="211"/>
      <c r="H2162" s="211">
        <f>+H2160+H2161</f>
        <v>0.64</v>
      </c>
    </row>
    <row r="2163" spans="1:8" x14ac:dyDescent="0.25">
      <c r="A2163" s="208"/>
      <c r="B2163" s="209"/>
      <c r="C2163" s="208"/>
      <c r="D2163" s="209" t="s">
        <v>275</v>
      </c>
      <c r="E2163" s="209"/>
      <c r="F2163" s="210"/>
      <c r="G2163" s="211"/>
      <c r="H2163" s="211">
        <v>0.64</v>
      </c>
    </row>
    <row r="2166" spans="1:8" x14ac:dyDescent="0.25">
      <c r="A2166" s="208" t="s">
        <v>344</v>
      </c>
      <c r="B2166" s="209" t="s">
        <v>345</v>
      </c>
      <c r="C2166" s="208"/>
      <c r="D2166" s="209"/>
      <c r="E2166" s="209"/>
      <c r="F2166" s="210"/>
      <c r="G2166" s="211"/>
      <c r="H2166" s="211"/>
    </row>
    <row r="2167" spans="1:8" x14ac:dyDescent="0.25">
      <c r="A2167" s="208"/>
      <c r="B2167" s="209"/>
      <c r="C2167" s="208" t="s">
        <v>346</v>
      </c>
      <c r="D2167" s="209" t="s">
        <v>347</v>
      </c>
      <c r="E2167" s="209" t="s">
        <v>348</v>
      </c>
      <c r="F2167" s="210" t="s">
        <v>349</v>
      </c>
      <c r="G2167" s="211" t="s">
        <v>350</v>
      </c>
      <c r="H2167" s="211" t="s">
        <v>351</v>
      </c>
    </row>
    <row r="2168" spans="1:8" x14ac:dyDescent="0.25">
      <c r="A2168" s="208"/>
      <c r="B2168" s="209"/>
      <c r="C2168" s="208"/>
      <c r="D2168" s="209"/>
      <c r="E2168" s="209"/>
      <c r="F2168" s="210"/>
      <c r="G2168" s="211"/>
      <c r="H2168" s="211"/>
    </row>
    <row r="2169" spans="1:8" x14ac:dyDescent="0.25">
      <c r="A2169" s="212" t="s">
        <v>707</v>
      </c>
      <c r="B2169" s="213" t="s">
        <v>708</v>
      </c>
      <c r="C2169" s="212"/>
      <c r="D2169" s="213"/>
      <c r="E2169" s="213" t="s">
        <v>453</v>
      </c>
      <c r="F2169" s="210" t="s">
        <v>366</v>
      </c>
      <c r="G2169" s="211"/>
      <c r="H2169" s="211"/>
    </row>
    <row r="2170" spans="1:8" x14ac:dyDescent="0.25">
      <c r="A2170" s="208"/>
      <c r="B2170" s="209"/>
      <c r="C2170" s="208"/>
      <c r="D2170" s="209" t="s">
        <v>356</v>
      </c>
      <c r="E2170" s="209"/>
      <c r="F2170" s="210"/>
      <c r="G2170" s="211"/>
      <c r="H2170" s="211"/>
    </row>
    <row r="2171" spans="1:8" x14ac:dyDescent="0.25">
      <c r="A2171" s="208"/>
      <c r="B2171" s="209" t="s">
        <v>270</v>
      </c>
      <c r="C2171" s="208" t="s">
        <v>689</v>
      </c>
      <c r="D2171" s="209" t="s">
        <v>690</v>
      </c>
      <c r="E2171" s="209" t="s">
        <v>359</v>
      </c>
      <c r="F2171" s="210">
        <v>1</v>
      </c>
      <c r="G2171" s="211">
        <v>0.25</v>
      </c>
      <c r="H2171" s="211">
        <f>+ROUND(F2171*G2171,2)</f>
        <v>0.25</v>
      </c>
    </row>
    <row r="2172" spans="1:8" x14ac:dyDescent="0.25">
      <c r="A2172" s="208"/>
      <c r="B2172" s="209" t="s">
        <v>270</v>
      </c>
      <c r="C2172" s="208" t="s">
        <v>691</v>
      </c>
      <c r="D2172" s="209" t="s">
        <v>692</v>
      </c>
      <c r="E2172" s="209" t="s">
        <v>359</v>
      </c>
      <c r="F2172" s="210">
        <v>1</v>
      </c>
      <c r="G2172" s="211">
        <v>0.06</v>
      </c>
      <c r="H2172" s="211">
        <f>+ROUND(F2172*G2172,2)</f>
        <v>0.06</v>
      </c>
    </row>
    <row r="2173" spans="1:8" x14ac:dyDescent="0.25">
      <c r="A2173" s="208"/>
      <c r="B2173" s="209"/>
      <c r="C2173" s="208"/>
      <c r="D2173" s="209" t="s">
        <v>271</v>
      </c>
      <c r="E2173" s="209"/>
      <c r="F2173" s="210"/>
      <c r="G2173" s="211"/>
      <c r="H2173" s="211">
        <f>+SUBTOTAL(9,H2171:H2172)</f>
        <v>0.31</v>
      </c>
    </row>
    <row r="2174" spans="1:8" x14ac:dyDescent="0.25">
      <c r="A2174" s="208"/>
      <c r="B2174" s="209"/>
      <c r="C2174" s="208"/>
      <c r="D2174" s="209" t="s">
        <v>272</v>
      </c>
      <c r="E2174" s="209"/>
      <c r="F2174" s="210"/>
      <c r="G2174" s="211"/>
      <c r="H2174" s="211">
        <f>+SUBTOTAL(9,H2170:H2172)</f>
        <v>0.31</v>
      </c>
    </row>
    <row r="2175" spans="1:8" x14ac:dyDescent="0.25">
      <c r="A2175" s="208"/>
      <c r="B2175" s="209"/>
      <c r="C2175" s="208"/>
      <c r="D2175" s="209" t="s">
        <v>273</v>
      </c>
      <c r="E2175" s="209"/>
      <c r="F2175" s="210">
        <v>0</v>
      </c>
      <c r="G2175" s="211"/>
      <c r="H2175" s="211">
        <f>+ROUND(H2174*F2175/100,2)</f>
        <v>0</v>
      </c>
    </row>
    <row r="2176" spans="1:8" x14ac:dyDescent="0.25">
      <c r="A2176" s="208"/>
      <c r="B2176" s="209"/>
      <c r="C2176" s="208"/>
      <c r="D2176" s="209" t="s">
        <v>274</v>
      </c>
      <c r="E2176" s="209"/>
      <c r="F2176" s="210"/>
      <c r="G2176" s="211"/>
      <c r="H2176" s="211">
        <f>+H2174+H2175</f>
        <v>0.31</v>
      </c>
    </row>
    <row r="2177" spans="1:8" x14ac:dyDescent="0.25">
      <c r="A2177" s="208"/>
      <c r="B2177" s="209"/>
      <c r="C2177" s="208"/>
      <c r="D2177" s="209" t="s">
        <v>275</v>
      </c>
      <c r="E2177" s="209"/>
      <c r="F2177" s="210"/>
      <c r="G2177" s="211"/>
      <c r="H2177" s="211">
        <v>0.31</v>
      </c>
    </row>
    <row r="2180" spans="1:8" x14ac:dyDescent="0.25">
      <c r="A2180" s="208" t="s">
        <v>344</v>
      </c>
      <c r="B2180" s="209" t="s">
        <v>345</v>
      </c>
      <c r="C2180" s="208"/>
      <c r="D2180" s="209"/>
      <c r="E2180" s="209"/>
      <c r="F2180" s="210"/>
      <c r="G2180" s="211"/>
      <c r="H2180" s="211"/>
    </row>
    <row r="2181" spans="1:8" x14ac:dyDescent="0.25">
      <c r="A2181" s="208"/>
      <c r="B2181" s="209"/>
      <c r="C2181" s="208" t="s">
        <v>346</v>
      </c>
      <c r="D2181" s="209" t="s">
        <v>347</v>
      </c>
      <c r="E2181" s="209" t="s">
        <v>348</v>
      </c>
      <c r="F2181" s="210" t="s">
        <v>349</v>
      </c>
      <c r="G2181" s="211" t="s">
        <v>350</v>
      </c>
      <c r="H2181" s="211" t="s">
        <v>351</v>
      </c>
    </row>
    <row r="2182" spans="1:8" x14ac:dyDescent="0.25">
      <c r="A2182" s="208"/>
      <c r="B2182" s="209"/>
      <c r="C2182" s="208"/>
      <c r="D2182" s="209"/>
      <c r="E2182" s="209"/>
      <c r="F2182" s="210"/>
      <c r="G2182" s="211"/>
      <c r="H2182" s="211"/>
    </row>
    <row r="2183" spans="1:8" x14ac:dyDescent="0.25">
      <c r="A2183" s="212" t="s">
        <v>1154</v>
      </c>
      <c r="B2183" s="213" t="s">
        <v>856</v>
      </c>
      <c r="C2183" s="212"/>
      <c r="D2183" s="213"/>
      <c r="E2183" s="213" t="s">
        <v>324</v>
      </c>
      <c r="F2183" s="210" t="s">
        <v>1007</v>
      </c>
      <c r="G2183" s="211"/>
      <c r="H2183" s="211"/>
    </row>
    <row r="2184" spans="1:8" x14ac:dyDescent="0.25">
      <c r="A2184" s="208"/>
      <c r="B2184" s="209"/>
      <c r="C2184" s="208"/>
      <c r="D2184" s="209" t="s">
        <v>356</v>
      </c>
      <c r="E2184" s="209"/>
      <c r="F2184" s="210"/>
      <c r="G2184" s="211"/>
      <c r="H2184" s="211"/>
    </row>
    <row r="2185" spans="1:8" x14ac:dyDescent="0.25">
      <c r="A2185" s="208"/>
      <c r="B2185" s="209" t="s">
        <v>270</v>
      </c>
      <c r="C2185" s="208" t="s">
        <v>857</v>
      </c>
      <c r="D2185" s="209" t="s">
        <v>858</v>
      </c>
      <c r="E2185" s="209" t="s">
        <v>359</v>
      </c>
      <c r="F2185" s="210">
        <v>0.45910000000000001</v>
      </c>
      <c r="G2185" s="211">
        <v>16.86</v>
      </c>
      <c r="H2185" s="211">
        <f>+ROUND(F2185*G2185,2)</f>
        <v>7.74</v>
      </c>
    </row>
    <row r="2186" spans="1:8" x14ac:dyDescent="0.25">
      <c r="A2186" s="208"/>
      <c r="B2186" s="209" t="s">
        <v>270</v>
      </c>
      <c r="C2186" s="208" t="s">
        <v>360</v>
      </c>
      <c r="D2186" s="209" t="s">
        <v>361</v>
      </c>
      <c r="E2186" s="209" t="s">
        <v>359</v>
      </c>
      <c r="F2186" s="210">
        <v>0.15820000000000001</v>
      </c>
      <c r="G2186" s="211">
        <v>13.45</v>
      </c>
      <c r="H2186" s="211">
        <f>+ROUND(F2186*G2186,2)</f>
        <v>2.13</v>
      </c>
    </row>
    <row r="2187" spans="1:8" x14ac:dyDescent="0.25">
      <c r="A2187" s="208"/>
      <c r="B2187" s="209"/>
      <c r="C2187" s="208"/>
      <c r="D2187" s="209" t="s">
        <v>271</v>
      </c>
      <c r="E2187" s="209"/>
      <c r="F2187" s="210"/>
      <c r="G2187" s="211"/>
      <c r="H2187" s="211">
        <f>+SUBTOTAL(9,H2185:H2186)</f>
        <v>9.870000000000001</v>
      </c>
    </row>
    <row r="2188" spans="1:8" x14ac:dyDescent="0.25">
      <c r="A2188" s="208"/>
      <c r="B2188" s="209"/>
      <c r="C2188" s="208"/>
      <c r="D2188" s="209" t="s">
        <v>272</v>
      </c>
      <c r="E2188" s="209"/>
      <c r="F2188" s="210"/>
      <c r="G2188" s="211"/>
      <c r="H2188" s="211">
        <f>+SUBTOTAL(9,H2184:H2186)</f>
        <v>9.870000000000001</v>
      </c>
    </row>
    <row r="2189" spans="1:8" x14ac:dyDescent="0.25">
      <c r="A2189" s="208"/>
      <c r="B2189" s="209"/>
      <c r="C2189" s="208"/>
      <c r="D2189" s="209" t="s">
        <v>273</v>
      </c>
      <c r="E2189" s="209"/>
      <c r="F2189" s="210">
        <v>28</v>
      </c>
      <c r="G2189" s="211"/>
      <c r="H2189" s="211">
        <f>+ROUND(H2188*F2189/100,2)</f>
        <v>2.76</v>
      </c>
    </row>
    <row r="2190" spans="1:8" x14ac:dyDescent="0.25">
      <c r="A2190" s="208"/>
      <c r="B2190" s="209"/>
      <c r="C2190" s="208"/>
      <c r="D2190" s="209" t="s">
        <v>274</v>
      </c>
      <c r="E2190" s="209"/>
      <c r="F2190" s="210"/>
      <c r="G2190" s="211"/>
      <c r="H2190" s="211">
        <f>+H2188+H2189</f>
        <v>12.63</v>
      </c>
    </row>
    <row r="2191" spans="1:8" x14ac:dyDescent="0.25">
      <c r="A2191" s="208"/>
      <c r="B2191" s="209"/>
      <c r="C2191" s="208"/>
      <c r="D2191" s="209" t="s">
        <v>275</v>
      </c>
      <c r="E2191" s="209"/>
      <c r="F2191" s="210"/>
      <c r="G2191" s="211"/>
      <c r="H2191" s="211">
        <v>12.63</v>
      </c>
    </row>
    <row r="2194" spans="1:8" x14ac:dyDescent="0.25">
      <c r="A2194" s="208" t="s">
        <v>344</v>
      </c>
      <c r="B2194" s="209" t="s">
        <v>345</v>
      </c>
      <c r="C2194" s="208"/>
      <c r="D2194" s="209"/>
      <c r="E2194" s="209"/>
      <c r="F2194" s="210"/>
      <c r="G2194" s="211"/>
      <c r="H2194" s="211"/>
    </row>
    <row r="2195" spans="1:8" x14ac:dyDescent="0.25">
      <c r="A2195" s="208"/>
      <c r="B2195" s="209"/>
      <c r="C2195" s="208" t="s">
        <v>346</v>
      </c>
      <c r="D2195" s="209" t="s">
        <v>347</v>
      </c>
      <c r="E2195" s="209" t="s">
        <v>348</v>
      </c>
      <c r="F2195" s="210" t="s">
        <v>349</v>
      </c>
      <c r="G2195" s="211" t="s">
        <v>350</v>
      </c>
      <c r="H2195" s="211" t="s">
        <v>351</v>
      </c>
    </row>
    <row r="2196" spans="1:8" x14ac:dyDescent="0.25">
      <c r="A2196" s="208"/>
      <c r="B2196" s="209"/>
      <c r="C2196" s="208"/>
      <c r="D2196" s="209"/>
      <c r="E2196" s="209"/>
      <c r="F2196" s="210"/>
      <c r="G2196" s="211"/>
      <c r="H2196" s="211"/>
    </row>
    <row r="2197" spans="1:8" x14ac:dyDescent="0.25">
      <c r="A2197" s="212" t="s">
        <v>859</v>
      </c>
      <c r="B2197" s="213" t="s">
        <v>860</v>
      </c>
      <c r="C2197" s="212"/>
      <c r="D2197" s="213"/>
      <c r="E2197" s="213" t="s">
        <v>359</v>
      </c>
      <c r="F2197" s="210" t="s">
        <v>366</v>
      </c>
      <c r="G2197" s="211"/>
      <c r="H2197" s="211"/>
    </row>
    <row r="2198" spans="1:8" x14ac:dyDescent="0.25">
      <c r="A2198" s="208"/>
      <c r="B2198" s="209">
        <v>1</v>
      </c>
      <c r="C2198" s="208" t="s">
        <v>861</v>
      </c>
      <c r="D2198" s="209" t="s">
        <v>862</v>
      </c>
      <c r="E2198" s="209" t="s">
        <v>359</v>
      </c>
      <c r="F2198" s="210">
        <v>1</v>
      </c>
      <c r="G2198" s="211">
        <v>11.84</v>
      </c>
      <c r="H2198" s="211">
        <f>+ROUND(F2198*G2198,2)</f>
        <v>11.84</v>
      </c>
    </row>
    <row r="2199" spans="1:8" x14ac:dyDescent="0.25">
      <c r="A2199" s="208"/>
      <c r="B2199" s="209">
        <v>1</v>
      </c>
      <c r="C2199" s="208" t="s">
        <v>369</v>
      </c>
      <c r="D2199" s="209" t="s">
        <v>370</v>
      </c>
      <c r="E2199" s="209" t="s">
        <v>359</v>
      </c>
      <c r="F2199" s="210">
        <v>1</v>
      </c>
      <c r="G2199" s="211">
        <v>2.59</v>
      </c>
      <c r="H2199" s="211">
        <f>+ROUND(F2199*G2199,2)</f>
        <v>2.59</v>
      </c>
    </row>
    <row r="2200" spans="1:8" x14ac:dyDescent="0.25">
      <c r="A2200" s="208"/>
      <c r="B2200" s="209">
        <v>1</v>
      </c>
      <c r="C2200" s="208" t="s">
        <v>371</v>
      </c>
      <c r="D2200" s="209" t="s">
        <v>372</v>
      </c>
      <c r="E2200" s="209" t="s">
        <v>359</v>
      </c>
      <c r="F2200" s="210">
        <v>1</v>
      </c>
      <c r="G2200" s="211">
        <v>0.55000000000000004</v>
      </c>
      <c r="H2200" s="211">
        <f>+ROUND(F2200*G2200,2)</f>
        <v>0.55000000000000004</v>
      </c>
    </row>
    <row r="2201" spans="1:8" x14ac:dyDescent="0.25">
      <c r="A2201" s="208"/>
      <c r="B2201" s="209">
        <v>1</v>
      </c>
      <c r="C2201" s="208" t="s">
        <v>373</v>
      </c>
      <c r="D2201" s="209" t="s">
        <v>374</v>
      </c>
      <c r="E2201" s="209" t="s">
        <v>359</v>
      </c>
      <c r="F2201" s="210">
        <v>1</v>
      </c>
      <c r="G2201" s="211">
        <v>0.37</v>
      </c>
      <c r="H2201" s="211">
        <f>+ROUND(F2201*G2201,2)</f>
        <v>0.37</v>
      </c>
    </row>
    <row r="2202" spans="1:8" x14ac:dyDescent="0.25">
      <c r="A2202" s="208"/>
      <c r="B2202" s="209">
        <v>1</v>
      </c>
      <c r="C2202" s="208" t="s">
        <v>375</v>
      </c>
      <c r="D2202" s="209" t="s">
        <v>376</v>
      </c>
      <c r="E2202" s="209" t="s">
        <v>359</v>
      </c>
      <c r="F2202" s="210">
        <v>1</v>
      </c>
      <c r="G2202" s="211">
        <v>0.02</v>
      </c>
      <c r="H2202" s="211">
        <f>+ROUND(F2202*G2202,2)</f>
        <v>0.02</v>
      </c>
    </row>
    <row r="2203" spans="1:8" x14ac:dyDescent="0.25">
      <c r="A2203" s="208"/>
      <c r="B2203" s="209"/>
      <c r="C2203" s="208"/>
      <c r="D2203" s="209" t="s">
        <v>277</v>
      </c>
      <c r="E2203" s="209"/>
      <c r="F2203" s="210"/>
      <c r="G2203" s="211"/>
      <c r="H2203" s="211">
        <f>+SUBTOTAL(9,H2198:H2202)</f>
        <v>15.37</v>
      </c>
    </row>
    <row r="2204" spans="1:8" x14ac:dyDescent="0.25">
      <c r="A2204" s="208"/>
      <c r="B2204" s="209"/>
      <c r="C2204" s="208"/>
      <c r="D2204" s="209" t="s">
        <v>356</v>
      </c>
      <c r="E2204" s="209"/>
      <c r="F2204" s="210"/>
      <c r="G2204" s="211"/>
      <c r="H2204" s="211"/>
    </row>
    <row r="2205" spans="1:8" x14ac:dyDescent="0.25">
      <c r="A2205" s="208"/>
      <c r="B2205" s="209" t="s">
        <v>270</v>
      </c>
      <c r="C2205" s="208" t="s">
        <v>377</v>
      </c>
      <c r="D2205" s="209" t="s">
        <v>378</v>
      </c>
      <c r="E2205" s="209" t="s">
        <v>359</v>
      </c>
      <c r="F2205" s="210">
        <v>1</v>
      </c>
      <c r="G2205" s="211">
        <v>0.48</v>
      </c>
      <c r="H2205" s="211">
        <f>+ROUND(F2205*G2205,2)</f>
        <v>0.48</v>
      </c>
    </row>
    <row r="2206" spans="1:8" x14ac:dyDescent="0.25">
      <c r="A2206" s="208"/>
      <c r="B2206" s="209" t="s">
        <v>270</v>
      </c>
      <c r="C2206" s="208" t="s">
        <v>379</v>
      </c>
      <c r="D2206" s="209" t="s">
        <v>380</v>
      </c>
      <c r="E2206" s="209" t="s">
        <v>359</v>
      </c>
      <c r="F2206" s="210">
        <v>1</v>
      </c>
      <c r="G2206" s="211">
        <v>0.9</v>
      </c>
      <c r="H2206" s="211">
        <f>+ROUND(F2206*G2206,2)</f>
        <v>0.9</v>
      </c>
    </row>
    <row r="2207" spans="1:8" x14ac:dyDescent="0.25">
      <c r="A2207" s="208"/>
      <c r="B2207" s="209" t="s">
        <v>270</v>
      </c>
      <c r="C2207" s="208" t="s">
        <v>863</v>
      </c>
      <c r="D2207" s="209" t="s">
        <v>864</v>
      </c>
      <c r="E2207" s="209" t="s">
        <v>359</v>
      </c>
      <c r="F2207" s="210">
        <v>1</v>
      </c>
      <c r="G2207" s="211">
        <v>0.11</v>
      </c>
      <c r="H2207" s="211">
        <f>+ROUND(F2207*G2207,2)</f>
        <v>0.11</v>
      </c>
    </row>
    <row r="2208" spans="1:8" x14ac:dyDescent="0.25">
      <c r="A2208" s="208"/>
      <c r="B2208" s="209"/>
      <c r="C2208" s="208"/>
      <c r="D2208" s="209" t="s">
        <v>271</v>
      </c>
      <c r="E2208" s="209"/>
      <c r="F2208" s="210"/>
      <c r="G2208" s="211"/>
      <c r="H2208" s="211">
        <f>+SUBTOTAL(9,H2205:H2207)</f>
        <v>1.49</v>
      </c>
    </row>
    <row r="2209" spans="1:8" x14ac:dyDescent="0.25">
      <c r="A2209" s="208"/>
      <c r="B2209" s="209"/>
      <c r="C2209" s="208"/>
      <c r="D2209" s="209" t="s">
        <v>272</v>
      </c>
      <c r="E2209" s="209"/>
      <c r="F2209" s="210"/>
      <c r="G2209" s="211"/>
      <c r="H2209" s="211">
        <f>+SUBTOTAL(9,H2198:H2207)</f>
        <v>16.86</v>
      </c>
    </row>
    <row r="2210" spans="1:8" x14ac:dyDescent="0.25">
      <c r="A2210" s="208"/>
      <c r="B2210" s="209"/>
      <c r="C2210" s="208"/>
      <c r="D2210" s="209" t="s">
        <v>273</v>
      </c>
      <c r="E2210" s="209"/>
      <c r="F2210" s="210">
        <v>0</v>
      </c>
      <c r="G2210" s="211"/>
      <c r="H2210" s="211">
        <f>+ROUND(H2209*F2210/100,2)</f>
        <v>0</v>
      </c>
    </row>
    <row r="2211" spans="1:8" x14ac:dyDescent="0.25">
      <c r="A2211" s="208"/>
      <c r="B2211" s="209"/>
      <c r="C2211" s="208"/>
      <c r="D2211" s="209" t="s">
        <v>274</v>
      </c>
      <c r="E2211" s="209"/>
      <c r="F2211" s="210"/>
      <c r="G2211" s="211"/>
      <c r="H2211" s="211">
        <f>+H2209+H2210</f>
        <v>16.86</v>
      </c>
    </row>
    <row r="2212" spans="1:8" x14ac:dyDescent="0.25">
      <c r="A2212" s="208"/>
      <c r="B2212" s="209"/>
      <c r="C2212" s="208"/>
      <c r="D2212" s="209" t="s">
        <v>275</v>
      </c>
      <c r="E2212" s="209"/>
      <c r="F2212" s="210"/>
      <c r="G2212" s="211"/>
      <c r="H2212" s="211">
        <v>16.86</v>
      </c>
    </row>
    <row r="2215" spans="1:8" x14ac:dyDescent="0.25">
      <c r="A2215" s="208" t="s">
        <v>344</v>
      </c>
      <c r="B2215" s="209" t="s">
        <v>345</v>
      </c>
      <c r="C2215" s="208"/>
      <c r="D2215" s="209"/>
      <c r="E2215" s="209"/>
      <c r="F2215" s="210"/>
      <c r="G2215" s="211"/>
      <c r="H2215" s="211"/>
    </row>
    <row r="2216" spans="1:8" x14ac:dyDescent="0.25">
      <c r="A2216" s="208"/>
      <c r="B2216" s="209"/>
      <c r="C2216" s="208" t="s">
        <v>346</v>
      </c>
      <c r="D2216" s="209" t="s">
        <v>347</v>
      </c>
      <c r="E2216" s="209" t="s">
        <v>348</v>
      </c>
      <c r="F2216" s="210" t="s">
        <v>349</v>
      </c>
      <c r="G2216" s="211" t="s">
        <v>350</v>
      </c>
      <c r="H2216" s="211" t="s">
        <v>351</v>
      </c>
    </row>
    <row r="2217" spans="1:8" x14ac:dyDescent="0.25">
      <c r="A2217" s="208"/>
      <c r="B2217" s="209"/>
      <c r="C2217" s="208"/>
      <c r="D2217" s="209"/>
      <c r="E2217" s="209"/>
      <c r="F2217" s="210"/>
      <c r="G2217" s="211"/>
      <c r="H2217" s="211"/>
    </row>
    <row r="2218" spans="1:8" x14ac:dyDescent="0.25">
      <c r="A2218" s="212" t="s">
        <v>865</v>
      </c>
      <c r="B2218" s="213" t="s">
        <v>866</v>
      </c>
      <c r="C2218" s="212"/>
      <c r="D2218" s="213"/>
      <c r="E2218" s="213" t="s">
        <v>359</v>
      </c>
      <c r="F2218" s="210" t="s">
        <v>366</v>
      </c>
      <c r="G2218" s="211"/>
      <c r="H2218" s="211"/>
    </row>
    <row r="2219" spans="1:8" x14ac:dyDescent="0.25">
      <c r="A2219" s="208"/>
      <c r="B2219" s="209">
        <v>1</v>
      </c>
      <c r="C2219" s="208" t="s">
        <v>861</v>
      </c>
      <c r="D2219" s="209" t="s">
        <v>862</v>
      </c>
      <c r="E2219" s="209" t="s">
        <v>359</v>
      </c>
      <c r="F2219" s="210">
        <v>9.2999999999999992E-3</v>
      </c>
      <c r="G2219" s="211">
        <v>11.84</v>
      </c>
      <c r="H2219" s="211">
        <f>+ROUND(F2219*G2219,2)</f>
        <v>0.11</v>
      </c>
    </row>
    <row r="2220" spans="1:8" x14ac:dyDescent="0.25">
      <c r="A2220" s="208"/>
      <c r="B2220" s="209"/>
      <c r="C2220" s="208"/>
      <c r="D2220" s="209" t="s">
        <v>277</v>
      </c>
      <c r="E2220" s="209"/>
      <c r="F2220" s="210"/>
      <c r="G2220" s="211"/>
      <c r="H2220" s="211">
        <f>+SUBTOTAL(9,H2219:H2219)</f>
        <v>0.11</v>
      </c>
    </row>
    <row r="2221" spans="1:8" x14ac:dyDescent="0.25">
      <c r="A2221" s="208"/>
      <c r="B2221" s="209"/>
      <c r="C2221" s="208"/>
      <c r="D2221" s="209" t="s">
        <v>272</v>
      </c>
      <c r="E2221" s="209"/>
      <c r="F2221" s="210"/>
      <c r="G2221" s="211"/>
      <c r="H2221" s="211">
        <f>+SUBTOTAL(9,H2219:H2219)</f>
        <v>0.11</v>
      </c>
    </row>
    <row r="2222" spans="1:8" x14ac:dyDescent="0.25">
      <c r="A2222" s="208"/>
      <c r="B2222" s="209"/>
      <c r="C2222" s="208"/>
      <c r="D2222" s="209" t="s">
        <v>273</v>
      </c>
      <c r="E2222" s="209"/>
      <c r="F2222" s="210">
        <v>0</v>
      </c>
      <c r="G2222" s="211"/>
      <c r="H2222" s="211">
        <f>+ROUND(H2221*F2222/100,2)</f>
        <v>0</v>
      </c>
    </row>
    <row r="2223" spans="1:8" x14ac:dyDescent="0.25">
      <c r="A2223" s="208"/>
      <c r="B2223" s="209"/>
      <c r="C2223" s="208"/>
      <c r="D2223" s="209" t="s">
        <v>274</v>
      </c>
      <c r="E2223" s="209"/>
      <c r="F2223" s="210"/>
      <c r="G2223" s="211"/>
      <c r="H2223" s="211">
        <f>+H2221+H2222</f>
        <v>0.11</v>
      </c>
    </row>
    <row r="2224" spans="1:8" x14ac:dyDescent="0.25">
      <c r="A2224" s="208"/>
      <c r="B2224" s="209"/>
      <c r="C2224" s="208"/>
      <c r="D2224" s="209" t="s">
        <v>275</v>
      </c>
      <c r="E2224" s="209"/>
      <c r="F2224" s="210"/>
      <c r="G2224" s="211"/>
      <c r="H2224" s="211">
        <v>0.11</v>
      </c>
    </row>
    <row r="2227" spans="1:8" x14ac:dyDescent="0.25">
      <c r="A2227" s="208" t="s">
        <v>344</v>
      </c>
      <c r="B2227" s="209" t="s">
        <v>345</v>
      </c>
      <c r="C2227" s="208"/>
      <c r="D2227" s="209"/>
      <c r="E2227" s="209"/>
      <c r="F2227" s="210"/>
      <c r="G2227" s="211"/>
      <c r="H2227" s="211"/>
    </row>
    <row r="2228" spans="1:8" x14ac:dyDescent="0.25">
      <c r="A2228" s="208"/>
      <c r="B2228" s="209"/>
      <c r="C2228" s="208" t="s">
        <v>346</v>
      </c>
      <c r="D2228" s="209" t="s">
        <v>347</v>
      </c>
      <c r="E2228" s="209" t="s">
        <v>348</v>
      </c>
      <c r="F2228" s="210" t="s">
        <v>349</v>
      </c>
      <c r="G2228" s="211" t="s">
        <v>350</v>
      </c>
      <c r="H2228" s="211" t="s">
        <v>351</v>
      </c>
    </row>
    <row r="2229" spans="1:8" x14ac:dyDescent="0.25">
      <c r="A2229" s="208"/>
      <c r="B2229" s="209"/>
      <c r="C2229" s="208"/>
      <c r="D2229" s="209"/>
      <c r="E2229" s="209"/>
      <c r="F2229" s="210"/>
      <c r="G2229" s="211"/>
      <c r="H2229" s="211"/>
    </row>
    <row r="2230" spans="1:8" x14ac:dyDescent="0.25">
      <c r="A2230" s="212" t="s">
        <v>1155</v>
      </c>
      <c r="B2230" s="213" t="s">
        <v>902</v>
      </c>
      <c r="C2230" s="212"/>
      <c r="D2230" s="213"/>
      <c r="E2230" s="213" t="s">
        <v>338</v>
      </c>
      <c r="F2230" s="210" t="s">
        <v>1007</v>
      </c>
      <c r="G2230" s="211"/>
      <c r="H2230" s="211"/>
    </row>
    <row r="2231" spans="1:8" x14ac:dyDescent="0.25">
      <c r="A2231" s="208"/>
      <c r="B2231" s="209"/>
      <c r="C2231" s="208"/>
      <c r="D2231" s="209" t="s">
        <v>356</v>
      </c>
      <c r="E2231" s="209"/>
      <c r="F2231" s="210"/>
      <c r="G2231" s="211"/>
      <c r="H2231" s="211"/>
    </row>
    <row r="2232" spans="1:8" x14ac:dyDescent="0.25">
      <c r="A2232" s="208"/>
      <c r="B2232" s="209" t="s">
        <v>270</v>
      </c>
      <c r="C2232" s="208" t="s">
        <v>719</v>
      </c>
      <c r="D2232" s="209" t="s">
        <v>720</v>
      </c>
      <c r="E2232" s="209" t="s">
        <v>359</v>
      </c>
      <c r="F2232" s="210">
        <v>0.17349999999999999</v>
      </c>
      <c r="G2232" s="211">
        <v>19.16</v>
      </c>
      <c r="H2232" s="211">
        <f>+ROUND(F2232*G2232,2)</f>
        <v>3.32</v>
      </c>
    </row>
    <row r="2233" spans="1:8" x14ac:dyDescent="0.25">
      <c r="A2233" s="208"/>
      <c r="B2233" s="209" t="s">
        <v>270</v>
      </c>
      <c r="C2233" s="208" t="s">
        <v>360</v>
      </c>
      <c r="D2233" s="209" t="s">
        <v>361</v>
      </c>
      <c r="E2233" s="209" t="s">
        <v>359</v>
      </c>
      <c r="F2233" s="210">
        <v>0.17349999999999999</v>
      </c>
      <c r="G2233" s="211">
        <v>13.45</v>
      </c>
      <c r="H2233" s="211">
        <f>+ROUND(F2233*G2233,2)</f>
        <v>2.33</v>
      </c>
    </row>
    <row r="2234" spans="1:8" x14ac:dyDescent="0.25">
      <c r="A2234" s="208"/>
      <c r="B2234" s="209"/>
      <c r="C2234" s="208"/>
      <c r="D2234" s="209" t="s">
        <v>271</v>
      </c>
      <c r="E2234" s="209"/>
      <c r="F2234" s="210"/>
      <c r="G2234" s="211"/>
      <c r="H2234" s="211">
        <f>+SUBTOTAL(9,H2232:H2233)</f>
        <v>5.65</v>
      </c>
    </row>
    <row r="2235" spans="1:8" x14ac:dyDescent="0.25">
      <c r="A2235" s="208"/>
      <c r="B2235" s="209"/>
      <c r="C2235" s="208"/>
      <c r="D2235" s="209" t="s">
        <v>272</v>
      </c>
      <c r="E2235" s="209"/>
      <c r="F2235" s="210"/>
      <c r="G2235" s="211"/>
      <c r="H2235" s="211">
        <f>+SUBTOTAL(9,H2231:H2233)</f>
        <v>5.65</v>
      </c>
    </row>
    <row r="2236" spans="1:8" x14ac:dyDescent="0.25">
      <c r="A2236" s="208"/>
      <c r="B2236" s="209"/>
      <c r="C2236" s="208"/>
      <c r="D2236" s="209" t="s">
        <v>273</v>
      </c>
      <c r="E2236" s="209"/>
      <c r="F2236" s="210">
        <v>28</v>
      </c>
      <c r="G2236" s="211"/>
      <c r="H2236" s="211">
        <f>+ROUND(H2235*F2236/100,2)</f>
        <v>1.58</v>
      </c>
    </row>
    <row r="2237" spans="1:8" x14ac:dyDescent="0.25">
      <c r="A2237" s="208"/>
      <c r="B2237" s="209"/>
      <c r="C2237" s="208"/>
      <c r="D2237" s="209" t="s">
        <v>274</v>
      </c>
      <c r="E2237" s="209"/>
      <c r="F2237" s="210"/>
      <c r="G2237" s="211"/>
      <c r="H2237" s="211">
        <f>+H2235+H2236</f>
        <v>7.23</v>
      </c>
    </row>
    <row r="2238" spans="1:8" x14ac:dyDescent="0.25">
      <c r="A2238" s="208"/>
      <c r="B2238" s="209"/>
      <c r="C2238" s="208"/>
      <c r="D2238" s="209" t="s">
        <v>275</v>
      </c>
      <c r="E2238" s="209"/>
      <c r="F2238" s="210"/>
      <c r="G2238" s="211"/>
      <c r="H2238" s="211">
        <v>7.23</v>
      </c>
    </row>
    <row r="2241" spans="1:8" x14ac:dyDescent="0.25">
      <c r="A2241" s="208" t="s">
        <v>344</v>
      </c>
      <c r="B2241" s="209" t="s">
        <v>345</v>
      </c>
      <c r="C2241" s="208"/>
      <c r="D2241" s="209"/>
      <c r="E2241" s="209"/>
      <c r="F2241" s="210"/>
      <c r="G2241" s="211"/>
      <c r="H2241" s="211"/>
    </row>
    <row r="2242" spans="1:8" x14ac:dyDescent="0.25">
      <c r="A2242" s="208"/>
      <c r="B2242" s="209"/>
      <c r="C2242" s="208" t="s">
        <v>346</v>
      </c>
      <c r="D2242" s="209" t="s">
        <v>347</v>
      </c>
      <c r="E2242" s="209" t="s">
        <v>348</v>
      </c>
      <c r="F2242" s="210" t="s">
        <v>349</v>
      </c>
      <c r="G2242" s="211" t="s">
        <v>350</v>
      </c>
      <c r="H2242" s="211" t="s">
        <v>351</v>
      </c>
    </row>
    <row r="2243" spans="1:8" x14ac:dyDescent="0.25">
      <c r="A2243" s="208"/>
      <c r="B2243" s="209"/>
      <c r="C2243" s="208"/>
      <c r="D2243" s="209"/>
      <c r="E2243" s="209"/>
      <c r="F2243" s="210"/>
      <c r="G2243" s="211"/>
      <c r="H2243" s="211"/>
    </row>
    <row r="2244" spans="1:8" x14ac:dyDescent="0.25">
      <c r="A2244" s="212" t="s">
        <v>721</v>
      </c>
      <c r="B2244" s="213" t="s">
        <v>722</v>
      </c>
      <c r="C2244" s="212"/>
      <c r="D2244" s="213"/>
      <c r="E2244" s="213" t="s">
        <v>359</v>
      </c>
      <c r="F2244" s="210" t="s">
        <v>366</v>
      </c>
      <c r="G2244" s="211"/>
      <c r="H2244" s="211"/>
    </row>
    <row r="2245" spans="1:8" x14ac:dyDescent="0.25">
      <c r="A2245" s="208"/>
      <c r="B2245" s="209">
        <v>1</v>
      </c>
      <c r="C2245" s="208" t="s">
        <v>369</v>
      </c>
      <c r="D2245" s="209" t="s">
        <v>370</v>
      </c>
      <c r="E2245" s="209" t="s">
        <v>359</v>
      </c>
      <c r="F2245" s="210">
        <v>1</v>
      </c>
      <c r="G2245" s="211">
        <v>2.59</v>
      </c>
      <c r="H2245" s="211">
        <f>+ROUND(F2245*G2245,2)</f>
        <v>2.59</v>
      </c>
    </row>
    <row r="2246" spans="1:8" x14ac:dyDescent="0.25">
      <c r="A2246" s="208"/>
      <c r="B2246" s="209">
        <v>1</v>
      </c>
      <c r="C2246" s="208" t="s">
        <v>371</v>
      </c>
      <c r="D2246" s="209" t="s">
        <v>372</v>
      </c>
      <c r="E2246" s="209" t="s">
        <v>359</v>
      </c>
      <c r="F2246" s="210">
        <v>1</v>
      </c>
      <c r="G2246" s="211">
        <v>0.55000000000000004</v>
      </c>
      <c r="H2246" s="211">
        <f>+ROUND(F2246*G2246,2)</f>
        <v>0.55000000000000004</v>
      </c>
    </row>
    <row r="2247" spans="1:8" x14ac:dyDescent="0.25">
      <c r="A2247" s="208"/>
      <c r="B2247" s="209">
        <v>1</v>
      </c>
      <c r="C2247" s="208" t="s">
        <v>373</v>
      </c>
      <c r="D2247" s="209" t="s">
        <v>374</v>
      </c>
      <c r="E2247" s="209" t="s">
        <v>359</v>
      </c>
      <c r="F2247" s="210">
        <v>1</v>
      </c>
      <c r="G2247" s="211">
        <v>0.37</v>
      </c>
      <c r="H2247" s="211">
        <f>+ROUND(F2247*G2247,2)</f>
        <v>0.37</v>
      </c>
    </row>
    <row r="2248" spans="1:8" x14ac:dyDescent="0.25">
      <c r="A2248" s="208"/>
      <c r="B2248" s="209">
        <v>1</v>
      </c>
      <c r="C2248" s="208" t="s">
        <v>375</v>
      </c>
      <c r="D2248" s="209" t="s">
        <v>376</v>
      </c>
      <c r="E2248" s="209" t="s">
        <v>359</v>
      </c>
      <c r="F2248" s="210">
        <v>1</v>
      </c>
      <c r="G2248" s="211">
        <v>0.02</v>
      </c>
      <c r="H2248" s="211">
        <f>+ROUND(F2248*G2248,2)</f>
        <v>0.02</v>
      </c>
    </row>
    <row r="2249" spans="1:8" x14ac:dyDescent="0.25">
      <c r="A2249" s="208"/>
      <c r="B2249" s="209">
        <v>1</v>
      </c>
      <c r="C2249" s="208" t="s">
        <v>723</v>
      </c>
      <c r="D2249" s="209" t="s">
        <v>724</v>
      </c>
      <c r="E2249" s="209" t="s">
        <v>359</v>
      </c>
      <c r="F2249" s="210">
        <v>1</v>
      </c>
      <c r="G2249" s="211">
        <v>14.08</v>
      </c>
      <c r="H2249" s="211">
        <f>+ROUND(F2249*G2249,2)</f>
        <v>14.08</v>
      </c>
    </row>
    <row r="2250" spans="1:8" x14ac:dyDescent="0.25">
      <c r="A2250" s="208"/>
      <c r="B2250" s="209"/>
      <c r="C2250" s="208"/>
      <c r="D2250" s="209" t="s">
        <v>277</v>
      </c>
      <c r="E2250" s="209"/>
      <c r="F2250" s="210"/>
      <c r="G2250" s="211"/>
      <c r="H2250" s="211">
        <f>+SUBTOTAL(9,H2245:H2249)</f>
        <v>17.61</v>
      </c>
    </row>
    <row r="2251" spans="1:8" x14ac:dyDescent="0.25">
      <c r="A2251" s="208"/>
      <c r="B2251" s="209"/>
      <c r="C2251" s="208"/>
      <c r="D2251" s="209" t="s">
        <v>356</v>
      </c>
      <c r="E2251" s="209"/>
      <c r="F2251" s="210"/>
      <c r="G2251" s="211"/>
      <c r="H2251" s="211"/>
    </row>
    <row r="2252" spans="1:8" x14ac:dyDescent="0.25">
      <c r="A2252" s="208"/>
      <c r="B2252" s="209" t="s">
        <v>270</v>
      </c>
      <c r="C2252" s="208" t="s">
        <v>377</v>
      </c>
      <c r="D2252" s="209" t="s">
        <v>378</v>
      </c>
      <c r="E2252" s="209" t="s">
        <v>359</v>
      </c>
      <c r="F2252" s="210">
        <v>1</v>
      </c>
      <c r="G2252" s="211">
        <v>0.48</v>
      </c>
      <c r="H2252" s="211">
        <f>+ROUND(F2252*G2252,2)</f>
        <v>0.48</v>
      </c>
    </row>
    <row r="2253" spans="1:8" x14ac:dyDescent="0.25">
      <c r="A2253" s="208"/>
      <c r="B2253" s="209" t="s">
        <v>270</v>
      </c>
      <c r="C2253" s="208" t="s">
        <v>379</v>
      </c>
      <c r="D2253" s="209" t="s">
        <v>380</v>
      </c>
      <c r="E2253" s="209" t="s">
        <v>359</v>
      </c>
      <c r="F2253" s="210">
        <v>1</v>
      </c>
      <c r="G2253" s="211">
        <v>0.9</v>
      </c>
      <c r="H2253" s="211">
        <f>+ROUND(F2253*G2253,2)</f>
        <v>0.9</v>
      </c>
    </row>
    <row r="2254" spans="1:8" x14ac:dyDescent="0.25">
      <c r="A2254" s="208"/>
      <c r="B2254" s="209" t="s">
        <v>270</v>
      </c>
      <c r="C2254" s="208" t="s">
        <v>725</v>
      </c>
      <c r="D2254" s="209" t="s">
        <v>726</v>
      </c>
      <c r="E2254" s="209" t="s">
        <v>359</v>
      </c>
      <c r="F2254" s="210">
        <v>1</v>
      </c>
      <c r="G2254" s="211">
        <v>0.17</v>
      </c>
      <c r="H2254" s="211">
        <f>+ROUND(F2254*G2254,2)</f>
        <v>0.17</v>
      </c>
    </row>
    <row r="2255" spans="1:8" x14ac:dyDescent="0.25">
      <c r="A2255" s="208"/>
      <c r="B2255" s="209"/>
      <c r="C2255" s="208"/>
      <c r="D2255" s="209" t="s">
        <v>271</v>
      </c>
      <c r="E2255" s="209"/>
      <c r="F2255" s="210"/>
      <c r="G2255" s="211"/>
      <c r="H2255" s="211">
        <f>+SUBTOTAL(9,H2252:H2254)</f>
        <v>1.5499999999999998</v>
      </c>
    </row>
    <row r="2256" spans="1:8" x14ac:dyDescent="0.25">
      <c r="A2256" s="208"/>
      <c r="B2256" s="209"/>
      <c r="C2256" s="208"/>
      <c r="D2256" s="209" t="s">
        <v>272</v>
      </c>
      <c r="E2256" s="209"/>
      <c r="F2256" s="210"/>
      <c r="G2256" s="211"/>
      <c r="H2256" s="211">
        <f>+SUBTOTAL(9,H2245:H2254)</f>
        <v>19.16</v>
      </c>
    </row>
    <row r="2257" spans="1:8" x14ac:dyDescent="0.25">
      <c r="A2257" s="208"/>
      <c r="B2257" s="209"/>
      <c r="C2257" s="208"/>
      <c r="D2257" s="209" t="s">
        <v>273</v>
      </c>
      <c r="E2257" s="209"/>
      <c r="F2257" s="210">
        <v>0</v>
      </c>
      <c r="G2257" s="211"/>
      <c r="H2257" s="211">
        <f>+ROUND(H2256*F2257/100,2)</f>
        <v>0</v>
      </c>
    </row>
    <row r="2258" spans="1:8" x14ac:dyDescent="0.25">
      <c r="A2258" s="208"/>
      <c r="B2258" s="209"/>
      <c r="C2258" s="208"/>
      <c r="D2258" s="209" t="s">
        <v>274</v>
      </c>
      <c r="E2258" s="209"/>
      <c r="F2258" s="210"/>
      <c r="G2258" s="211"/>
      <c r="H2258" s="211">
        <f>+H2256+H2257</f>
        <v>19.16</v>
      </c>
    </row>
    <row r="2259" spans="1:8" x14ac:dyDescent="0.25">
      <c r="A2259" s="208"/>
      <c r="B2259" s="209"/>
      <c r="C2259" s="208"/>
      <c r="D2259" s="209" t="s">
        <v>275</v>
      </c>
      <c r="E2259" s="209"/>
      <c r="F2259" s="210"/>
      <c r="G2259" s="211"/>
      <c r="H2259" s="211">
        <v>19.16</v>
      </c>
    </row>
    <row r="2262" spans="1:8" x14ac:dyDescent="0.25">
      <c r="A2262" s="208" t="s">
        <v>344</v>
      </c>
      <c r="B2262" s="209" t="s">
        <v>345</v>
      </c>
      <c r="C2262" s="208"/>
      <c r="D2262" s="209"/>
      <c r="E2262" s="209"/>
      <c r="F2262" s="210"/>
      <c r="G2262" s="211"/>
      <c r="H2262" s="211"/>
    </row>
    <row r="2263" spans="1:8" x14ac:dyDescent="0.25">
      <c r="A2263" s="208"/>
      <c r="B2263" s="209"/>
      <c r="C2263" s="208" t="s">
        <v>346</v>
      </c>
      <c r="D2263" s="209" t="s">
        <v>347</v>
      </c>
      <c r="E2263" s="209" t="s">
        <v>348</v>
      </c>
      <c r="F2263" s="210" t="s">
        <v>349</v>
      </c>
      <c r="G2263" s="211" t="s">
        <v>350</v>
      </c>
      <c r="H2263" s="211" t="s">
        <v>351</v>
      </c>
    </row>
    <row r="2264" spans="1:8" x14ac:dyDescent="0.25">
      <c r="A2264" s="208"/>
      <c r="B2264" s="209"/>
      <c r="C2264" s="208"/>
      <c r="D2264" s="209"/>
      <c r="E2264" s="209"/>
      <c r="F2264" s="210"/>
      <c r="G2264" s="211"/>
      <c r="H2264" s="211"/>
    </row>
    <row r="2265" spans="1:8" x14ac:dyDescent="0.25">
      <c r="A2265" s="212" t="s">
        <v>727</v>
      </c>
      <c r="B2265" s="213" t="s">
        <v>728</v>
      </c>
      <c r="C2265" s="212"/>
      <c r="D2265" s="213"/>
      <c r="E2265" s="213" t="s">
        <v>359</v>
      </c>
      <c r="F2265" s="210" t="s">
        <v>366</v>
      </c>
      <c r="G2265" s="211"/>
      <c r="H2265" s="211"/>
    </row>
    <row r="2266" spans="1:8" x14ac:dyDescent="0.25">
      <c r="A2266" s="208"/>
      <c r="B2266" s="209">
        <v>1</v>
      </c>
      <c r="C2266" s="208" t="s">
        <v>723</v>
      </c>
      <c r="D2266" s="209" t="s">
        <v>724</v>
      </c>
      <c r="E2266" s="209" t="s">
        <v>359</v>
      </c>
      <c r="F2266" s="210">
        <v>1.1900000000000001E-2</v>
      </c>
      <c r="G2266" s="211">
        <v>14.08</v>
      </c>
      <c r="H2266" s="211">
        <f>+ROUND(F2266*G2266,2)</f>
        <v>0.17</v>
      </c>
    </row>
    <row r="2267" spans="1:8" x14ac:dyDescent="0.25">
      <c r="A2267" s="208"/>
      <c r="B2267" s="209"/>
      <c r="C2267" s="208"/>
      <c r="D2267" s="209" t="s">
        <v>277</v>
      </c>
      <c r="E2267" s="209"/>
      <c r="F2267" s="210"/>
      <c r="G2267" s="211"/>
      <c r="H2267" s="211">
        <f>+SUBTOTAL(9,H2266:H2266)</f>
        <v>0.17</v>
      </c>
    </row>
    <row r="2268" spans="1:8" x14ac:dyDescent="0.25">
      <c r="A2268" s="208"/>
      <c r="B2268" s="209"/>
      <c r="C2268" s="208"/>
      <c r="D2268" s="209" t="s">
        <v>272</v>
      </c>
      <c r="E2268" s="209"/>
      <c r="F2268" s="210"/>
      <c r="G2268" s="211"/>
      <c r="H2268" s="211">
        <f>+SUBTOTAL(9,H2266:H2266)</f>
        <v>0.17</v>
      </c>
    </row>
    <row r="2269" spans="1:8" x14ac:dyDescent="0.25">
      <c r="A2269" s="208"/>
      <c r="B2269" s="209"/>
      <c r="C2269" s="208"/>
      <c r="D2269" s="209" t="s">
        <v>273</v>
      </c>
      <c r="E2269" s="209"/>
      <c r="F2269" s="210">
        <v>0</v>
      </c>
      <c r="G2269" s="211"/>
      <c r="H2269" s="211">
        <f>+ROUND(H2268*F2269/100,2)</f>
        <v>0</v>
      </c>
    </row>
    <row r="2270" spans="1:8" x14ac:dyDescent="0.25">
      <c r="A2270" s="208"/>
      <c r="B2270" s="209"/>
      <c r="C2270" s="208"/>
      <c r="D2270" s="209" t="s">
        <v>274</v>
      </c>
      <c r="E2270" s="209"/>
      <c r="F2270" s="210"/>
      <c r="G2270" s="211"/>
      <c r="H2270" s="211">
        <f>+H2268+H2269</f>
        <v>0.17</v>
      </c>
    </row>
    <row r="2271" spans="1:8" x14ac:dyDescent="0.25">
      <c r="A2271" s="208"/>
      <c r="B2271" s="209"/>
      <c r="C2271" s="208"/>
      <c r="D2271" s="209" t="s">
        <v>275</v>
      </c>
      <c r="E2271" s="209"/>
      <c r="F2271" s="210"/>
      <c r="G2271" s="211"/>
      <c r="H2271" s="211">
        <v>0.17</v>
      </c>
    </row>
    <row r="2274" spans="1:8" x14ac:dyDescent="0.25">
      <c r="A2274" s="208" t="s">
        <v>344</v>
      </c>
      <c r="B2274" s="209" t="s">
        <v>345</v>
      </c>
      <c r="C2274" s="208"/>
      <c r="D2274" s="209"/>
      <c r="E2274" s="209"/>
      <c r="F2274" s="210"/>
      <c r="G2274" s="211"/>
      <c r="H2274" s="211"/>
    </row>
    <row r="2275" spans="1:8" x14ac:dyDescent="0.25">
      <c r="A2275" s="208"/>
      <c r="B2275" s="209"/>
      <c r="C2275" s="208" t="s">
        <v>346</v>
      </c>
      <c r="D2275" s="209" t="s">
        <v>347</v>
      </c>
      <c r="E2275" s="209" t="s">
        <v>348</v>
      </c>
      <c r="F2275" s="210" t="s">
        <v>349</v>
      </c>
      <c r="G2275" s="211" t="s">
        <v>350</v>
      </c>
      <c r="H2275" s="211" t="s">
        <v>351</v>
      </c>
    </row>
    <row r="2276" spans="1:8" x14ac:dyDescent="0.25">
      <c r="A2276" s="208"/>
      <c r="B2276" s="209"/>
      <c r="C2276" s="208"/>
      <c r="D2276" s="209"/>
      <c r="E2276" s="209"/>
      <c r="F2276" s="210"/>
      <c r="G2276" s="211"/>
      <c r="H2276" s="211"/>
    </row>
    <row r="2277" spans="1:8" x14ac:dyDescent="0.25">
      <c r="A2277" s="212" t="s">
        <v>1156</v>
      </c>
      <c r="B2277" s="213" t="s">
        <v>1118</v>
      </c>
      <c r="C2277" s="212"/>
      <c r="D2277" s="213"/>
      <c r="E2277" s="213" t="s">
        <v>335</v>
      </c>
      <c r="F2277" s="210" t="s">
        <v>1007</v>
      </c>
      <c r="G2277" s="211"/>
      <c r="H2277" s="211"/>
    </row>
    <row r="2278" spans="1:8" x14ac:dyDescent="0.25">
      <c r="A2278" s="208"/>
      <c r="B2278" s="209"/>
      <c r="C2278" s="208"/>
      <c r="D2278" s="209" t="s">
        <v>356</v>
      </c>
      <c r="E2278" s="209"/>
      <c r="F2278" s="210"/>
      <c r="G2278" s="211"/>
      <c r="H2278" s="211"/>
    </row>
    <row r="2279" spans="1:8" x14ac:dyDescent="0.25">
      <c r="A2279" s="208"/>
      <c r="B2279" s="209" t="s">
        <v>270</v>
      </c>
      <c r="C2279" s="208" t="s">
        <v>360</v>
      </c>
      <c r="D2279" s="209" t="s">
        <v>361</v>
      </c>
      <c r="E2279" s="209" t="s">
        <v>359</v>
      </c>
      <c r="F2279" s="210">
        <v>1.02</v>
      </c>
      <c r="G2279" s="211">
        <v>13.45</v>
      </c>
      <c r="H2279" s="211">
        <f>+ROUND(F2279*G2279,2)</f>
        <v>13.72</v>
      </c>
    </row>
    <row r="2280" spans="1:8" x14ac:dyDescent="0.25">
      <c r="A2280" s="208"/>
      <c r="B2280" s="209" t="s">
        <v>270</v>
      </c>
      <c r="C2280" s="208" t="s">
        <v>617</v>
      </c>
      <c r="D2280" s="209" t="s">
        <v>618</v>
      </c>
      <c r="E2280" s="209" t="s">
        <v>450</v>
      </c>
      <c r="F2280" s="210">
        <v>6.0999999999999999E-2</v>
      </c>
      <c r="G2280" s="211">
        <v>23.97</v>
      </c>
      <c r="H2280" s="211">
        <f>+ROUND(F2280*G2280,2)</f>
        <v>1.46</v>
      </c>
    </row>
    <row r="2281" spans="1:8" x14ac:dyDescent="0.25">
      <c r="A2281" s="208"/>
      <c r="B2281" s="209"/>
      <c r="C2281" s="208"/>
      <c r="D2281" s="209" t="s">
        <v>271</v>
      </c>
      <c r="E2281" s="209"/>
      <c r="F2281" s="210"/>
      <c r="G2281" s="211"/>
      <c r="H2281" s="211">
        <f>+SUBTOTAL(9,H2279:H2280)</f>
        <v>15.18</v>
      </c>
    </row>
    <row r="2282" spans="1:8" x14ac:dyDescent="0.25">
      <c r="A2282" s="208"/>
      <c r="B2282" s="209"/>
      <c r="C2282" s="208"/>
      <c r="D2282" s="209" t="s">
        <v>272</v>
      </c>
      <c r="E2282" s="209"/>
      <c r="F2282" s="210"/>
      <c r="G2282" s="211"/>
      <c r="H2282" s="211">
        <f>+SUBTOTAL(9,H2278:H2280)</f>
        <v>15.18</v>
      </c>
    </row>
    <row r="2283" spans="1:8" x14ac:dyDescent="0.25">
      <c r="A2283" s="208"/>
      <c r="B2283" s="209"/>
      <c r="C2283" s="208"/>
      <c r="D2283" s="209" t="s">
        <v>273</v>
      </c>
      <c r="E2283" s="209"/>
      <c r="F2283" s="210">
        <v>28</v>
      </c>
      <c r="G2283" s="211"/>
      <c r="H2283" s="211">
        <f>+ROUND(H2282*F2283/100,2)</f>
        <v>4.25</v>
      </c>
    </row>
    <row r="2284" spans="1:8" x14ac:dyDescent="0.25">
      <c r="A2284" s="208"/>
      <c r="B2284" s="209"/>
      <c r="C2284" s="208"/>
      <c r="D2284" s="209" t="s">
        <v>274</v>
      </c>
      <c r="E2284" s="209"/>
      <c r="F2284" s="210"/>
      <c r="G2284" s="211"/>
      <c r="H2284" s="211">
        <f>+H2282+H2283</f>
        <v>19.43</v>
      </c>
    </row>
    <row r="2285" spans="1:8" x14ac:dyDescent="0.25">
      <c r="A2285" s="208"/>
      <c r="B2285" s="209"/>
      <c r="C2285" s="208"/>
      <c r="D2285" s="209" t="s">
        <v>275</v>
      </c>
      <c r="E2285" s="209"/>
      <c r="F2285" s="210"/>
      <c r="G2285" s="211"/>
      <c r="H2285" s="211">
        <v>19.43</v>
      </c>
    </row>
    <row r="2288" spans="1:8" x14ac:dyDescent="0.25">
      <c r="A2288" s="208" t="s">
        <v>344</v>
      </c>
      <c r="B2288" s="209" t="s">
        <v>345</v>
      </c>
      <c r="C2288" s="208"/>
      <c r="D2288" s="209"/>
      <c r="E2288" s="209"/>
      <c r="F2288" s="210"/>
      <c r="G2288" s="211"/>
      <c r="H2288" s="211"/>
    </row>
    <row r="2289" spans="1:8" x14ac:dyDescent="0.25">
      <c r="A2289" s="208"/>
      <c r="B2289" s="209"/>
      <c r="C2289" s="208" t="s">
        <v>346</v>
      </c>
      <c r="D2289" s="209" t="s">
        <v>347</v>
      </c>
      <c r="E2289" s="209" t="s">
        <v>348</v>
      </c>
      <c r="F2289" s="210" t="s">
        <v>349</v>
      </c>
      <c r="G2289" s="211" t="s">
        <v>350</v>
      </c>
      <c r="H2289" s="211" t="s">
        <v>351</v>
      </c>
    </row>
    <row r="2290" spans="1:8" x14ac:dyDescent="0.25">
      <c r="A2290" s="208"/>
      <c r="B2290" s="209"/>
      <c r="C2290" s="208"/>
      <c r="D2290" s="209"/>
      <c r="E2290" s="209"/>
      <c r="F2290" s="210"/>
      <c r="G2290" s="211"/>
      <c r="H2290" s="211"/>
    </row>
    <row r="2291" spans="1:8" x14ac:dyDescent="0.25">
      <c r="A2291" s="212" t="s">
        <v>1157</v>
      </c>
      <c r="B2291" s="213" t="s">
        <v>1006</v>
      </c>
      <c r="C2291" s="212"/>
      <c r="D2291" s="213"/>
      <c r="E2291" s="213" t="s">
        <v>337</v>
      </c>
      <c r="F2291" s="210" t="s">
        <v>1007</v>
      </c>
      <c r="G2291" s="211"/>
      <c r="H2291" s="211"/>
    </row>
    <row r="2292" spans="1:8" x14ac:dyDescent="0.25">
      <c r="A2292" s="208"/>
      <c r="B2292" s="209">
        <v>0</v>
      </c>
      <c r="C2292" s="208" t="s">
        <v>1008</v>
      </c>
      <c r="D2292" s="209" t="s">
        <v>1009</v>
      </c>
      <c r="E2292" s="209" t="s">
        <v>337</v>
      </c>
      <c r="F2292" s="210">
        <v>1</v>
      </c>
      <c r="G2292" s="211">
        <v>30.07</v>
      </c>
      <c r="H2292" s="211">
        <f>+ROUND(F2292*G2292,2)</f>
        <v>30.07</v>
      </c>
    </row>
    <row r="2293" spans="1:8" x14ac:dyDescent="0.25">
      <c r="A2293" s="208"/>
      <c r="B2293" s="209">
        <v>0</v>
      </c>
      <c r="C2293" s="208" t="s">
        <v>850</v>
      </c>
      <c r="D2293" s="209" t="s">
        <v>851</v>
      </c>
      <c r="E2293" s="209" t="s">
        <v>337</v>
      </c>
      <c r="F2293" s="210">
        <v>0.30599999999999999</v>
      </c>
      <c r="G2293" s="211">
        <v>14.1</v>
      </c>
      <c r="H2293" s="211">
        <f>+ROUND(F2293*G2293,2)</f>
        <v>4.3099999999999996</v>
      </c>
    </row>
    <row r="2294" spans="1:8" x14ac:dyDescent="0.25">
      <c r="A2294" s="208"/>
      <c r="B2294" s="209">
        <v>0</v>
      </c>
      <c r="C2294" s="208" t="s">
        <v>548</v>
      </c>
      <c r="D2294" s="209" t="s">
        <v>549</v>
      </c>
      <c r="E2294" s="209" t="s">
        <v>337</v>
      </c>
      <c r="F2294" s="210">
        <v>7.1999999999999995E-2</v>
      </c>
      <c r="G2294" s="211">
        <v>38.590000000000003</v>
      </c>
      <c r="H2294" s="211">
        <f>+ROUND(F2294*G2294,2)</f>
        <v>2.78</v>
      </c>
    </row>
    <row r="2295" spans="1:8" x14ac:dyDescent="0.25">
      <c r="A2295" s="208"/>
      <c r="B2295" s="209">
        <v>0</v>
      </c>
      <c r="C2295" s="208" t="s">
        <v>546</v>
      </c>
      <c r="D2295" s="209" t="s">
        <v>547</v>
      </c>
      <c r="E2295" s="209" t="s">
        <v>337</v>
      </c>
      <c r="F2295" s="210">
        <v>0.39600000000000002</v>
      </c>
      <c r="G2295" s="211">
        <v>1.53</v>
      </c>
      <c r="H2295" s="211">
        <f>+ROUND(F2295*G2295,2)</f>
        <v>0.61</v>
      </c>
    </row>
    <row r="2296" spans="1:8" x14ac:dyDescent="0.25">
      <c r="A2296" s="208"/>
      <c r="B2296" s="209"/>
      <c r="C2296" s="208"/>
      <c r="D2296" s="209" t="s">
        <v>355</v>
      </c>
      <c r="E2296" s="209"/>
      <c r="F2296" s="210"/>
      <c r="G2296" s="211"/>
      <c r="H2296" s="211">
        <f>+SUBTOTAL(9,H2292:H2295)</f>
        <v>37.770000000000003</v>
      </c>
    </row>
    <row r="2297" spans="1:8" x14ac:dyDescent="0.25">
      <c r="A2297" s="208"/>
      <c r="B2297" s="209"/>
      <c r="C2297" s="208"/>
      <c r="D2297" s="209" t="s">
        <v>356</v>
      </c>
      <c r="E2297" s="209"/>
      <c r="F2297" s="210"/>
      <c r="G2297" s="211"/>
      <c r="H2297" s="211"/>
    </row>
    <row r="2298" spans="1:8" x14ac:dyDescent="0.25">
      <c r="A2298" s="208"/>
      <c r="B2298" s="209" t="s">
        <v>270</v>
      </c>
      <c r="C2298" s="208" t="s">
        <v>499</v>
      </c>
      <c r="D2298" s="209" t="s">
        <v>500</v>
      </c>
      <c r="E2298" s="209" t="s">
        <v>359</v>
      </c>
      <c r="F2298" s="210">
        <v>1.7024999999999999</v>
      </c>
      <c r="G2298" s="211">
        <v>13.42</v>
      </c>
      <c r="H2298" s="211">
        <f>+ROUND(F2298*G2298,2)</f>
        <v>22.85</v>
      </c>
    </row>
    <row r="2299" spans="1:8" x14ac:dyDescent="0.25">
      <c r="A2299" s="208"/>
      <c r="B2299" s="209" t="s">
        <v>270</v>
      </c>
      <c r="C2299" s="208" t="s">
        <v>501</v>
      </c>
      <c r="D2299" s="209" t="s">
        <v>502</v>
      </c>
      <c r="E2299" s="209" t="s">
        <v>359</v>
      </c>
      <c r="F2299" s="210">
        <v>1.7024999999999999</v>
      </c>
      <c r="G2299" s="211">
        <v>16.920000000000002</v>
      </c>
      <c r="H2299" s="211">
        <f>+ROUND(F2299*G2299,2)</f>
        <v>28.81</v>
      </c>
    </row>
    <row r="2300" spans="1:8" x14ac:dyDescent="0.25">
      <c r="A2300" s="208"/>
      <c r="B2300" s="209"/>
      <c r="C2300" s="208"/>
      <c r="D2300" s="209" t="s">
        <v>271</v>
      </c>
      <c r="E2300" s="209"/>
      <c r="F2300" s="210"/>
      <c r="G2300" s="211"/>
      <c r="H2300" s="211">
        <f>+SUBTOTAL(9,H2298:H2299)</f>
        <v>51.66</v>
      </c>
    </row>
    <row r="2301" spans="1:8" x14ac:dyDescent="0.25">
      <c r="A2301" s="208"/>
      <c r="B2301" s="209"/>
      <c r="C2301" s="208"/>
      <c r="D2301" s="209" t="s">
        <v>272</v>
      </c>
      <c r="E2301" s="209"/>
      <c r="F2301" s="210"/>
      <c r="G2301" s="211"/>
      <c r="H2301" s="211">
        <f>+SUBTOTAL(9,H2292:H2299)</f>
        <v>89.43</v>
      </c>
    </row>
    <row r="2302" spans="1:8" x14ac:dyDescent="0.25">
      <c r="A2302" s="208"/>
      <c r="B2302" s="209"/>
      <c r="C2302" s="208"/>
      <c r="D2302" s="209" t="s">
        <v>273</v>
      </c>
      <c r="E2302" s="209"/>
      <c r="F2302" s="210">
        <v>28</v>
      </c>
      <c r="G2302" s="211"/>
      <c r="H2302" s="211">
        <f>+ROUND(H2301*F2302/100,2)</f>
        <v>25.04</v>
      </c>
    </row>
    <row r="2303" spans="1:8" x14ac:dyDescent="0.25">
      <c r="A2303" s="208"/>
      <c r="B2303" s="209"/>
      <c r="C2303" s="208"/>
      <c r="D2303" s="209" t="s">
        <v>274</v>
      </c>
      <c r="E2303" s="209"/>
      <c r="F2303" s="210"/>
      <c r="G2303" s="211"/>
      <c r="H2303" s="211">
        <f>+H2301+H2302</f>
        <v>114.47</v>
      </c>
    </row>
    <row r="2304" spans="1:8" x14ac:dyDescent="0.25">
      <c r="A2304" s="208"/>
      <c r="B2304" s="209"/>
      <c r="C2304" s="208"/>
      <c r="D2304" s="209" t="s">
        <v>275</v>
      </c>
      <c r="E2304" s="209"/>
      <c r="F2304" s="210"/>
      <c r="G2304" s="211"/>
      <c r="H2304" s="211">
        <v>114.47</v>
      </c>
    </row>
    <row r="2307" spans="1:8" x14ac:dyDescent="0.25">
      <c r="A2307" s="208" t="s">
        <v>344</v>
      </c>
      <c r="B2307" s="209" t="s">
        <v>345</v>
      </c>
      <c r="C2307" s="208"/>
      <c r="D2307" s="209"/>
      <c r="E2307" s="209"/>
      <c r="F2307" s="210"/>
      <c r="G2307" s="211"/>
      <c r="H2307" s="211"/>
    </row>
    <row r="2308" spans="1:8" x14ac:dyDescent="0.25">
      <c r="A2308" s="208"/>
      <c r="B2308" s="209"/>
      <c r="C2308" s="208" t="s">
        <v>346</v>
      </c>
      <c r="D2308" s="209" t="s">
        <v>347</v>
      </c>
      <c r="E2308" s="209" t="s">
        <v>348</v>
      </c>
      <c r="F2308" s="210" t="s">
        <v>349</v>
      </c>
      <c r="G2308" s="211" t="s">
        <v>350</v>
      </c>
      <c r="H2308" s="211" t="s">
        <v>351</v>
      </c>
    </row>
    <row r="2309" spans="1:8" x14ac:dyDescent="0.25">
      <c r="A2309" s="208"/>
      <c r="B2309" s="209"/>
      <c r="C2309" s="208"/>
      <c r="D2309" s="209"/>
      <c r="E2309" s="209"/>
      <c r="F2309" s="210"/>
      <c r="G2309" s="211"/>
      <c r="H2309" s="211"/>
    </row>
    <row r="2310" spans="1:8" x14ac:dyDescent="0.25">
      <c r="A2310" s="212" t="s">
        <v>1158</v>
      </c>
      <c r="B2310" s="213" t="s">
        <v>1006</v>
      </c>
      <c r="C2310" s="212"/>
      <c r="D2310" s="213"/>
      <c r="E2310" s="213" t="s">
        <v>337</v>
      </c>
      <c r="F2310" s="210" t="s">
        <v>1007</v>
      </c>
      <c r="G2310" s="211"/>
      <c r="H2310" s="211"/>
    </row>
    <row r="2311" spans="1:8" x14ac:dyDescent="0.25">
      <c r="A2311" s="208"/>
      <c r="B2311" s="209">
        <v>0</v>
      </c>
      <c r="C2311" s="208" t="s">
        <v>1008</v>
      </c>
      <c r="D2311" s="209" t="s">
        <v>1009</v>
      </c>
      <c r="E2311" s="209" t="s">
        <v>337</v>
      </c>
      <c r="F2311" s="210">
        <v>1</v>
      </c>
      <c r="G2311" s="211">
        <v>30.07</v>
      </c>
      <c r="H2311" s="211">
        <f>+ROUND(F2311*G2311,2)</f>
        <v>30.07</v>
      </c>
    </row>
    <row r="2312" spans="1:8" x14ac:dyDescent="0.25">
      <c r="A2312" s="208"/>
      <c r="B2312" s="209">
        <v>0</v>
      </c>
      <c r="C2312" s="208" t="s">
        <v>850</v>
      </c>
      <c r="D2312" s="209" t="s">
        <v>851</v>
      </c>
      <c r="E2312" s="209" t="s">
        <v>337</v>
      </c>
      <c r="F2312" s="210">
        <v>0.30599999999999999</v>
      </c>
      <c r="G2312" s="211">
        <v>14.1</v>
      </c>
      <c r="H2312" s="211">
        <f>+ROUND(F2312*G2312,2)</f>
        <v>4.3099999999999996</v>
      </c>
    </row>
    <row r="2313" spans="1:8" x14ac:dyDescent="0.25">
      <c r="A2313" s="208"/>
      <c r="B2313" s="209">
        <v>0</v>
      </c>
      <c r="C2313" s="208" t="s">
        <v>548</v>
      </c>
      <c r="D2313" s="209" t="s">
        <v>549</v>
      </c>
      <c r="E2313" s="209" t="s">
        <v>337</v>
      </c>
      <c r="F2313" s="210">
        <v>7.1999999999999995E-2</v>
      </c>
      <c r="G2313" s="211">
        <v>38.590000000000003</v>
      </c>
      <c r="H2313" s="211">
        <f>+ROUND(F2313*G2313,2)</f>
        <v>2.78</v>
      </c>
    </row>
    <row r="2314" spans="1:8" x14ac:dyDescent="0.25">
      <c r="A2314" s="208"/>
      <c r="B2314" s="209">
        <v>0</v>
      </c>
      <c r="C2314" s="208" t="s">
        <v>546</v>
      </c>
      <c r="D2314" s="209" t="s">
        <v>547</v>
      </c>
      <c r="E2314" s="209" t="s">
        <v>337</v>
      </c>
      <c r="F2314" s="210">
        <v>0.39600000000000002</v>
      </c>
      <c r="G2314" s="211">
        <v>1.53</v>
      </c>
      <c r="H2314" s="211">
        <f>+ROUND(F2314*G2314,2)</f>
        <v>0.61</v>
      </c>
    </row>
    <row r="2315" spans="1:8" x14ac:dyDescent="0.25">
      <c r="A2315" s="208"/>
      <c r="B2315" s="209"/>
      <c r="C2315" s="208"/>
      <c r="D2315" s="209" t="s">
        <v>355</v>
      </c>
      <c r="E2315" s="209"/>
      <c r="F2315" s="210"/>
      <c r="G2315" s="211"/>
      <c r="H2315" s="211">
        <f>+SUBTOTAL(9,H2311:H2314)</f>
        <v>37.770000000000003</v>
      </c>
    </row>
    <row r="2316" spans="1:8" x14ac:dyDescent="0.25">
      <c r="A2316" s="208"/>
      <c r="B2316" s="209"/>
      <c r="C2316" s="208"/>
      <c r="D2316" s="209" t="s">
        <v>356</v>
      </c>
      <c r="E2316" s="209"/>
      <c r="F2316" s="210"/>
      <c r="G2316" s="211"/>
      <c r="H2316" s="211"/>
    </row>
    <row r="2317" spans="1:8" x14ac:dyDescent="0.25">
      <c r="A2317" s="208"/>
      <c r="B2317" s="209" t="s">
        <v>270</v>
      </c>
      <c r="C2317" s="208" t="s">
        <v>499</v>
      </c>
      <c r="D2317" s="209" t="s">
        <v>500</v>
      </c>
      <c r="E2317" s="209" t="s">
        <v>359</v>
      </c>
      <c r="F2317" s="210">
        <v>1.7024999999999999</v>
      </c>
      <c r="G2317" s="211">
        <v>13.42</v>
      </c>
      <c r="H2317" s="211">
        <f>+ROUND(F2317*G2317,2)</f>
        <v>22.85</v>
      </c>
    </row>
    <row r="2318" spans="1:8" x14ac:dyDescent="0.25">
      <c r="A2318" s="208"/>
      <c r="B2318" s="209" t="s">
        <v>270</v>
      </c>
      <c r="C2318" s="208" t="s">
        <v>501</v>
      </c>
      <c r="D2318" s="209" t="s">
        <v>502</v>
      </c>
      <c r="E2318" s="209" t="s">
        <v>359</v>
      </c>
      <c r="F2318" s="210">
        <v>1.7024999999999999</v>
      </c>
      <c r="G2318" s="211">
        <v>16.920000000000002</v>
      </c>
      <c r="H2318" s="211">
        <f>+ROUND(F2318*G2318,2)</f>
        <v>28.81</v>
      </c>
    </row>
    <row r="2319" spans="1:8" x14ac:dyDescent="0.25">
      <c r="A2319" s="208"/>
      <c r="B2319" s="209"/>
      <c r="C2319" s="208"/>
      <c r="D2319" s="209" t="s">
        <v>271</v>
      </c>
      <c r="E2319" s="209"/>
      <c r="F2319" s="210"/>
      <c r="G2319" s="211"/>
      <c r="H2319" s="211">
        <f>+SUBTOTAL(9,H2317:H2318)</f>
        <v>51.66</v>
      </c>
    </row>
    <row r="2320" spans="1:8" x14ac:dyDescent="0.25">
      <c r="A2320" s="208"/>
      <c r="B2320" s="209"/>
      <c r="C2320" s="208"/>
      <c r="D2320" s="209" t="s">
        <v>272</v>
      </c>
      <c r="E2320" s="209"/>
      <c r="F2320" s="210"/>
      <c r="G2320" s="211"/>
      <c r="H2320" s="211">
        <f>+SUBTOTAL(9,H2311:H2318)</f>
        <v>89.43</v>
      </c>
    </row>
    <row r="2321" spans="1:8" x14ac:dyDescent="0.25">
      <c r="A2321" s="208"/>
      <c r="B2321" s="209"/>
      <c r="C2321" s="208"/>
      <c r="D2321" s="209" t="s">
        <v>273</v>
      </c>
      <c r="E2321" s="209"/>
      <c r="F2321" s="210">
        <v>28</v>
      </c>
      <c r="G2321" s="211"/>
      <c r="H2321" s="211">
        <f>+ROUND(H2320*F2321/100,2)</f>
        <v>25.04</v>
      </c>
    </row>
    <row r="2322" spans="1:8" x14ac:dyDescent="0.25">
      <c r="A2322" s="208"/>
      <c r="B2322" s="209"/>
      <c r="C2322" s="208"/>
      <c r="D2322" s="209" t="s">
        <v>274</v>
      </c>
      <c r="E2322" s="209"/>
      <c r="F2322" s="210"/>
      <c r="G2322" s="211"/>
      <c r="H2322" s="211">
        <f>+H2320+H2321</f>
        <v>114.47</v>
      </c>
    </row>
    <row r="2323" spans="1:8" x14ac:dyDescent="0.25">
      <c r="A2323" s="208"/>
      <c r="B2323" s="209"/>
      <c r="C2323" s="208"/>
      <c r="D2323" s="209" t="s">
        <v>275</v>
      </c>
      <c r="E2323" s="209"/>
      <c r="F2323" s="210"/>
      <c r="G2323" s="211"/>
      <c r="H2323" s="211">
        <v>114.47</v>
      </c>
    </row>
    <row r="2326" spans="1:8" x14ac:dyDescent="0.25">
      <c r="A2326" s="208" t="s">
        <v>344</v>
      </c>
      <c r="B2326" s="209" t="s">
        <v>345</v>
      </c>
      <c r="C2326" s="208"/>
      <c r="D2326" s="209"/>
      <c r="E2326" s="209"/>
      <c r="F2326" s="210"/>
      <c r="G2326" s="211"/>
      <c r="H2326" s="211"/>
    </row>
    <row r="2327" spans="1:8" x14ac:dyDescent="0.25">
      <c r="A2327" s="208"/>
      <c r="B2327" s="209"/>
      <c r="C2327" s="208" t="s">
        <v>346</v>
      </c>
      <c r="D2327" s="209" t="s">
        <v>347</v>
      </c>
      <c r="E2327" s="209" t="s">
        <v>348</v>
      </c>
      <c r="F2327" s="210" t="s">
        <v>349</v>
      </c>
      <c r="G2327" s="211" t="s">
        <v>350</v>
      </c>
      <c r="H2327" s="211" t="s">
        <v>351</v>
      </c>
    </row>
    <row r="2328" spans="1:8" x14ac:dyDescent="0.25">
      <c r="A2328" s="208"/>
      <c r="B2328" s="209"/>
      <c r="C2328" s="208"/>
      <c r="D2328" s="209"/>
      <c r="E2328" s="209"/>
      <c r="F2328" s="210"/>
      <c r="G2328" s="211"/>
      <c r="H2328" s="211"/>
    </row>
    <row r="2329" spans="1:8" x14ac:dyDescent="0.25">
      <c r="A2329" s="212" t="s">
        <v>1159</v>
      </c>
      <c r="B2329" s="213" t="s">
        <v>1027</v>
      </c>
      <c r="C2329" s="212"/>
      <c r="D2329" s="213"/>
      <c r="E2329" s="213" t="s">
        <v>335</v>
      </c>
      <c r="F2329" s="210" t="s">
        <v>1007</v>
      </c>
      <c r="G2329" s="211"/>
      <c r="H2329" s="211"/>
    </row>
    <row r="2330" spans="1:8" x14ac:dyDescent="0.25">
      <c r="A2330" s="208"/>
      <c r="B2330" s="209">
        <v>0</v>
      </c>
      <c r="C2330" s="208" t="s">
        <v>713</v>
      </c>
      <c r="D2330" s="209" t="s">
        <v>714</v>
      </c>
      <c r="E2330" s="209" t="s">
        <v>395</v>
      </c>
      <c r="F2330" s="210">
        <v>18</v>
      </c>
      <c r="G2330" s="211">
        <v>4.9400000000000004</v>
      </c>
      <c r="H2330" s="211">
        <f>+ROUND(F2330*G2330,2)</f>
        <v>88.92</v>
      </c>
    </row>
    <row r="2331" spans="1:8" x14ac:dyDescent="0.25">
      <c r="A2331" s="208"/>
      <c r="B2331" s="209"/>
      <c r="C2331" s="208"/>
      <c r="D2331" s="209" t="s">
        <v>355</v>
      </c>
      <c r="E2331" s="209"/>
      <c r="F2331" s="210"/>
      <c r="G2331" s="211"/>
      <c r="H2331" s="211">
        <f>+SUBTOTAL(9,H2330:H2330)</f>
        <v>88.92</v>
      </c>
    </row>
    <row r="2332" spans="1:8" x14ac:dyDescent="0.25">
      <c r="A2332" s="208"/>
      <c r="B2332" s="209"/>
      <c r="C2332" s="208"/>
      <c r="D2332" s="209" t="s">
        <v>356</v>
      </c>
      <c r="E2332" s="209"/>
      <c r="F2332" s="210"/>
      <c r="G2332" s="211"/>
      <c r="H2332" s="211"/>
    </row>
    <row r="2333" spans="1:8" x14ac:dyDescent="0.25">
      <c r="A2333" s="208"/>
      <c r="B2333" s="209" t="s">
        <v>270</v>
      </c>
      <c r="C2333" s="208" t="s">
        <v>1028</v>
      </c>
      <c r="D2333" s="209" t="s">
        <v>1029</v>
      </c>
      <c r="E2333" s="209" t="s">
        <v>335</v>
      </c>
      <c r="F2333" s="210">
        <v>1</v>
      </c>
      <c r="G2333" s="211">
        <v>337.73</v>
      </c>
      <c r="H2333" s="211">
        <f>+ROUND(F2333*G2333,2)</f>
        <v>337.73</v>
      </c>
    </row>
    <row r="2334" spans="1:8" x14ac:dyDescent="0.25">
      <c r="A2334" s="208"/>
      <c r="B2334" s="209"/>
      <c r="C2334" s="208"/>
      <c r="D2334" s="209" t="s">
        <v>271</v>
      </c>
      <c r="E2334" s="209"/>
      <c r="F2334" s="210"/>
      <c r="G2334" s="211"/>
      <c r="H2334" s="211">
        <f>+SUBTOTAL(9,H2333:H2333)</f>
        <v>337.73</v>
      </c>
    </row>
    <row r="2335" spans="1:8" x14ac:dyDescent="0.25">
      <c r="A2335" s="208"/>
      <c r="B2335" s="209"/>
      <c r="C2335" s="208"/>
      <c r="D2335" s="209" t="s">
        <v>272</v>
      </c>
      <c r="E2335" s="209"/>
      <c r="F2335" s="210"/>
      <c r="G2335" s="211"/>
      <c r="H2335" s="211">
        <f>+SUBTOTAL(9,H2330:H2333)</f>
        <v>426.65000000000003</v>
      </c>
    </row>
    <row r="2336" spans="1:8" x14ac:dyDescent="0.25">
      <c r="A2336" s="208"/>
      <c r="B2336" s="209"/>
      <c r="C2336" s="208"/>
      <c r="D2336" s="209" t="s">
        <v>273</v>
      </c>
      <c r="E2336" s="209"/>
      <c r="F2336" s="210">
        <v>28</v>
      </c>
      <c r="G2336" s="211"/>
      <c r="H2336" s="211">
        <f>+ROUND(H2335*F2336/100,2)</f>
        <v>119.46</v>
      </c>
    </row>
    <row r="2337" spans="1:8" x14ac:dyDescent="0.25">
      <c r="A2337" s="208"/>
      <c r="B2337" s="209"/>
      <c r="C2337" s="208"/>
      <c r="D2337" s="209" t="s">
        <v>274</v>
      </c>
      <c r="E2337" s="209"/>
      <c r="F2337" s="210"/>
      <c r="G2337" s="211"/>
      <c r="H2337" s="211">
        <f>+H2335+H2336</f>
        <v>546.11</v>
      </c>
    </row>
    <row r="2338" spans="1:8" x14ac:dyDescent="0.25">
      <c r="A2338" s="208"/>
      <c r="B2338" s="209"/>
      <c r="C2338" s="208"/>
      <c r="D2338" s="209" t="s">
        <v>275</v>
      </c>
      <c r="E2338" s="209"/>
      <c r="F2338" s="210"/>
      <c r="G2338" s="211"/>
      <c r="H2338" s="211">
        <v>546.11</v>
      </c>
    </row>
    <row r="2341" spans="1:8" x14ac:dyDescent="0.25">
      <c r="A2341" s="208" t="s">
        <v>344</v>
      </c>
      <c r="B2341" s="209" t="s">
        <v>345</v>
      </c>
      <c r="C2341" s="208"/>
      <c r="D2341" s="209"/>
      <c r="E2341" s="209"/>
      <c r="F2341" s="210"/>
      <c r="G2341" s="211"/>
      <c r="H2341" s="211"/>
    </row>
    <row r="2342" spans="1:8" x14ac:dyDescent="0.25">
      <c r="A2342" s="208"/>
      <c r="B2342" s="209"/>
      <c r="C2342" s="208" t="s">
        <v>346</v>
      </c>
      <c r="D2342" s="209" t="s">
        <v>347</v>
      </c>
      <c r="E2342" s="209" t="s">
        <v>348</v>
      </c>
      <c r="F2342" s="210" t="s">
        <v>349</v>
      </c>
      <c r="G2342" s="211" t="s">
        <v>350</v>
      </c>
      <c r="H2342" s="211" t="s">
        <v>351</v>
      </c>
    </row>
    <row r="2343" spans="1:8" x14ac:dyDescent="0.25">
      <c r="A2343" s="208"/>
      <c r="B2343" s="209"/>
      <c r="C2343" s="208"/>
      <c r="D2343" s="209"/>
      <c r="E2343" s="209"/>
      <c r="F2343" s="210"/>
      <c r="G2343" s="211"/>
      <c r="H2343" s="211"/>
    </row>
    <row r="2344" spans="1:8" x14ac:dyDescent="0.25">
      <c r="A2344" s="212" t="s">
        <v>1160</v>
      </c>
      <c r="B2344" s="213" t="s">
        <v>1032</v>
      </c>
      <c r="C2344" s="212"/>
      <c r="D2344" s="213"/>
      <c r="E2344" s="213" t="s">
        <v>324</v>
      </c>
      <c r="F2344" s="210" t="s">
        <v>1007</v>
      </c>
      <c r="G2344" s="211"/>
      <c r="H2344" s="211"/>
    </row>
    <row r="2345" spans="1:8" x14ac:dyDescent="0.25">
      <c r="A2345" s="208"/>
      <c r="B2345" s="209"/>
      <c r="C2345" s="208"/>
      <c r="D2345" s="209" t="s">
        <v>356</v>
      </c>
      <c r="E2345" s="209"/>
      <c r="F2345" s="210"/>
      <c r="G2345" s="211"/>
      <c r="H2345" s="211"/>
    </row>
    <row r="2346" spans="1:8" x14ac:dyDescent="0.25">
      <c r="A2346" s="208"/>
      <c r="B2346" s="209" t="s">
        <v>270</v>
      </c>
      <c r="C2346" s="208" t="s">
        <v>1033</v>
      </c>
      <c r="D2346" s="209" t="s">
        <v>1034</v>
      </c>
      <c r="E2346" s="209" t="s">
        <v>335</v>
      </c>
      <c r="F2346" s="210">
        <v>4.1999999999999997E-3</v>
      </c>
      <c r="G2346" s="211">
        <v>359.3</v>
      </c>
      <c r="H2346" s="211">
        <f>+ROUND(F2346*G2346,2)</f>
        <v>1.51</v>
      </c>
    </row>
    <row r="2347" spans="1:8" x14ac:dyDescent="0.25">
      <c r="A2347" s="208"/>
      <c r="B2347" s="209" t="s">
        <v>270</v>
      </c>
      <c r="C2347" s="208" t="s">
        <v>503</v>
      </c>
      <c r="D2347" s="209" t="s">
        <v>504</v>
      </c>
      <c r="E2347" s="209" t="s">
        <v>359</v>
      </c>
      <c r="F2347" s="210">
        <v>7.0000000000000007E-2</v>
      </c>
      <c r="G2347" s="211">
        <v>16.95</v>
      </c>
      <c r="H2347" s="211">
        <f>+ROUND(F2347*G2347,2)</f>
        <v>1.19</v>
      </c>
    </row>
    <row r="2348" spans="1:8" x14ac:dyDescent="0.25">
      <c r="A2348" s="208"/>
      <c r="B2348" s="209" t="s">
        <v>270</v>
      </c>
      <c r="C2348" s="208" t="s">
        <v>360</v>
      </c>
      <c r="D2348" s="209" t="s">
        <v>361</v>
      </c>
      <c r="E2348" s="209" t="s">
        <v>359</v>
      </c>
      <c r="F2348" s="210">
        <v>7.0000000000000001E-3</v>
      </c>
      <c r="G2348" s="211">
        <v>13.45</v>
      </c>
      <c r="H2348" s="211">
        <f>+ROUND(F2348*G2348,2)</f>
        <v>0.09</v>
      </c>
    </row>
    <row r="2349" spans="1:8" x14ac:dyDescent="0.25">
      <c r="A2349" s="208"/>
      <c r="B2349" s="209"/>
      <c r="C2349" s="208"/>
      <c r="D2349" s="209" t="s">
        <v>271</v>
      </c>
      <c r="E2349" s="209"/>
      <c r="F2349" s="210"/>
      <c r="G2349" s="211"/>
      <c r="H2349" s="211">
        <f>+SUBTOTAL(9,H2346:H2348)</f>
        <v>2.79</v>
      </c>
    </row>
    <row r="2350" spans="1:8" x14ac:dyDescent="0.25">
      <c r="A2350" s="208"/>
      <c r="B2350" s="209"/>
      <c r="C2350" s="208"/>
      <c r="D2350" s="209" t="s">
        <v>272</v>
      </c>
      <c r="E2350" s="209"/>
      <c r="F2350" s="210"/>
      <c r="G2350" s="211"/>
      <c r="H2350" s="211">
        <f>+SUBTOTAL(9,H2345:H2348)</f>
        <v>2.79</v>
      </c>
    </row>
    <row r="2351" spans="1:8" x14ac:dyDescent="0.25">
      <c r="A2351" s="208"/>
      <c r="B2351" s="209"/>
      <c r="C2351" s="208"/>
      <c r="D2351" s="209" t="s">
        <v>273</v>
      </c>
      <c r="E2351" s="209"/>
      <c r="F2351" s="210">
        <v>28</v>
      </c>
      <c r="G2351" s="211"/>
      <c r="H2351" s="211">
        <f>+ROUND(H2350*F2351/100,2)</f>
        <v>0.78</v>
      </c>
    </row>
    <row r="2352" spans="1:8" x14ac:dyDescent="0.25">
      <c r="A2352" s="208"/>
      <c r="B2352" s="209"/>
      <c r="C2352" s="208"/>
      <c r="D2352" s="209" t="s">
        <v>274</v>
      </c>
      <c r="E2352" s="209"/>
      <c r="F2352" s="210"/>
      <c r="G2352" s="211"/>
      <c r="H2352" s="211">
        <f>+H2350+H2351</f>
        <v>3.5700000000000003</v>
      </c>
    </row>
    <row r="2353" spans="1:8" x14ac:dyDescent="0.25">
      <c r="A2353" s="208"/>
      <c r="B2353" s="209"/>
      <c r="C2353" s="208"/>
      <c r="D2353" s="209" t="s">
        <v>275</v>
      </c>
      <c r="E2353" s="209"/>
      <c r="F2353" s="210"/>
      <c r="G2353" s="211"/>
      <c r="H2353" s="211">
        <v>3.57</v>
      </c>
    </row>
    <row r="2356" spans="1:8" x14ac:dyDescent="0.25">
      <c r="A2356" s="208" t="s">
        <v>344</v>
      </c>
      <c r="B2356" s="209" t="s">
        <v>345</v>
      </c>
      <c r="C2356" s="208"/>
      <c r="D2356" s="209"/>
      <c r="E2356" s="209"/>
      <c r="F2356" s="210"/>
      <c r="G2356" s="211"/>
      <c r="H2356" s="211"/>
    </row>
    <row r="2357" spans="1:8" x14ac:dyDescent="0.25">
      <c r="A2357" s="208"/>
      <c r="B2357" s="209"/>
      <c r="C2357" s="208" t="s">
        <v>346</v>
      </c>
      <c r="D2357" s="209" t="s">
        <v>347</v>
      </c>
      <c r="E2357" s="209" t="s">
        <v>348</v>
      </c>
      <c r="F2357" s="210" t="s">
        <v>349</v>
      </c>
      <c r="G2357" s="211" t="s">
        <v>350</v>
      </c>
      <c r="H2357" s="211" t="s">
        <v>351</v>
      </c>
    </row>
    <row r="2358" spans="1:8" x14ac:dyDescent="0.25">
      <c r="A2358" s="208"/>
      <c r="B2358" s="209"/>
      <c r="C2358" s="208"/>
      <c r="D2358" s="209"/>
      <c r="E2358" s="209"/>
      <c r="F2358" s="210"/>
      <c r="G2358" s="211"/>
      <c r="H2358" s="211"/>
    </row>
    <row r="2359" spans="1:8" x14ac:dyDescent="0.25">
      <c r="A2359" s="212" t="s">
        <v>1161</v>
      </c>
      <c r="B2359" s="213" t="s">
        <v>876</v>
      </c>
      <c r="C2359" s="212"/>
      <c r="D2359" s="213"/>
      <c r="E2359" s="213" t="s">
        <v>324</v>
      </c>
      <c r="F2359" s="210" t="s">
        <v>1007</v>
      </c>
      <c r="G2359" s="211"/>
      <c r="H2359" s="211"/>
    </row>
    <row r="2360" spans="1:8" x14ac:dyDescent="0.25">
      <c r="A2360" s="208"/>
      <c r="B2360" s="209"/>
      <c r="C2360" s="208"/>
      <c r="D2360" s="209" t="s">
        <v>356</v>
      </c>
      <c r="E2360" s="209"/>
      <c r="F2360" s="210"/>
      <c r="G2360" s="211"/>
      <c r="H2360" s="211"/>
    </row>
    <row r="2361" spans="1:8" x14ac:dyDescent="0.25">
      <c r="A2361" s="208"/>
      <c r="B2361" s="209" t="s">
        <v>270</v>
      </c>
      <c r="C2361" s="208" t="s">
        <v>1037</v>
      </c>
      <c r="D2361" s="209" t="s">
        <v>1038</v>
      </c>
      <c r="E2361" s="209" t="s">
        <v>335</v>
      </c>
      <c r="F2361" s="210">
        <v>3.7600000000000001E-2</v>
      </c>
      <c r="G2361" s="211">
        <v>331.04</v>
      </c>
      <c r="H2361" s="211">
        <f>+ROUND(F2361*G2361,2)</f>
        <v>12.45</v>
      </c>
    </row>
    <row r="2362" spans="1:8" x14ac:dyDescent="0.25">
      <c r="A2362" s="208"/>
      <c r="B2362" s="209" t="s">
        <v>270</v>
      </c>
      <c r="C2362" s="208" t="s">
        <v>503</v>
      </c>
      <c r="D2362" s="209" t="s">
        <v>504</v>
      </c>
      <c r="E2362" s="209" t="s">
        <v>359</v>
      </c>
      <c r="F2362" s="210">
        <v>0.47</v>
      </c>
      <c r="G2362" s="211">
        <v>16.95</v>
      </c>
      <c r="H2362" s="211">
        <f>+ROUND(F2362*G2362,2)</f>
        <v>7.97</v>
      </c>
    </row>
    <row r="2363" spans="1:8" x14ac:dyDescent="0.25">
      <c r="A2363" s="208"/>
      <c r="B2363" s="209" t="s">
        <v>270</v>
      </c>
      <c r="C2363" s="208" t="s">
        <v>360</v>
      </c>
      <c r="D2363" s="209" t="s">
        <v>361</v>
      </c>
      <c r="E2363" s="209" t="s">
        <v>359</v>
      </c>
      <c r="F2363" s="210">
        <v>0.17100000000000001</v>
      </c>
      <c r="G2363" s="211">
        <v>13.45</v>
      </c>
      <c r="H2363" s="211">
        <f>+ROUND(F2363*G2363,2)</f>
        <v>2.2999999999999998</v>
      </c>
    </row>
    <row r="2364" spans="1:8" x14ac:dyDescent="0.25">
      <c r="A2364" s="208"/>
      <c r="B2364" s="209"/>
      <c r="C2364" s="208"/>
      <c r="D2364" s="209" t="s">
        <v>271</v>
      </c>
      <c r="E2364" s="209"/>
      <c r="F2364" s="210"/>
      <c r="G2364" s="211"/>
      <c r="H2364" s="211">
        <f>+SUBTOTAL(9,H2361:H2363)</f>
        <v>22.72</v>
      </c>
    </row>
    <row r="2365" spans="1:8" x14ac:dyDescent="0.25">
      <c r="A2365" s="208"/>
      <c r="B2365" s="209"/>
      <c r="C2365" s="208"/>
      <c r="D2365" s="209" t="s">
        <v>272</v>
      </c>
      <c r="E2365" s="209"/>
      <c r="F2365" s="210"/>
      <c r="G2365" s="211"/>
      <c r="H2365" s="211">
        <f>+SUBTOTAL(9,H2360:H2363)</f>
        <v>22.72</v>
      </c>
    </row>
    <row r="2366" spans="1:8" x14ac:dyDescent="0.25">
      <c r="A2366" s="208"/>
      <c r="B2366" s="209"/>
      <c r="C2366" s="208"/>
      <c r="D2366" s="209" t="s">
        <v>273</v>
      </c>
      <c r="E2366" s="209"/>
      <c r="F2366" s="210">
        <v>28</v>
      </c>
      <c r="G2366" s="211"/>
      <c r="H2366" s="211">
        <f>+ROUND(H2365*F2366/100,2)</f>
        <v>6.36</v>
      </c>
    </row>
    <row r="2367" spans="1:8" x14ac:dyDescent="0.25">
      <c r="A2367" s="208"/>
      <c r="B2367" s="209"/>
      <c r="C2367" s="208"/>
      <c r="D2367" s="209" t="s">
        <v>274</v>
      </c>
      <c r="E2367" s="209"/>
      <c r="F2367" s="210"/>
      <c r="G2367" s="211"/>
      <c r="H2367" s="211">
        <f>+H2365+H2366</f>
        <v>29.08</v>
      </c>
    </row>
    <row r="2368" spans="1:8" x14ac:dyDescent="0.25">
      <c r="A2368" s="208"/>
      <c r="B2368" s="209"/>
      <c r="C2368" s="208"/>
      <c r="D2368" s="209" t="s">
        <v>275</v>
      </c>
      <c r="E2368" s="209"/>
      <c r="F2368" s="210"/>
      <c r="G2368" s="211"/>
      <c r="H2368" s="211">
        <v>29.08</v>
      </c>
    </row>
    <row r="2371" spans="1:8" x14ac:dyDescent="0.25">
      <c r="A2371" s="208" t="s">
        <v>344</v>
      </c>
      <c r="B2371" s="209" t="s">
        <v>345</v>
      </c>
      <c r="C2371" s="208"/>
      <c r="D2371" s="209"/>
      <c r="E2371" s="209"/>
      <c r="F2371" s="210"/>
      <c r="G2371" s="211"/>
      <c r="H2371" s="211"/>
    </row>
    <row r="2372" spans="1:8" x14ac:dyDescent="0.25">
      <c r="A2372" s="208"/>
      <c r="B2372" s="209"/>
      <c r="C2372" s="208" t="s">
        <v>346</v>
      </c>
      <c r="D2372" s="209" t="s">
        <v>347</v>
      </c>
      <c r="E2372" s="209" t="s">
        <v>348</v>
      </c>
      <c r="F2372" s="210" t="s">
        <v>349</v>
      </c>
      <c r="G2372" s="211" t="s">
        <v>350</v>
      </c>
      <c r="H2372" s="211" t="s">
        <v>351</v>
      </c>
    </row>
    <row r="2373" spans="1:8" x14ac:dyDescent="0.25">
      <c r="A2373" s="208"/>
      <c r="B2373" s="209"/>
      <c r="C2373" s="208"/>
      <c r="D2373" s="209"/>
      <c r="E2373" s="209"/>
      <c r="F2373" s="210"/>
      <c r="G2373" s="211"/>
      <c r="H2373" s="211"/>
    </row>
    <row r="2374" spans="1:8" x14ac:dyDescent="0.25">
      <c r="A2374" s="212" t="s">
        <v>1162</v>
      </c>
      <c r="B2374" s="213" t="s">
        <v>1043</v>
      </c>
      <c r="C2374" s="212"/>
      <c r="D2374" s="213"/>
      <c r="E2374" s="213" t="s">
        <v>324</v>
      </c>
      <c r="F2374" s="210" t="s">
        <v>1007</v>
      </c>
      <c r="G2374" s="211"/>
      <c r="H2374" s="211"/>
    </row>
    <row r="2375" spans="1:8" x14ac:dyDescent="0.25">
      <c r="A2375" s="208"/>
      <c r="B2375" s="209">
        <v>0</v>
      </c>
      <c r="C2375" s="208" t="s">
        <v>1044</v>
      </c>
      <c r="D2375" s="209" t="s">
        <v>1045</v>
      </c>
      <c r="E2375" s="209" t="s">
        <v>354</v>
      </c>
      <c r="F2375" s="210">
        <v>0.44</v>
      </c>
      <c r="G2375" s="211">
        <v>0.65</v>
      </c>
      <c r="H2375" s="211">
        <f>+ROUND(F2375*G2375,2)</f>
        <v>0.28999999999999998</v>
      </c>
    </row>
    <row r="2376" spans="1:8" x14ac:dyDescent="0.25">
      <c r="A2376" s="208"/>
      <c r="B2376" s="209">
        <v>0</v>
      </c>
      <c r="C2376" s="208" t="s">
        <v>1046</v>
      </c>
      <c r="D2376" s="209" t="s">
        <v>1047</v>
      </c>
      <c r="E2376" s="209" t="s">
        <v>337</v>
      </c>
      <c r="F2376" s="210">
        <v>1.4999999999999999E-2</v>
      </c>
      <c r="G2376" s="211">
        <v>1.21</v>
      </c>
      <c r="H2376" s="211">
        <f>+ROUND(F2376*G2376,2)</f>
        <v>0.02</v>
      </c>
    </row>
    <row r="2377" spans="1:8" x14ac:dyDescent="0.25">
      <c r="A2377" s="208"/>
      <c r="B2377" s="209"/>
      <c r="C2377" s="208"/>
      <c r="D2377" s="209" t="s">
        <v>355</v>
      </c>
      <c r="E2377" s="209"/>
      <c r="F2377" s="210"/>
      <c r="G2377" s="211"/>
      <c r="H2377" s="211">
        <f>+SUBTOTAL(9,H2375:H2376)</f>
        <v>0.31</v>
      </c>
    </row>
    <row r="2378" spans="1:8" x14ac:dyDescent="0.25">
      <c r="A2378" s="208"/>
      <c r="B2378" s="209"/>
      <c r="C2378" s="208"/>
      <c r="D2378" s="209" t="s">
        <v>356</v>
      </c>
      <c r="E2378" s="209"/>
      <c r="F2378" s="210"/>
      <c r="G2378" s="211"/>
      <c r="H2378" s="211"/>
    </row>
    <row r="2379" spans="1:8" x14ac:dyDescent="0.25">
      <c r="A2379" s="208"/>
      <c r="B2379" s="209" t="s">
        <v>270</v>
      </c>
      <c r="C2379" s="208" t="s">
        <v>536</v>
      </c>
      <c r="D2379" s="209" t="s">
        <v>537</v>
      </c>
      <c r="E2379" s="209" t="s">
        <v>359</v>
      </c>
      <c r="F2379" s="210">
        <v>0.315</v>
      </c>
      <c r="G2379" s="211">
        <v>16.89</v>
      </c>
      <c r="H2379" s="211">
        <f>+ROUND(F2379*G2379,2)</f>
        <v>5.32</v>
      </c>
    </row>
    <row r="2380" spans="1:8" x14ac:dyDescent="0.25">
      <c r="A2380" s="208"/>
      <c r="B2380" s="209" t="s">
        <v>270</v>
      </c>
      <c r="C2380" s="208" t="s">
        <v>360</v>
      </c>
      <c r="D2380" s="209" t="s">
        <v>361</v>
      </c>
      <c r="E2380" s="209" t="s">
        <v>359</v>
      </c>
      <c r="F2380" s="210">
        <v>0.105</v>
      </c>
      <c r="G2380" s="211">
        <v>13.45</v>
      </c>
      <c r="H2380" s="211">
        <f>+ROUND(F2380*G2380,2)</f>
        <v>1.41</v>
      </c>
    </row>
    <row r="2381" spans="1:8" x14ac:dyDescent="0.25">
      <c r="A2381" s="208"/>
      <c r="B2381" s="209"/>
      <c r="C2381" s="208"/>
      <c r="D2381" s="209" t="s">
        <v>271</v>
      </c>
      <c r="E2381" s="209"/>
      <c r="F2381" s="210"/>
      <c r="G2381" s="211"/>
      <c r="H2381" s="211">
        <f>+SUBTOTAL(9,H2379:H2380)</f>
        <v>6.73</v>
      </c>
    </row>
    <row r="2382" spans="1:8" x14ac:dyDescent="0.25">
      <c r="A2382" s="208"/>
      <c r="B2382" s="209"/>
      <c r="C2382" s="208"/>
      <c r="D2382" s="209" t="s">
        <v>272</v>
      </c>
      <c r="E2382" s="209"/>
      <c r="F2382" s="210"/>
      <c r="G2382" s="211"/>
      <c r="H2382" s="211">
        <f>+SUBTOTAL(9,H2375:H2380)</f>
        <v>7.04</v>
      </c>
    </row>
    <row r="2383" spans="1:8" x14ac:dyDescent="0.25">
      <c r="A2383" s="208"/>
      <c r="B2383" s="209"/>
      <c r="C2383" s="208"/>
      <c r="D2383" s="209" t="s">
        <v>273</v>
      </c>
      <c r="E2383" s="209"/>
      <c r="F2383" s="210">
        <v>28</v>
      </c>
      <c r="G2383" s="211"/>
      <c r="H2383" s="211">
        <f>+ROUND(H2382*F2383/100,2)</f>
        <v>1.97</v>
      </c>
    </row>
    <row r="2384" spans="1:8" x14ac:dyDescent="0.25">
      <c r="A2384" s="208"/>
      <c r="B2384" s="209"/>
      <c r="C2384" s="208"/>
      <c r="D2384" s="209" t="s">
        <v>274</v>
      </c>
      <c r="E2384" s="209"/>
      <c r="F2384" s="210"/>
      <c r="G2384" s="211"/>
      <c r="H2384" s="211">
        <f>+H2382+H2383</f>
        <v>9.01</v>
      </c>
    </row>
    <row r="2385" spans="1:8" x14ac:dyDescent="0.25">
      <c r="A2385" s="208"/>
      <c r="B2385" s="209"/>
      <c r="C2385" s="208"/>
      <c r="D2385" s="209" t="s">
        <v>275</v>
      </c>
      <c r="E2385" s="209"/>
      <c r="F2385" s="210"/>
      <c r="G2385" s="211"/>
      <c r="H2385" s="211">
        <v>9.01</v>
      </c>
    </row>
    <row r="2388" spans="1:8" x14ac:dyDescent="0.25">
      <c r="A2388" s="208" t="s">
        <v>344</v>
      </c>
      <c r="B2388" s="209" t="s">
        <v>345</v>
      </c>
      <c r="C2388" s="208"/>
      <c r="D2388" s="209"/>
      <c r="E2388" s="209"/>
      <c r="F2388" s="210"/>
      <c r="G2388" s="211"/>
      <c r="H2388" s="211"/>
    </row>
    <row r="2389" spans="1:8" x14ac:dyDescent="0.25">
      <c r="A2389" s="208"/>
      <c r="B2389" s="209"/>
      <c r="C2389" s="208" t="s">
        <v>346</v>
      </c>
      <c r="D2389" s="209" t="s">
        <v>347</v>
      </c>
      <c r="E2389" s="209" t="s">
        <v>348</v>
      </c>
      <c r="F2389" s="210" t="s">
        <v>349</v>
      </c>
      <c r="G2389" s="211" t="s">
        <v>350</v>
      </c>
      <c r="H2389" s="211" t="s">
        <v>351</v>
      </c>
    </row>
    <row r="2390" spans="1:8" x14ac:dyDescent="0.25">
      <c r="A2390" s="208"/>
      <c r="B2390" s="209"/>
      <c r="C2390" s="208"/>
      <c r="D2390" s="209"/>
      <c r="E2390" s="209"/>
      <c r="F2390" s="210"/>
      <c r="G2390" s="211"/>
      <c r="H2390" s="211"/>
    </row>
    <row r="2391" spans="1:8" x14ac:dyDescent="0.25">
      <c r="A2391" s="212" t="s">
        <v>1163</v>
      </c>
      <c r="B2391" s="213" t="s">
        <v>1048</v>
      </c>
      <c r="C2391" s="212"/>
      <c r="D2391" s="213"/>
      <c r="E2391" s="213" t="s">
        <v>337</v>
      </c>
      <c r="F2391" s="210" t="s">
        <v>1007</v>
      </c>
      <c r="G2391" s="211"/>
      <c r="H2391" s="211"/>
    </row>
    <row r="2392" spans="1:8" x14ac:dyDescent="0.25">
      <c r="A2392" s="208"/>
      <c r="B2392" s="209"/>
      <c r="C2392" s="208"/>
      <c r="D2392" s="209" t="s">
        <v>356</v>
      </c>
      <c r="E2392" s="209"/>
      <c r="F2392" s="210"/>
      <c r="G2392" s="211"/>
      <c r="H2392" s="211"/>
    </row>
    <row r="2393" spans="1:8" x14ac:dyDescent="0.25">
      <c r="A2393" s="208"/>
      <c r="B2393" s="209" t="s">
        <v>270</v>
      </c>
      <c r="C2393" s="208" t="s">
        <v>1049</v>
      </c>
      <c r="D2393" s="209" t="s">
        <v>1050</v>
      </c>
      <c r="E2393" s="209" t="s">
        <v>359</v>
      </c>
      <c r="F2393" s="210">
        <v>0.5</v>
      </c>
      <c r="G2393" s="211">
        <v>20.34</v>
      </c>
      <c r="H2393" s="211">
        <f>+ROUND(F2393*G2393,2)</f>
        <v>10.17</v>
      </c>
    </row>
    <row r="2394" spans="1:8" x14ac:dyDescent="0.25">
      <c r="A2394" s="208"/>
      <c r="B2394" s="209" t="s">
        <v>270</v>
      </c>
      <c r="C2394" s="208" t="s">
        <v>360</v>
      </c>
      <c r="D2394" s="209" t="s">
        <v>361</v>
      </c>
      <c r="E2394" s="209" t="s">
        <v>359</v>
      </c>
      <c r="F2394" s="210">
        <v>1</v>
      </c>
      <c r="G2394" s="211">
        <v>13.45</v>
      </c>
      <c r="H2394" s="211">
        <f>+ROUND(F2394*G2394,2)</f>
        <v>13.45</v>
      </c>
    </row>
    <row r="2395" spans="1:8" x14ac:dyDescent="0.25">
      <c r="A2395" s="208"/>
      <c r="B2395" s="209"/>
      <c r="C2395" s="208"/>
      <c r="D2395" s="209" t="s">
        <v>271</v>
      </c>
      <c r="E2395" s="209"/>
      <c r="F2395" s="210"/>
      <c r="G2395" s="211"/>
      <c r="H2395" s="211">
        <f>+SUBTOTAL(9,H2393:H2394)</f>
        <v>23.619999999999997</v>
      </c>
    </row>
    <row r="2396" spans="1:8" x14ac:dyDescent="0.25">
      <c r="A2396" s="208"/>
      <c r="B2396" s="209"/>
      <c r="C2396" s="208"/>
      <c r="D2396" s="209" t="s">
        <v>272</v>
      </c>
      <c r="E2396" s="209"/>
      <c r="F2396" s="210"/>
      <c r="G2396" s="211"/>
      <c r="H2396" s="211">
        <f>+SUBTOTAL(9,H2392:H2394)</f>
        <v>23.619999999999997</v>
      </c>
    </row>
    <row r="2397" spans="1:8" x14ac:dyDescent="0.25">
      <c r="A2397" s="208"/>
      <c r="B2397" s="209"/>
      <c r="C2397" s="208"/>
      <c r="D2397" s="209" t="s">
        <v>273</v>
      </c>
      <c r="E2397" s="209"/>
      <c r="F2397" s="210">
        <v>28</v>
      </c>
      <c r="G2397" s="211"/>
      <c r="H2397" s="211">
        <f>+ROUND(H2396*F2397/100,2)</f>
        <v>6.61</v>
      </c>
    </row>
    <row r="2398" spans="1:8" x14ac:dyDescent="0.25">
      <c r="A2398" s="208"/>
      <c r="B2398" s="209"/>
      <c r="C2398" s="208"/>
      <c r="D2398" s="209" t="s">
        <v>274</v>
      </c>
      <c r="E2398" s="209"/>
      <c r="F2398" s="210"/>
      <c r="G2398" s="211"/>
      <c r="H2398" s="211">
        <f>+H2396+H2397</f>
        <v>30.229999999999997</v>
      </c>
    </row>
    <row r="2399" spans="1:8" x14ac:dyDescent="0.25">
      <c r="A2399" s="208"/>
      <c r="B2399" s="209"/>
      <c r="C2399" s="208"/>
      <c r="D2399" s="209" t="s">
        <v>275</v>
      </c>
      <c r="E2399" s="209"/>
      <c r="F2399" s="210"/>
      <c r="G2399" s="211"/>
      <c r="H2399" s="211">
        <v>30.23</v>
      </c>
    </row>
    <row r="2402" spans="1:8" x14ac:dyDescent="0.25">
      <c r="A2402" s="208" t="s">
        <v>344</v>
      </c>
      <c r="B2402" s="209" t="s">
        <v>345</v>
      </c>
      <c r="C2402" s="208"/>
      <c r="D2402" s="209"/>
      <c r="E2402" s="209"/>
      <c r="F2402" s="210"/>
      <c r="G2402" s="211"/>
      <c r="H2402" s="211"/>
    </row>
    <row r="2403" spans="1:8" x14ac:dyDescent="0.25">
      <c r="A2403" s="208"/>
      <c r="B2403" s="209"/>
      <c r="C2403" s="208" t="s">
        <v>346</v>
      </c>
      <c r="D2403" s="209" t="s">
        <v>347</v>
      </c>
      <c r="E2403" s="209" t="s">
        <v>348</v>
      </c>
      <c r="F2403" s="210" t="s">
        <v>349</v>
      </c>
      <c r="G2403" s="211" t="s">
        <v>350</v>
      </c>
      <c r="H2403" s="211" t="s">
        <v>351</v>
      </c>
    </row>
    <row r="2404" spans="1:8" x14ac:dyDescent="0.25">
      <c r="A2404" s="208"/>
      <c r="B2404" s="209"/>
      <c r="C2404" s="208"/>
      <c r="D2404" s="209"/>
      <c r="E2404" s="209"/>
      <c r="F2404" s="210"/>
      <c r="G2404" s="211"/>
      <c r="H2404" s="211"/>
    </row>
    <row r="2405" spans="1:8" x14ac:dyDescent="0.25">
      <c r="A2405" s="212" t="s">
        <v>1164</v>
      </c>
      <c r="B2405" s="213" t="s">
        <v>1059</v>
      </c>
      <c r="C2405" s="212"/>
      <c r="D2405" s="213"/>
      <c r="E2405" s="213" t="s">
        <v>335</v>
      </c>
      <c r="F2405" s="210" t="s">
        <v>1007</v>
      </c>
      <c r="G2405" s="211"/>
      <c r="H2405" s="211"/>
    </row>
    <row r="2406" spans="1:8" x14ac:dyDescent="0.25">
      <c r="A2406" s="208"/>
      <c r="B2406" s="209">
        <v>0</v>
      </c>
      <c r="C2406" s="208" t="s">
        <v>1060</v>
      </c>
      <c r="D2406" s="209" t="s">
        <v>1061</v>
      </c>
      <c r="E2406" s="209" t="s">
        <v>395</v>
      </c>
      <c r="F2406" s="210">
        <v>1.82</v>
      </c>
      <c r="G2406" s="211">
        <v>5.48</v>
      </c>
      <c r="H2406" s="211">
        <f>+ROUND(F2406*G2406,2)</f>
        <v>9.9700000000000006</v>
      </c>
    </row>
    <row r="2407" spans="1:8" x14ac:dyDescent="0.25">
      <c r="A2407" s="208"/>
      <c r="B2407" s="209">
        <v>0</v>
      </c>
      <c r="C2407" s="208" t="s">
        <v>846</v>
      </c>
      <c r="D2407" s="209" t="s">
        <v>847</v>
      </c>
      <c r="E2407" s="209" t="s">
        <v>335</v>
      </c>
      <c r="F2407" s="210">
        <v>0.51</v>
      </c>
      <c r="G2407" s="211">
        <v>58.31</v>
      </c>
      <c r="H2407" s="211">
        <f>+ROUND(F2407*G2407,2)</f>
        <v>29.74</v>
      </c>
    </row>
    <row r="2408" spans="1:8" x14ac:dyDescent="0.25">
      <c r="A2408" s="208"/>
      <c r="B2408" s="209">
        <v>0</v>
      </c>
      <c r="C2408" s="208" t="s">
        <v>442</v>
      </c>
      <c r="D2408" s="209" t="s">
        <v>443</v>
      </c>
      <c r="E2408" s="209" t="s">
        <v>354</v>
      </c>
      <c r="F2408" s="210">
        <v>435.3</v>
      </c>
      <c r="G2408" s="211">
        <v>0.56000000000000005</v>
      </c>
      <c r="H2408" s="211">
        <f>+ROUND(F2408*G2408,2)</f>
        <v>243.77</v>
      </c>
    </row>
    <row r="2409" spans="1:8" x14ac:dyDescent="0.25">
      <c r="A2409" s="208"/>
      <c r="B2409" s="209">
        <v>0</v>
      </c>
      <c r="C2409" s="208" t="s">
        <v>1062</v>
      </c>
      <c r="D2409" s="209" t="s">
        <v>1063</v>
      </c>
      <c r="E2409" s="209" t="s">
        <v>335</v>
      </c>
      <c r="F2409" s="210">
        <v>0.54</v>
      </c>
      <c r="G2409" s="211">
        <v>56.69</v>
      </c>
      <c r="H2409" s="211">
        <f>+ROUND(F2409*G2409,2)</f>
        <v>30.61</v>
      </c>
    </row>
    <row r="2410" spans="1:8" x14ac:dyDescent="0.25">
      <c r="A2410" s="208"/>
      <c r="B2410" s="209"/>
      <c r="C2410" s="208"/>
      <c r="D2410" s="209" t="s">
        <v>355</v>
      </c>
      <c r="E2410" s="209"/>
      <c r="F2410" s="210"/>
      <c r="G2410" s="211"/>
      <c r="H2410" s="211">
        <f>+SUBTOTAL(9,H2406:H2409)</f>
        <v>314.09000000000003</v>
      </c>
    </row>
    <row r="2411" spans="1:8" x14ac:dyDescent="0.25">
      <c r="A2411" s="208"/>
      <c r="B2411" s="209"/>
      <c r="C2411" s="208"/>
      <c r="D2411" s="209" t="s">
        <v>356</v>
      </c>
      <c r="E2411" s="209"/>
      <c r="F2411" s="210"/>
      <c r="G2411" s="211"/>
      <c r="H2411" s="211"/>
    </row>
    <row r="2412" spans="1:8" x14ac:dyDescent="0.25">
      <c r="A2412" s="208"/>
      <c r="B2412" s="209" t="s">
        <v>270</v>
      </c>
      <c r="C2412" s="208" t="s">
        <v>446</v>
      </c>
      <c r="D2412" s="209" t="s">
        <v>447</v>
      </c>
      <c r="E2412" s="209" t="s">
        <v>359</v>
      </c>
      <c r="F2412" s="210">
        <v>3.22</v>
      </c>
      <c r="G2412" s="211">
        <v>15.89</v>
      </c>
      <c r="H2412" s="211">
        <f>+ROUND(F2412*G2412,2)</f>
        <v>51.17</v>
      </c>
    </row>
    <row r="2413" spans="1:8" x14ac:dyDescent="0.25">
      <c r="A2413" s="208"/>
      <c r="B2413" s="209" t="s">
        <v>270</v>
      </c>
      <c r="C2413" s="208" t="s">
        <v>448</v>
      </c>
      <c r="D2413" s="209" t="s">
        <v>449</v>
      </c>
      <c r="E2413" s="209" t="s">
        <v>450</v>
      </c>
      <c r="F2413" s="210">
        <v>1</v>
      </c>
      <c r="G2413" s="211">
        <v>1.21</v>
      </c>
      <c r="H2413" s="211">
        <f>+ROUND(F2413*G2413,2)</f>
        <v>1.21</v>
      </c>
    </row>
    <row r="2414" spans="1:8" x14ac:dyDescent="0.25">
      <c r="A2414" s="208"/>
      <c r="B2414" s="209" t="s">
        <v>270</v>
      </c>
      <c r="C2414" s="208" t="s">
        <v>451</v>
      </c>
      <c r="D2414" s="209" t="s">
        <v>452</v>
      </c>
      <c r="E2414" s="209" t="s">
        <v>453</v>
      </c>
      <c r="F2414" s="210">
        <v>1.61</v>
      </c>
      <c r="G2414" s="211">
        <v>0.32</v>
      </c>
      <c r="H2414" s="211">
        <f>+ROUND(F2414*G2414,2)</f>
        <v>0.52</v>
      </c>
    </row>
    <row r="2415" spans="1:8" x14ac:dyDescent="0.25">
      <c r="A2415" s="208"/>
      <c r="B2415" s="209"/>
      <c r="C2415" s="208"/>
      <c r="D2415" s="209" t="s">
        <v>271</v>
      </c>
      <c r="E2415" s="209"/>
      <c r="F2415" s="210"/>
      <c r="G2415" s="211"/>
      <c r="H2415" s="211">
        <f>+SUBTOTAL(9,H2412:H2414)</f>
        <v>52.900000000000006</v>
      </c>
    </row>
    <row r="2416" spans="1:8" x14ac:dyDescent="0.25">
      <c r="A2416" s="208"/>
      <c r="B2416" s="209"/>
      <c r="C2416" s="208"/>
      <c r="D2416" s="209" t="s">
        <v>272</v>
      </c>
      <c r="E2416" s="209"/>
      <c r="F2416" s="210"/>
      <c r="G2416" s="211"/>
      <c r="H2416" s="211">
        <f>+SUBTOTAL(9,H2406:H2414)</f>
        <v>366.99</v>
      </c>
    </row>
    <row r="2417" spans="1:8" x14ac:dyDescent="0.25">
      <c r="A2417" s="208"/>
      <c r="B2417" s="209"/>
      <c r="C2417" s="208"/>
      <c r="D2417" s="209" t="s">
        <v>273</v>
      </c>
      <c r="E2417" s="209"/>
      <c r="F2417" s="210">
        <v>28</v>
      </c>
      <c r="G2417" s="211"/>
      <c r="H2417" s="211">
        <f>+ROUND(H2416*F2417/100,2)</f>
        <v>102.76</v>
      </c>
    </row>
    <row r="2418" spans="1:8" x14ac:dyDescent="0.25">
      <c r="A2418" s="208"/>
      <c r="B2418" s="209"/>
      <c r="C2418" s="208"/>
      <c r="D2418" s="209" t="s">
        <v>274</v>
      </c>
      <c r="E2418" s="209"/>
      <c r="F2418" s="210"/>
      <c r="G2418" s="211"/>
      <c r="H2418" s="211">
        <f>+H2416+H2417</f>
        <v>469.75</v>
      </c>
    </row>
    <row r="2419" spans="1:8" x14ac:dyDescent="0.25">
      <c r="A2419" s="208"/>
      <c r="B2419" s="209"/>
      <c r="C2419" s="208"/>
      <c r="D2419" s="209" t="s">
        <v>275</v>
      </c>
      <c r="E2419" s="209"/>
      <c r="F2419" s="210"/>
      <c r="G2419" s="211"/>
      <c r="H2419" s="211">
        <v>469.75</v>
      </c>
    </row>
    <row r="2422" spans="1:8" x14ac:dyDescent="0.25">
      <c r="A2422" s="208" t="s">
        <v>344</v>
      </c>
      <c r="B2422" s="209" t="s">
        <v>345</v>
      </c>
      <c r="C2422" s="208"/>
      <c r="D2422" s="209"/>
      <c r="E2422" s="209"/>
      <c r="F2422" s="210"/>
      <c r="G2422" s="211"/>
      <c r="H2422" s="211"/>
    </row>
    <row r="2423" spans="1:8" x14ac:dyDescent="0.25">
      <c r="A2423" s="208"/>
      <c r="B2423" s="209"/>
      <c r="C2423" s="208" t="s">
        <v>346</v>
      </c>
      <c r="D2423" s="209" t="s">
        <v>347</v>
      </c>
      <c r="E2423" s="209" t="s">
        <v>348</v>
      </c>
      <c r="F2423" s="210" t="s">
        <v>349</v>
      </c>
      <c r="G2423" s="211" t="s">
        <v>350</v>
      </c>
      <c r="H2423" s="211" t="s">
        <v>351</v>
      </c>
    </row>
    <row r="2424" spans="1:8" x14ac:dyDescent="0.25">
      <c r="A2424" s="208"/>
      <c r="B2424" s="209"/>
      <c r="C2424" s="208"/>
      <c r="D2424" s="209"/>
      <c r="E2424" s="209"/>
      <c r="F2424" s="210"/>
      <c r="G2424" s="211"/>
      <c r="H2424" s="211"/>
    </row>
    <row r="2425" spans="1:8" x14ac:dyDescent="0.25">
      <c r="A2425" s="212" t="s">
        <v>1165</v>
      </c>
      <c r="B2425" s="213" t="s">
        <v>1064</v>
      </c>
      <c r="C2425" s="212"/>
      <c r="D2425" s="213"/>
      <c r="E2425" s="213" t="s">
        <v>337</v>
      </c>
      <c r="F2425" s="210" t="s">
        <v>1007</v>
      </c>
      <c r="G2425" s="211"/>
      <c r="H2425" s="211"/>
    </row>
    <row r="2426" spans="1:8" x14ac:dyDescent="0.25">
      <c r="A2426" s="208"/>
      <c r="B2426" s="209">
        <v>0</v>
      </c>
      <c r="C2426" s="208" t="s">
        <v>715</v>
      </c>
      <c r="D2426" s="209" t="s">
        <v>716</v>
      </c>
      <c r="E2426" s="209" t="s">
        <v>337</v>
      </c>
      <c r="F2426" s="210">
        <v>1</v>
      </c>
      <c r="G2426" s="211">
        <v>11.69</v>
      </c>
      <c r="H2426" s="211">
        <f>+ROUND(F2426*G2426,2)</f>
        <v>11.69</v>
      </c>
    </row>
    <row r="2427" spans="1:8" x14ac:dyDescent="0.25">
      <c r="A2427" s="208"/>
      <c r="B2427" s="209"/>
      <c r="C2427" s="208"/>
      <c r="D2427" s="209" t="s">
        <v>355</v>
      </c>
      <c r="E2427" s="209"/>
      <c r="F2427" s="210"/>
      <c r="G2427" s="211"/>
      <c r="H2427" s="211">
        <f>+SUBTOTAL(9,H2426:H2426)</f>
        <v>11.69</v>
      </c>
    </row>
    <row r="2428" spans="1:8" x14ac:dyDescent="0.25">
      <c r="A2428" s="208"/>
      <c r="B2428" s="209"/>
      <c r="C2428" s="208"/>
      <c r="D2428" s="209" t="s">
        <v>356</v>
      </c>
      <c r="E2428" s="209"/>
      <c r="F2428" s="210"/>
      <c r="G2428" s="211"/>
      <c r="H2428" s="211"/>
    </row>
    <row r="2429" spans="1:8" x14ac:dyDescent="0.25">
      <c r="A2429" s="208"/>
      <c r="B2429" s="209" t="s">
        <v>270</v>
      </c>
      <c r="C2429" s="208" t="s">
        <v>527</v>
      </c>
      <c r="D2429" s="209" t="s">
        <v>528</v>
      </c>
      <c r="E2429" s="209" t="s">
        <v>359</v>
      </c>
      <c r="F2429" s="210">
        <v>0.1</v>
      </c>
      <c r="G2429" s="211">
        <v>13.47</v>
      </c>
      <c r="H2429" s="211">
        <f>+ROUND(F2429*G2429,2)</f>
        <v>1.35</v>
      </c>
    </row>
    <row r="2430" spans="1:8" x14ac:dyDescent="0.25">
      <c r="A2430" s="208"/>
      <c r="B2430" s="209"/>
      <c r="C2430" s="208"/>
      <c r="D2430" s="209" t="s">
        <v>271</v>
      </c>
      <c r="E2430" s="209"/>
      <c r="F2430" s="210"/>
      <c r="G2430" s="211"/>
      <c r="H2430" s="211">
        <f>+SUBTOTAL(9,H2429:H2429)</f>
        <v>1.35</v>
      </c>
    </row>
    <row r="2431" spans="1:8" x14ac:dyDescent="0.25">
      <c r="A2431" s="208"/>
      <c r="B2431" s="209"/>
      <c r="C2431" s="208"/>
      <c r="D2431" s="209" t="s">
        <v>272</v>
      </c>
      <c r="E2431" s="209"/>
      <c r="F2431" s="210"/>
      <c r="G2431" s="211"/>
      <c r="H2431" s="211">
        <f>+SUBTOTAL(9,H2426:H2429)</f>
        <v>13.04</v>
      </c>
    </row>
    <row r="2432" spans="1:8" x14ac:dyDescent="0.25">
      <c r="A2432" s="208"/>
      <c r="B2432" s="209"/>
      <c r="C2432" s="208"/>
      <c r="D2432" s="209" t="s">
        <v>273</v>
      </c>
      <c r="E2432" s="209"/>
      <c r="F2432" s="210">
        <v>28</v>
      </c>
      <c r="G2432" s="211"/>
      <c r="H2432" s="211">
        <f>+ROUND(H2431*F2432/100,2)</f>
        <v>3.65</v>
      </c>
    </row>
    <row r="2433" spans="1:8" x14ac:dyDescent="0.25">
      <c r="A2433" s="208"/>
      <c r="B2433" s="209"/>
      <c r="C2433" s="208"/>
      <c r="D2433" s="209" t="s">
        <v>274</v>
      </c>
      <c r="E2433" s="209"/>
      <c r="F2433" s="210"/>
      <c r="G2433" s="211"/>
      <c r="H2433" s="211">
        <f>+H2431+H2432</f>
        <v>16.689999999999998</v>
      </c>
    </row>
    <row r="2434" spans="1:8" x14ac:dyDescent="0.25">
      <c r="A2434" s="208"/>
      <c r="B2434" s="209"/>
      <c r="C2434" s="208"/>
      <c r="D2434" s="209" t="s">
        <v>275</v>
      </c>
      <c r="E2434" s="209"/>
      <c r="F2434" s="210"/>
      <c r="G2434" s="211"/>
      <c r="H2434" s="211">
        <v>16.690000000000001</v>
      </c>
    </row>
    <row r="2437" spans="1:8" x14ac:dyDescent="0.25">
      <c r="A2437" s="208" t="s">
        <v>344</v>
      </c>
      <c r="B2437" s="209" t="s">
        <v>345</v>
      </c>
      <c r="C2437" s="208"/>
      <c r="D2437" s="209"/>
      <c r="E2437" s="209"/>
      <c r="F2437" s="210"/>
      <c r="G2437" s="211"/>
      <c r="H2437" s="211"/>
    </row>
    <row r="2438" spans="1:8" x14ac:dyDescent="0.25">
      <c r="A2438" s="208"/>
      <c r="B2438" s="209"/>
      <c r="C2438" s="208" t="s">
        <v>346</v>
      </c>
      <c r="D2438" s="209" t="s">
        <v>347</v>
      </c>
      <c r="E2438" s="209" t="s">
        <v>348</v>
      </c>
      <c r="F2438" s="210" t="s">
        <v>349</v>
      </c>
      <c r="G2438" s="211" t="s">
        <v>350</v>
      </c>
      <c r="H2438" s="211" t="s">
        <v>351</v>
      </c>
    </row>
    <row r="2439" spans="1:8" x14ac:dyDescent="0.25">
      <c r="A2439" s="208"/>
      <c r="B2439" s="209"/>
      <c r="C2439" s="208"/>
      <c r="D2439" s="209"/>
      <c r="E2439" s="209"/>
      <c r="F2439" s="210"/>
      <c r="G2439" s="211"/>
      <c r="H2439" s="211"/>
    </row>
    <row r="2440" spans="1:8" x14ac:dyDescent="0.25">
      <c r="A2440" s="212" t="s">
        <v>1166</v>
      </c>
      <c r="B2440" s="213" t="s">
        <v>550</v>
      </c>
      <c r="C2440" s="212"/>
      <c r="D2440" s="213"/>
      <c r="E2440" s="213" t="s">
        <v>337</v>
      </c>
      <c r="F2440" s="210" t="s">
        <v>1007</v>
      </c>
      <c r="G2440" s="211"/>
      <c r="H2440" s="211"/>
    </row>
    <row r="2441" spans="1:8" x14ac:dyDescent="0.25">
      <c r="A2441" s="208"/>
      <c r="B2441" s="209">
        <v>0</v>
      </c>
      <c r="C2441" s="208" t="s">
        <v>551</v>
      </c>
      <c r="D2441" s="209" t="s">
        <v>552</v>
      </c>
      <c r="E2441" s="209" t="s">
        <v>337</v>
      </c>
      <c r="F2441" s="210">
        <v>3</v>
      </c>
      <c r="G2441" s="211">
        <v>42.4</v>
      </c>
      <c r="H2441" s="211">
        <f>+ROUND(F2441*G2441,2)</f>
        <v>127.2</v>
      </c>
    </row>
    <row r="2442" spans="1:8" x14ac:dyDescent="0.25">
      <c r="A2442" s="208"/>
      <c r="B2442" s="209">
        <v>0</v>
      </c>
      <c r="C2442" s="208" t="s">
        <v>553</v>
      </c>
      <c r="D2442" s="209" t="s">
        <v>554</v>
      </c>
      <c r="E2442" s="209" t="s">
        <v>337</v>
      </c>
      <c r="F2442" s="210">
        <v>1</v>
      </c>
      <c r="G2442" s="211">
        <v>211.41</v>
      </c>
      <c r="H2442" s="211">
        <f>+ROUND(F2442*G2442,2)</f>
        <v>211.41</v>
      </c>
    </row>
    <row r="2443" spans="1:8" x14ac:dyDescent="0.25">
      <c r="A2443" s="208"/>
      <c r="B2443" s="209">
        <v>0</v>
      </c>
      <c r="C2443" s="208" t="s">
        <v>555</v>
      </c>
      <c r="D2443" s="209" t="s">
        <v>556</v>
      </c>
      <c r="E2443" s="209" t="s">
        <v>337</v>
      </c>
      <c r="F2443" s="210">
        <v>19.8</v>
      </c>
      <c r="G2443" s="211">
        <v>0.03</v>
      </c>
      <c r="H2443" s="211">
        <f>+ROUND(F2443*G2443,2)</f>
        <v>0.59</v>
      </c>
    </row>
    <row r="2444" spans="1:8" x14ac:dyDescent="0.25">
      <c r="A2444" s="208"/>
      <c r="B2444" s="209"/>
      <c r="C2444" s="208"/>
      <c r="D2444" s="209" t="s">
        <v>355</v>
      </c>
      <c r="E2444" s="209"/>
      <c r="F2444" s="210"/>
      <c r="G2444" s="211"/>
      <c r="H2444" s="211">
        <f>+SUBTOTAL(9,H2441:H2443)</f>
        <v>339.2</v>
      </c>
    </row>
    <row r="2445" spans="1:8" x14ac:dyDescent="0.25">
      <c r="A2445" s="208"/>
      <c r="B2445" s="209"/>
      <c r="C2445" s="208"/>
      <c r="D2445" s="209" t="s">
        <v>356</v>
      </c>
      <c r="E2445" s="209"/>
      <c r="F2445" s="210"/>
      <c r="G2445" s="211"/>
      <c r="H2445" s="211"/>
    </row>
    <row r="2446" spans="1:8" x14ac:dyDescent="0.25">
      <c r="A2446" s="208"/>
      <c r="B2446" s="209" t="s">
        <v>270</v>
      </c>
      <c r="C2446" s="208" t="s">
        <v>557</v>
      </c>
      <c r="D2446" s="209" t="s">
        <v>558</v>
      </c>
      <c r="E2446" s="209" t="s">
        <v>359</v>
      </c>
      <c r="F2446" s="210">
        <v>1.546</v>
      </c>
      <c r="G2446" s="211">
        <v>16.14</v>
      </c>
      <c r="H2446" s="211">
        <f>+ROUND(F2446*G2446,2)</f>
        <v>24.95</v>
      </c>
    </row>
    <row r="2447" spans="1:8" x14ac:dyDescent="0.25">
      <c r="A2447" s="208"/>
      <c r="B2447" s="209" t="s">
        <v>270</v>
      </c>
      <c r="C2447" s="208" t="s">
        <v>360</v>
      </c>
      <c r="D2447" s="209" t="s">
        <v>361</v>
      </c>
      <c r="E2447" s="209" t="s">
        <v>359</v>
      </c>
      <c r="F2447" s="210">
        <v>0.77300000000000002</v>
      </c>
      <c r="G2447" s="211">
        <v>13.45</v>
      </c>
      <c r="H2447" s="211">
        <f>+ROUND(F2447*G2447,2)</f>
        <v>10.4</v>
      </c>
    </row>
    <row r="2448" spans="1:8" x14ac:dyDescent="0.25">
      <c r="A2448" s="208"/>
      <c r="B2448" s="209"/>
      <c r="C2448" s="208"/>
      <c r="D2448" s="209" t="s">
        <v>271</v>
      </c>
      <c r="E2448" s="209"/>
      <c r="F2448" s="210"/>
      <c r="G2448" s="211"/>
      <c r="H2448" s="211">
        <f>+SUBTOTAL(9,H2446:H2447)</f>
        <v>35.35</v>
      </c>
    </row>
    <row r="2449" spans="1:8" x14ac:dyDescent="0.25">
      <c r="A2449" s="208"/>
      <c r="B2449" s="209"/>
      <c r="C2449" s="208"/>
      <c r="D2449" s="209" t="s">
        <v>272</v>
      </c>
      <c r="E2449" s="209"/>
      <c r="F2449" s="210"/>
      <c r="G2449" s="211"/>
      <c r="H2449" s="211">
        <f>+SUBTOTAL(9,H2441:H2447)</f>
        <v>374.54999999999995</v>
      </c>
    </row>
    <row r="2450" spans="1:8" x14ac:dyDescent="0.25">
      <c r="A2450" s="208"/>
      <c r="B2450" s="209"/>
      <c r="C2450" s="208"/>
      <c r="D2450" s="209" t="s">
        <v>273</v>
      </c>
      <c r="E2450" s="209"/>
      <c r="F2450" s="210">
        <v>28</v>
      </c>
      <c r="G2450" s="211"/>
      <c r="H2450" s="211">
        <f>+ROUND(H2449*F2450/100,2)</f>
        <v>104.87</v>
      </c>
    </row>
    <row r="2451" spans="1:8" x14ac:dyDescent="0.25">
      <c r="A2451" s="208"/>
      <c r="B2451" s="209"/>
      <c r="C2451" s="208"/>
      <c r="D2451" s="209" t="s">
        <v>274</v>
      </c>
      <c r="E2451" s="209"/>
      <c r="F2451" s="210"/>
      <c r="G2451" s="211"/>
      <c r="H2451" s="211">
        <f>+H2449+H2450</f>
        <v>479.41999999999996</v>
      </c>
    </row>
    <row r="2452" spans="1:8" x14ac:dyDescent="0.25">
      <c r="A2452" s="208"/>
      <c r="B2452" s="209"/>
      <c r="C2452" s="208"/>
      <c r="D2452" s="209" t="s">
        <v>275</v>
      </c>
      <c r="E2452" s="209"/>
      <c r="F2452" s="210"/>
      <c r="G2452" s="211"/>
      <c r="H2452" s="211">
        <v>479.42</v>
      </c>
    </row>
    <row r="2455" spans="1:8" x14ac:dyDescent="0.25">
      <c r="A2455" s="208" t="s">
        <v>344</v>
      </c>
      <c r="B2455" s="209" t="s">
        <v>345</v>
      </c>
      <c r="C2455" s="208"/>
      <c r="D2455" s="209"/>
      <c r="E2455" s="209"/>
      <c r="F2455" s="210"/>
      <c r="G2455" s="211"/>
      <c r="H2455" s="211"/>
    </row>
    <row r="2456" spans="1:8" x14ac:dyDescent="0.25">
      <c r="A2456" s="208"/>
      <c r="B2456" s="209"/>
      <c r="C2456" s="208" t="s">
        <v>346</v>
      </c>
      <c r="D2456" s="209" t="s">
        <v>347</v>
      </c>
      <c r="E2456" s="209" t="s">
        <v>348</v>
      </c>
      <c r="F2456" s="210" t="s">
        <v>349</v>
      </c>
      <c r="G2456" s="211" t="s">
        <v>350</v>
      </c>
      <c r="H2456" s="211" t="s">
        <v>351</v>
      </c>
    </row>
    <row r="2457" spans="1:8" x14ac:dyDescent="0.25">
      <c r="A2457" s="208"/>
      <c r="B2457" s="209"/>
      <c r="C2457" s="208"/>
      <c r="D2457" s="209"/>
      <c r="E2457" s="209"/>
      <c r="F2457" s="210"/>
      <c r="G2457" s="211"/>
      <c r="H2457" s="211"/>
    </row>
    <row r="2458" spans="1:8" x14ac:dyDescent="0.25">
      <c r="A2458" s="212" t="s">
        <v>1167</v>
      </c>
      <c r="B2458" s="213" t="s">
        <v>1065</v>
      </c>
      <c r="C2458" s="212"/>
      <c r="D2458" s="213"/>
      <c r="E2458" s="213" t="s">
        <v>324</v>
      </c>
      <c r="F2458" s="210" t="s">
        <v>1007</v>
      </c>
      <c r="G2458" s="211"/>
      <c r="H2458" s="211"/>
    </row>
    <row r="2459" spans="1:8" x14ac:dyDescent="0.25">
      <c r="A2459" s="208"/>
      <c r="B2459" s="209"/>
      <c r="C2459" s="208"/>
      <c r="D2459" s="209" t="s">
        <v>356</v>
      </c>
      <c r="E2459" s="209"/>
      <c r="F2459" s="210"/>
      <c r="G2459" s="211"/>
      <c r="H2459" s="211"/>
    </row>
    <row r="2460" spans="1:8" x14ac:dyDescent="0.25">
      <c r="A2460" s="208"/>
      <c r="B2460" s="209" t="s">
        <v>270</v>
      </c>
      <c r="C2460" s="208" t="s">
        <v>360</v>
      </c>
      <c r="D2460" s="209" t="s">
        <v>361</v>
      </c>
      <c r="E2460" s="209" t="s">
        <v>359</v>
      </c>
      <c r="F2460" s="210">
        <v>7.1800000000000003E-2</v>
      </c>
      <c r="G2460" s="211">
        <v>13.45</v>
      </c>
      <c r="H2460" s="211">
        <f>+ROUND(F2460*G2460,2)</f>
        <v>0.97</v>
      </c>
    </row>
    <row r="2461" spans="1:8" x14ac:dyDescent="0.25">
      <c r="A2461" s="208"/>
      <c r="B2461" s="209" t="s">
        <v>270</v>
      </c>
      <c r="C2461" s="208" t="s">
        <v>1066</v>
      </c>
      <c r="D2461" s="209" t="s">
        <v>1067</v>
      </c>
      <c r="E2461" s="209" t="s">
        <v>359</v>
      </c>
      <c r="F2461" s="210">
        <v>7.1800000000000003E-2</v>
      </c>
      <c r="G2461" s="211">
        <v>16.399999999999999</v>
      </c>
      <c r="H2461" s="211">
        <f>+ROUND(F2461*G2461,2)</f>
        <v>1.18</v>
      </c>
    </row>
    <row r="2462" spans="1:8" x14ac:dyDescent="0.25">
      <c r="A2462" s="208"/>
      <c r="B2462" s="209"/>
      <c r="C2462" s="208"/>
      <c r="D2462" s="209" t="s">
        <v>271</v>
      </c>
      <c r="E2462" s="209"/>
      <c r="F2462" s="210"/>
      <c r="G2462" s="211"/>
      <c r="H2462" s="211">
        <f>+SUBTOTAL(9,H2460:H2461)</f>
        <v>2.15</v>
      </c>
    </row>
    <row r="2463" spans="1:8" x14ac:dyDescent="0.25">
      <c r="A2463" s="208"/>
      <c r="B2463" s="209"/>
      <c r="C2463" s="208"/>
      <c r="D2463" s="209" t="s">
        <v>272</v>
      </c>
      <c r="E2463" s="209"/>
      <c r="F2463" s="210"/>
      <c r="G2463" s="211"/>
      <c r="H2463" s="211">
        <f>+SUBTOTAL(9,H2459:H2461)</f>
        <v>2.15</v>
      </c>
    </row>
    <row r="2464" spans="1:8" x14ac:dyDescent="0.25">
      <c r="A2464" s="208"/>
      <c r="B2464" s="209"/>
      <c r="C2464" s="208"/>
      <c r="D2464" s="209" t="s">
        <v>273</v>
      </c>
      <c r="E2464" s="209"/>
      <c r="F2464" s="210">
        <v>28</v>
      </c>
      <c r="G2464" s="211"/>
      <c r="H2464" s="211">
        <f>+ROUND(H2463*F2464/100,2)</f>
        <v>0.6</v>
      </c>
    </row>
    <row r="2465" spans="1:8" x14ac:dyDescent="0.25">
      <c r="A2465" s="208"/>
      <c r="B2465" s="209"/>
      <c r="C2465" s="208"/>
      <c r="D2465" s="209" t="s">
        <v>274</v>
      </c>
      <c r="E2465" s="209"/>
      <c r="F2465" s="210"/>
      <c r="G2465" s="211"/>
      <c r="H2465" s="211">
        <f>+H2463+H2464</f>
        <v>2.75</v>
      </c>
    </row>
    <row r="2466" spans="1:8" x14ac:dyDescent="0.25">
      <c r="A2466" s="208"/>
      <c r="B2466" s="209"/>
      <c r="C2466" s="208"/>
      <c r="D2466" s="209" t="s">
        <v>275</v>
      </c>
      <c r="E2466" s="209"/>
      <c r="F2466" s="210"/>
      <c r="G2466" s="211"/>
      <c r="H2466" s="211">
        <v>2.75</v>
      </c>
    </row>
    <row r="2469" spans="1:8" x14ac:dyDescent="0.25">
      <c r="A2469" s="208" t="s">
        <v>344</v>
      </c>
      <c r="B2469" s="209" t="s">
        <v>345</v>
      </c>
      <c r="C2469" s="208"/>
      <c r="D2469" s="209"/>
      <c r="E2469" s="209"/>
      <c r="F2469" s="210"/>
      <c r="G2469" s="211"/>
      <c r="H2469" s="211"/>
    </row>
    <row r="2470" spans="1:8" x14ac:dyDescent="0.25">
      <c r="A2470" s="208"/>
      <c r="B2470" s="209"/>
      <c r="C2470" s="208" t="s">
        <v>346</v>
      </c>
      <c r="D2470" s="209" t="s">
        <v>347</v>
      </c>
      <c r="E2470" s="209" t="s">
        <v>348</v>
      </c>
      <c r="F2470" s="210" t="s">
        <v>349</v>
      </c>
      <c r="G2470" s="211" t="s">
        <v>350</v>
      </c>
      <c r="H2470" s="211" t="s">
        <v>351</v>
      </c>
    </row>
    <row r="2471" spans="1:8" x14ac:dyDescent="0.25">
      <c r="A2471" s="208"/>
      <c r="B2471" s="209"/>
      <c r="C2471" s="208"/>
      <c r="D2471" s="209"/>
      <c r="E2471" s="209"/>
      <c r="F2471" s="210"/>
      <c r="G2471" s="211"/>
      <c r="H2471" s="211"/>
    </row>
    <row r="2472" spans="1:8" x14ac:dyDescent="0.25">
      <c r="A2472" s="212" t="s">
        <v>1168</v>
      </c>
      <c r="B2472" s="213" t="s">
        <v>1076</v>
      </c>
      <c r="C2472" s="212"/>
      <c r="D2472" s="213"/>
      <c r="E2472" s="213" t="s">
        <v>324</v>
      </c>
      <c r="F2472" s="210" t="s">
        <v>1007</v>
      </c>
      <c r="G2472" s="211"/>
      <c r="H2472" s="211"/>
    </row>
    <row r="2473" spans="1:8" x14ac:dyDescent="0.25">
      <c r="A2473" s="208"/>
      <c r="B2473" s="209">
        <v>0</v>
      </c>
      <c r="C2473" s="208" t="s">
        <v>1077</v>
      </c>
      <c r="D2473" s="209" t="s">
        <v>1078</v>
      </c>
      <c r="E2473" s="209" t="s">
        <v>324</v>
      </c>
      <c r="F2473" s="210">
        <v>1.05</v>
      </c>
      <c r="G2473" s="211">
        <v>34.03</v>
      </c>
      <c r="H2473" s="211">
        <f>+ROUND(F2473*G2473,2)</f>
        <v>35.729999999999997</v>
      </c>
    </row>
    <row r="2474" spans="1:8" x14ac:dyDescent="0.25">
      <c r="A2474" s="208"/>
      <c r="B2474" s="209"/>
      <c r="C2474" s="208"/>
      <c r="D2474" s="209" t="s">
        <v>355</v>
      </c>
      <c r="E2474" s="209"/>
      <c r="F2474" s="210"/>
      <c r="G2474" s="211"/>
      <c r="H2474" s="211">
        <f>+SUBTOTAL(9,H2473:H2473)</f>
        <v>35.729999999999997</v>
      </c>
    </row>
    <row r="2475" spans="1:8" x14ac:dyDescent="0.25">
      <c r="A2475" s="208"/>
      <c r="B2475" s="209"/>
      <c r="C2475" s="208"/>
      <c r="D2475" s="209" t="s">
        <v>356</v>
      </c>
      <c r="E2475" s="209"/>
      <c r="F2475" s="210"/>
      <c r="G2475" s="211"/>
      <c r="H2475" s="211"/>
    </row>
    <row r="2476" spans="1:8" x14ac:dyDescent="0.25">
      <c r="A2476" s="208"/>
      <c r="B2476" s="209" t="s">
        <v>270</v>
      </c>
      <c r="C2476" s="208" t="s">
        <v>503</v>
      </c>
      <c r="D2476" s="209" t="s">
        <v>504</v>
      </c>
      <c r="E2476" s="209" t="s">
        <v>359</v>
      </c>
      <c r="F2476" s="210">
        <v>0.2</v>
      </c>
      <c r="G2476" s="211">
        <v>16.95</v>
      </c>
      <c r="H2476" s="211">
        <f>+ROUND(F2476*G2476,2)</f>
        <v>3.39</v>
      </c>
    </row>
    <row r="2477" spans="1:8" x14ac:dyDescent="0.25">
      <c r="A2477" s="208"/>
      <c r="B2477" s="209" t="s">
        <v>270</v>
      </c>
      <c r="C2477" s="208" t="s">
        <v>360</v>
      </c>
      <c r="D2477" s="209" t="s">
        <v>361</v>
      </c>
      <c r="E2477" s="209" t="s">
        <v>359</v>
      </c>
      <c r="F2477" s="210">
        <v>0.2</v>
      </c>
      <c r="G2477" s="211">
        <v>13.45</v>
      </c>
      <c r="H2477" s="211">
        <f>+ROUND(F2477*G2477,2)</f>
        <v>2.69</v>
      </c>
    </row>
    <row r="2478" spans="1:8" x14ac:dyDescent="0.25">
      <c r="A2478" s="208"/>
      <c r="B2478" s="209"/>
      <c r="C2478" s="208"/>
      <c r="D2478" s="209" t="s">
        <v>271</v>
      </c>
      <c r="E2478" s="209"/>
      <c r="F2478" s="210"/>
      <c r="G2478" s="211"/>
      <c r="H2478" s="211">
        <f>+SUBTOTAL(9,H2476:H2477)</f>
        <v>6.08</v>
      </c>
    </row>
    <row r="2479" spans="1:8" x14ac:dyDescent="0.25">
      <c r="A2479" s="208"/>
      <c r="B2479" s="209"/>
      <c r="C2479" s="208"/>
      <c r="D2479" s="209" t="s">
        <v>272</v>
      </c>
      <c r="E2479" s="209"/>
      <c r="F2479" s="210"/>
      <c r="G2479" s="211"/>
      <c r="H2479" s="211">
        <f>+SUBTOTAL(9,H2473:H2477)</f>
        <v>41.809999999999995</v>
      </c>
    </row>
    <row r="2480" spans="1:8" x14ac:dyDescent="0.25">
      <c r="A2480" s="208"/>
      <c r="B2480" s="209"/>
      <c r="C2480" s="208"/>
      <c r="D2480" s="209" t="s">
        <v>273</v>
      </c>
      <c r="E2480" s="209"/>
      <c r="F2480" s="210">
        <v>28</v>
      </c>
      <c r="G2480" s="211"/>
      <c r="H2480" s="211">
        <f>+ROUND(H2479*F2480/100,2)</f>
        <v>11.71</v>
      </c>
    </row>
    <row r="2481" spans="1:8" x14ac:dyDescent="0.25">
      <c r="A2481" s="208"/>
      <c r="B2481" s="209"/>
      <c r="C2481" s="208"/>
      <c r="D2481" s="209" t="s">
        <v>274</v>
      </c>
      <c r="E2481" s="209"/>
      <c r="F2481" s="210"/>
      <c r="G2481" s="211"/>
      <c r="H2481" s="211">
        <f>+H2479+H2480</f>
        <v>53.519999999999996</v>
      </c>
    </row>
    <row r="2482" spans="1:8" x14ac:dyDescent="0.25">
      <c r="A2482" s="208"/>
      <c r="B2482" s="209"/>
      <c r="C2482" s="208"/>
      <c r="D2482" s="209" t="s">
        <v>275</v>
      </c>
      <c r="E2482" s="209"/>
      <c r="F2482" s="210"/>
      <c r="G2482" s="211"/>
      <c r="H2482" s="211">
        <v>53.52</v>
      </c>
    </row>
    <row r="2485" spans="1:8" x14ac:dyDescent="0.25">
      <c r="A2485" s="208" t="s">
        <v>344</v>
      </c>
      <c r="B2485" s="209" t="s">
        <v>345</v>
      </c>
      <c r="C2485" s="208"/>
      <c r="D2485" s="209"/>
      <c r="E2485" s="209"/>
      <c r="F2485" s="210"/>
      <c r="G2485" s="211"/>
      <c r="H2485" s="211"/>
    </row>
    <row r="2486" spans="1:8" x14ac:dyDescent="0.25">
      <c r="A2486" s="208"/>
      <c r="B2486" s="209"/>
      <c r="C2486" s="208" t="s">
        <v>346</v>
      </c>
      <c r="D2486" s="209" t="s">
        <v>347</v>
      </c>
      <c r="E2486" s="209" t="s">
        <v>348</v>
      </c>
      <c r="F2486" s="210" t="s">
        <v>349</v>
      </c>
      <c r="G2486" s="211" t="s">
        <v>350</v>
      </c>
      <c r="H2486" s="211" t="s">
        <v>351</v>
      </c>
    </row>
    <row r="2487" spans="1:8" x14ac:dyDescent="0.25">
      <c r="A2487" s="208"/>
      <c r="B2487" s="209"/>
      <c r="C2487" s="208"/>
      <c r="D2487" s="209"/>
      <c r="E2487" s="209"/>
      <c r="F2487" s="210"/>
      <c r="G2487" s="211"/>
      <c r="H2487" s="211"/>
    </row>
    <row r="2488" spans="1:8" x14ac:dyDescent="0.25">
      <c r="A2488" s="212" t="s">
        <v>1169</v>
      </c>
      <c r="B2488" s="213" t="s">
        <v>1170</v>
      </c>
      <c r="C2488" s="212"/>
      <c r="D2488" s="213"/>
      <c r="E2488" s="213" t="s">
        <v>337</v>
      </c>
      <c r="F2488" s="210" t="s">
        <v>1007</v>
      </c>
      <c r="G2488" s="211"/>
      <c r="H2488" s="211"/>
    </row>
    <row r="2489" spans="1:8" x14ac:dyDescent="0.25">
      <c r="A2489" s="208"/>
      <c r="B2489" s="209">
        <v>0</v>
      </c>
      <c r="C2489" s="208" t="s">
        <v>1171</v>
      </c>
      <c r="D2489" s="209" t="s">
        <v>1172</v>
      </c>
      <c r="E2489" s="209" t="s">
        <v>338</v>
      </c>
      <c r="F2489" s="210">
        <v>20</v>
      </c>
      <c r="G2489" s="211">
        <v>1.88</v>
      </c>
      <c r="H2489" s="211">
        <f>+ROUND(F2489*G2489,2)</f>
        <v>37.6</v>
      </c>
    </row>
    <row r="2490" spans="1:8" x14ac:dyDescent="0.25">
      <c r="A2490" s="208"/>
      <c r="B2490" s="209">
        <v>0</v>
      </c>
      <c r="C2490" s="208" t="s">
        <v>1173</v>
      </c>
      <c r="D2490" s="209" t="s">
        <v>1174</v>
      </c>
      <c r="E2490" s="209" t="s">
        <v>337</v>
      </c>
      <c r="F2490" s="210">
        <v>1</v>
      </c>
      <c r="G2490" s="211">
        <v>28.37</v>
      </c>
      <c r="H2490" s="211">
        <f>+ROUND(F2490*G2490,2)</f>
        <v>28.37</v>
      </c>
    </row>
    <row r="2491" spans="1:8" x14ac:dyDescent="0.25">
      <c r="A2491" s="208"/>
      <c r="B2491" s="209">
        <v>0</v>
      </c>
      <c r="C2491" s="208" t="s">
        <v>1175</v>
      </c>
      <c r="D2491" s="209" t="s">
        <v>1176</v>
      </c>
      <c r="E2491" s="209" t="s">
        <v>337</v>
      </c>
      <c r="F2491" s="210">
        <v>1</v>
      </c>
      <c r="G2491" s="211">
        <v>73.14</v>
      </c>
      <c r="H2491" s="211">
        <f>+ROUND(F2491*G2491,2)</f>
        <v>73.14</v>
      </c>
    </row>
    <row r="2492" spans="1:8" x14ac:dyDescent="0.25">
      <c r="A2492" s="208"/>
      <c r="B2492" s="209">
        <v>0</v>
      </c>
      <c r="C2492" s="208" t="s">
        <v>1177</v>
      </c>
      <c r="D2492" s="209" t="s">
        <v>1178</v>
      </c>
      <c r="E2492" s="209" t="s">
        <v>337</v>
      </c>
      <c r="F2492" s="210">
        <v>1</v>
      </c>
      <c r="G2492" s="211">
        <v>213.19</v>
      </c>
      <c r="H2492" s="211">
        <f>+ROUND(F2492*G2492,2)</f>
        <v>213.19</v>
      </c>
    </row>
    <row r="2493" spans="1:8" x14ac:dyDescent="0.25">
      <c r="A2493" s="208"/>
      <c r="B2493" s="209"/>
      <c r="C2493" s="208"/>
      <c r="D2493" s="209" t="s">
        <v>355</v>
      </c>
      <c r="E2493" s="209"/>
      <c r="F2493" s="210"/>
      <c r="G2493" s="211"/>
      <c r="H2493" s="211">
        <f>+SUBTOTAL(9,H2489:H2492)</f>
        <v>352.3</v>
      </c>
    </row>
    <row r="2494" spans="1:8" x14ac:dyDescent="0.25">
      <c r="A2494" s="208"/>
      <c r="B2494" s="209"/>
      <c r="C2494" s="208"/>
      <c r="D2494" s="209" t="s">
        <v>356</v>
      </c>
      <c r="E2494" s="209"/>
      <c r="F2494" s="210"/>
      <c r="G2494" s="211"/>
      <c r="H2494" s="211"/>
    </row>
    <row r="2495" spans="1:8" x14ac:dyDescent="0.25">
      <c r="A2495" s="208"/>
      <c r="B2495" s="209" t="s">
        <v>270</v>
      </c>
      <c r="C2495" s="208" t="s">
        <v>1179</v>
      </c>
      <c r="D2495" s="209" t="s">
        <v>1180</v>
      </c>
      <c r="E2495" s="209" t="s">
        <v>450</v>
      </c>
      <c r="F2495" s="210">
        <v>0.2253047</v>
      </c>
      <c r="G2495" s="211">
        <v>134.29</v>
      </c>
      <c r="H2495" s="211">
        <f>+ROUND(F2495*G2495,2)</f>
        <v>30.26</v>
      </c>
    </row>
    <row r="2496" spans="1:8" x14ac:dyDescent="0.25">
      <c r="A2496" s="208"/>
      <c r="B2496" s="209" t="s">
        <v>270</v>
      </c>
      <c r="C2496" s="208" t="s">
        <v>490</v>
      </c>
      <c r="D2496" s="209" t="s">
        <v>491</v>
      </c>
      <c r="E2496" s="209" t="s">
        <v>359</v>
      </c>
      <c r="F2496" s="210">
        <v>0.5</v>
      </c>
      <c r="G2496" s="211">
        <v>17.11</v>
      </c>
      <c r="H2496" s="211">
        <f>+ROUND(F2496*G2496,2)</f>
        <v>8.56</v>
      </c>
    </row>
    <row r="2497" spans="1:8" x14ac:dyDescent="0.25">
      <c r="A2497" s="208"/>
      <c r="B2497" s="209" t="s">
        <v>270</v>
      </c>
      <c r="C2497" s="208" t="s">
        <v>360</v>
      </c>
      <c r="D2497" s="209" t="s">
        <v>361</v>
      </c>
      <c r="E2497" s="209" t="s">
        <v>359</v>
      </c>
      <c r="F2497" s="210">
        <v>0.55400000000000005</v>
      </c>
      <c r="G2497" s="211">
        <v>13.45</v>
      </c>
      <c r="H2497" s="211">
        <f>+ROUND(F2497*G2497,2)</f>
        <v>7.45</v>
      </c>
    </row>
    <row r="2498" spans="1:8" x14ac:dyDescent="0.25">
      <c r="A2498" s="208"/>
      <c r="B2498" s="209"/>
      <c r="C2498" s="208"/>
      <c r="D2498" s="209" t="s">
        <v>271</v>
      </c>
      <c r="E2498" s="209"/>
      <c r="F2498" s="210"/>
      <c r="G2498" s="211"/>
      <c r="H2498" s="211">
        <f>+SUBTOTAL(9,H2495:H2497)</f>
        <v>46.27</v>
      </c>
    </row>
    <row r="2499" spans="1:8" x14ac:dyDescent="0.25">
      <c r="A2499" s="208"/>
      <c r="B2499" s="209"/>
      <c r="C2499" s="208"/>
      <c r="D2499" s="209" t="s">
        <v>272</v>
      </c>
      <c r="E2499" s="209"/>
      <c r="F2499" s="210"/>
      <c r="G2499" s="211"/>
      <c r="H2499" s="211">
        <f>+SUBTOTAL(9,H2489:H2497)</f>
        <v>398.57</v>
      </c>
    </row>
    <row r="2500" spans="1:8" x14ac:dyDescent="0.25">
      <c r="A2500" s="208"/>
      <c r="B2500" s="209"/>
      <c r="C2500" s="208"/>
      <c r="D2500" s="209" t="s">
        <v>273</v>
      </c>
      <c r="E2500" s="209"/>
      <c r="F2500" s="210">
        <v>28</v>
      </c>
      <c r="G2500" s="211"/>
      <c r="H2500" s="211">
        <f>+ROUND(H2499*F2500/100,2)</f>
        <v>111.6</v>
      </c>
    </row>
    <row r="2501" spans="1:8" x14ac:dyDescent="0.25">
      <c r="A2501" s="208"/>
      <c r="B2501" s="209"/>
      <c r="C2501" s="208"/>
      <c r="D2501" s="209" t="s">
        <v>274</v>
      </c>
      <c r="E2501" s="209"/>
      <c r="F2501" s="210"/>
      <c r="G2501" s="211"/>
      <c r="H2501" s="211">
        <f>+H2499+H2500</f>
        <v>510.16999999999996</v>
      </c>
    </row>
    <row r="2502" spans="1:8" x14ac:dyDescent="0.25">
      <c r="A2502" s="208"/>
      <c r="B2502" s="209"/>
      <c r="C2502" s="208"/>
      <c r="D2502" s="209" t="s">
        <v>275</v>
      </c>
      <c r="E2502" s="209"/>
      <c r="F2502" s="210"/>
      <c r="G2502" s="211"/>
      <c r="H2502" s="211">
        <v>510.17</v>
      </c>
    </row>
    <row r="2505" spans="1:8" x14ac:dyDescent="0.25">
      <c r="A2505" s="208" t="s">
        <v>344</v>
      </c>
      <c r="B2505" s="209" t="s">
        <v>345</v>
      </c>
      <c r="C2505" s="208"/>
      <c r="D2505" s="209"/>
      <c r="E2505" s="209"/>
      <c r="F2505" s="210"/>
      <c r="G2505" s="211"/>
      <c r="H2505" s="211"/>
    </row>
    <row r="2506" spans="1:8" x14ac:dyDescent="0.25">
      <c r="A2506" s="208"/>
      <c r="B2506" s="209"/>
      <c r="C2506" s="208" t="s">
        <v>346</v>
      </c>
      <c r="D2506" s="209" t="s">
        <v>347</v>
      </c>
      <c r="E2506" s="209" t="s">
        <v>348</v>
      </c>
      <c r="F2506" s="210" t="s">
        <v>349</v>
      </c>
      <c r="G2506" s="211" t="s">
        <v>350</v>
      </c>
      <c r="H2506" s="211" t="s">
        <v>351</v>
      </c>
    </row>
    <row r="2507" spans="1:8" x14ac:dyDescent="0.25">
      <c r="A2507" s="208"/>
      <c r="B2507" s="209"/>
      <c r="C2507" s="208"/>
      <c r="D2507" s="209"/>
      <c r="E2507" s="209"/>
      <c r="F2507" s="210"/>
      <c r="G2507" s="211"/>
      <c r="H2507" s="211"/>
    </row>
    <row r="2508" spans="1:8" x14ac:dyDescent="0.25">
      <c r="A2508" s="212" t="s">
        <v>1181</v>
      </c>
      <c r="B2508" s="213" t="s">
        <v>1180</v>
      </c>
      <c r="C2508" s="212"/>
      <c r="D2508" s="213"/>
      <c r="E2508" s="213" t="s">
        <v>450</v>
      </c>
      <c r="F2508" s="210" t="s">
        <v>366</v>
      </c>
      <c r="G2508" s="211"/>
      <c r="H2508" s="211"/>
    </row>
    <row r="2509" spans="1:8" x14ac:dyDescent="0.25">
      <c r="A2509" s="208"/>
      <c r="B2509" s="209"/>
      <c r="C2509" s="208"/>
      <c r="D2509" s="209" t="s">
        <v>356</v>
      </c>
      <c r="E2509" s="209"/>
      <c r="F2509" s="210"/>
      <c r="G2509" s="211"/>
      <c r="H2509" s="211"/>
    </row>
    <row r="2510" spans="1:8" x14ac:dyDescent="0.25">
      <c r="A2510" s="208"/>
      <c r="B2510" s="209" t="s">
        <v>270</v>
      </c>
      <c r="C2510" s="208" t="s">
        <v>1182</v>
      </c>
      <c r="D2510" s="209" t="s">
        <v>1183</v>
      </c>
      <c r="E2510" s="209" t="s">
        <v>359</v>
      </c>
      <c r="F2510" s="210">
        <v>1</v>
      </c>
      <c r="G2510" s="211">
        <v>18.829999999999998</v>
      </c>
      <c r="H2510" s="211">
        <f t="shared" ref="H2510:H2515" si="7">+ROUND(F2510*G2510,2)</f>
        <v>18.829999999999998</v>
      </c>
    </row>
    <row r="2511" spans="1:8" x14ac:dyDescent="0.25">
      <c r="A2511" s="208"/>
      <c r="B2511" s="209" t="s">
        <v>270</v>
      </c>
      <c r="C2511" s="208" t="s">
        <v>1184</v>
      </c>
      <c r="D2511" s="209" t="s">
        <v>1185</v>
      </c>
      <c r="E2511" s="209" t="s">
        <v>359</v>
      </c>
      <c r="F2511" s="210">
        <v>1</v>
      </c>
      <c r="G2511" s="211">
        <v>8.51</v>
      </c>
      <c r="H2511" s="211">
        <f t="shared" si="7"/>
        <v>8.51</v>
      </c>
    </row>
    <row r="2512" spans="1:8" x14ac:dyDescent="0.25">
      <c r="A2512" s="208"/>
      <c r="B2512" s="209" t="s">
        <v>270</v>
      </c>
      <c r="C2512" s="208" t="s">
        <v>1186</v>
      </c>
      <c r="D2512" s="209" t="s">
        <v>1187</v>
      </c>
      <c r="E2512" s="209" t="s">
        <v>359</v>
      </c>
      <c r="F2512" s="210">
        <v>1</v>
      </c>
      <c r="G2512" s="211">
        <v>3.4</v>
      </c>
      <c r="H2512" s="211">
        <f t="shared" si="7"/>
        <v>3.4</v>
      </c>
    </row>
    <row r="2513" spans="1:8" x14ac:dyDescent="0.25">
      <c r="A2513" s="208"/>
      <c r="B2513" s="209" t="s">
        <v>270</v>
      </c>
      <c r="C2513" s="208" t="s">
        <v>1188</v>
      </c>
      <c r="D2513" s="209" t="s">
        <v>1189</v>
      </c>
      <c r="E2513" s="209" t="s">
        <v>359</v>
      </c>
      <c r="F2513" s="210">
        <v>1</v>
      </c>
      <c r="G2513" s="211">
        <v>15.96</v>
      </c>
      <c r="H2513" s="211">
        <f t="shared" si="7"/>
        <v>15.96</v>
      </c>
    </row>
    <row r="2514" spans="1:8" x14ac:dyDescent="0.25">
      <c r="A2514" s="208"/>
      <c r="B2514" s="209" t="s">
        <v>270</v>
      </c>
      <c r="C2514" s="208" t="s">
        <v>1190</v>
      </c>
      <c r="D2514" s="209" t="s">
        <v>1191</v>
      </c>
      <c r="E2514" s="209" t="s">
        <v>359</v>
      </c>
      <c r="F2514" s="210">
        <v>1</v>
      </c>
      <c r="G2514" s="211">
        <v>0.7</v>
      </c>
      <c r="H2514" s="211">
        <f t="shared" si="7"/>
        <v>0.7</v>
      </c>
    </row>
    <row r="2515" spans="1:8" x14ac:dyDescent="0.25">
      <c r="A2515" s="208"/>
      <c r="B2515" s="209" t="s">
        <v>270</v>
      </c>
      <c r="C2515" s="208" t="s">
        <v>1192</v>
      </c>
      <c r="D2515" s="209" t="s">
        <v>1193</v>
      </c>
      <c r="E2515" s="209" t="s">
        <v>359</v>
      </c>
      <c r="F2515" s="210">
        <v>1</v>
      </c>
      <c r="G2515" s="211">
        <v>86.89</v>
      </c>
      <c r="H2515" s="211">
        <f t="shared" si="7"/>
        <v>86.89</v>
      </c>
    </row>
    <row r="2516" spans="1:8" x14ac:dyDescent="0.25">
      <c r="A2516" s="208"/>
      <c r="B2516" s="209"/>
      <c r="C2516" s="208"/>
      <c r="D2516" s="209" t="s">
        <v>271</v>
      </c>
      <c r="E2516" s="209"/>
      <c r="F2516" s="210"/>
      <c r="G2516" s="211"/>
      <c r="H2516" s="211">
        <f>+SUBTOTAL(9,H2510:H2515)</f>
        <v>134.29</v>
      </c>
    </row>
    <row r="2517" spans="1:8" x14ac:dyDescent="0.25">
      <c r="A2517" s="208"/>
      <c r="B2517" s="209"/>
      <c r="C2517" s="208"/>
      <c r="D2517" s="209" t="s">
        <v>272</v>
      </c>
      <c r="E2517" s="209"/>
      <c r="F2517" s="210"/>
      <c r="G2517" s="211"/>
      <c r="H2517" s="211">
        <f>+SUBTOTAL(9,H2509:H2515)</f>
        <v>134.29</v>
      </c>
    </row>
    <row r="2518" spans="1:8" x14ac:dyDescent="0.25">
      <c r="A2518" s="208"/>
      <c r="B2518" s="209"/>
      <c r="C2518" s="208"/>
      <c r="D2518" s="209" t="s">
        <v>273</v>
      </c>
      <c r="E2518" s="209"/>
      <c r="F2518" s="210">
        <v>0</v>
      </c>
      <c r="G2518" s="211"/>
      <c r="H2518" s="211">
        <f>+ROUND(H2517*F2518/100,2)</f>
        <v>0</v>
      </c>
    </row>
    <row r="2519" spans="1:8" x14ac:dyDescent="0.25">
      <c r="A2519" s="208"/>
      <c r="B2519" s="209"/>
      <c r="C2519" s="208"/>
      <c r="D2519" s="209" t="s">
        <v>274</v>
      </c>
      <c r="E2519" s="209"/>
      <c r="F2519" s="210"/>
      <c r="G2519" s="211"/>
      <c r="H2519" s="211">
        <f>+H2517+H2518</f>
        <v>134.29</v>
      </c>
    </row>
    <row r="2520" spans="1:8" x14ac:dyDescent="0.25">
      <c r="A2520" s="208"/>
      <c r="B2520" s="209"/>
      <c r="C2520" s="208"/>
      <c r="D2520" s="209" t="s">
        <v>275</v>
      </c>
      <c r="E2520" s="209"/>
      <c r="F2520" s="210"/>
      <c r="G2520" s="211"/>
      <c r="H2520" s="211">
        <v>134.29</v>
      </c>
    </row>
    <row r="2523" spans="1:8" x14ac:dyDescent="0.25">
      <c r="A2523" s="208" t="s">
        <v>344</v>
      </c>
      <c r="B2523" s="209" t="s">
        <v>345</v>
      </c>
      <c r="C2523" s="208"/>
      <c r="D2523" s="209"/>
      <c r="E2523" s="209"/>
      <c r="F2523" s="210"/>
      <c r="G2523" s="211"/>
      <c r="H2523" s="211"/>
    </row>
    <row r="2524" spans="1:8" x14ac:dyDescent="0.25">
      <c r="A2524" s="208"/>
      <c r="B2524" s="209"/>
      <c r="C2524" s="208" t="s">
        <v>346</v>
      </c>
      <c r="D2524" s="209" t="s">
        <v>347</v>
      </c>
      <c r="E2524" s="209" t="s">
        <v>348</v>
      </c>
      <c r="F2524" s="210" t="s">
        <v>349</v>
      </c>
      <c r="G2524" s="211" t="s">
        <v>350</v>
      </c>
      <c r="H2524" s="211" t="s">
        <v>351</v>
      </c>
    </row>
    <row r="2525" spans="1:8" x14ac:dyDescent="0.25">
      <c r="A2525" s="208"/>
      <c r="B2525" s="209"/>
      <c r="C2525" s="208"/>
      <c r="D2525" s="209"/>
      <c r="E2525" s="209"/>
      <c r="F2525" s="210"/>
      <c r="G2525" s="211"/>
      <c r="H2525" s="211"/>
    </row>
    <row r="2526" spans="1:8" x14ac:dyDescent="0.25">
      <c r="A2526" s="212" t="s">
        <v>1194</v>
      </c>
      <c r="B2526" s="213" t="s">
        <v>1195</v>
      </c>
      <c r="C2526" s="212"/>
      <c r="D2526" s="213"/>
      <c r="E2526" s="213" t="s">
        <v>359</v>
      </c>
      <c r="F2526" s="210" t="s">
        <v>366</v>
      </c>
      <c r="G2526" s="211"/>
      <c r="H2526" s="211"/>
    </row>
    <row r="2527" spans="1:8" x14ac:dyDescent="0.25">
      <c r="A2527" s="208"/>
      <c r="B2527" s="209">
        <v>1</v>
      </c>
      <c r="C2527" s="208" t="s">
        <v>1196</v>
      </c>
      <c r="D2527" s="209" t="s">
        <v>1197</v>
      </c>
      <c r="E2527" s="209" t="s">
        <v>359</v>
      </c>
      <c r="F2527" s="210">
        <v>1</v>
      </c>
      <c r="G2527" s="211">
        <v>15.1</v>
      </c>
      <c r="H2527" s="211">
        <f>+ROUND(F2527*G2527,2)</f>
        <v>15.1</v>
      </c>
    </row>
    <row r="2528" spans="1:8" x14ac:dyDescent="0.25">
      <c r="A2528" s="208"/>
      <c r="B2528" s="209">
        <v>1</v>
      </c>
      <c r="C2528" s="208" t="s">
        <v>369</v>
      </c>
      <c r="D2528" s="209" t="s">
        <v>370</v>
      </c>
      <c r="E2528" s="209" t="s">
        <v>359</v>
      </c>
      <c r="F2528" s="210">
        <v>1</v>
      </c>
      <c r="G2528" s="211">
        <v>2.59</v>
      </c>
      <c r="H2528" s="211">
        <f>+ROUND(F2528*G2528,2)</f>
        <v>2.59</v>
      </c>
    </row>
    <row r="2529" spans="1:8" x14ac:dyDescent="0.25">
      <c r="A2529" s="208"/>
      <c r="B2529" s="209">
        <v>1</v>
      </c>
      <c r="C2529" s="208" t="s">
        <v>371</v>
      </c>
      <c r="D2529" s="209" t="s">
        <v>372</v>
      </c>
      <c r="E2529" s="209" t="s">
        <v>359</v>
      </c>
      <c r="F2529" s="210">
        <v>1</v>
      </c>
      <c r="G2529" s="211">
        <v>0.55000000000000004</v>
      </c>
      <c r="H2529" s="211">
        <f>+ROUND(F2529*G2529,2)</f>
        <v>0.55000000000000004</v>
      </c>
    </row>
    <row r="2530" spans="1:8" x14ac:dyDescent="0.25">
      <c r="A2530" s="208"/>
      <c r="B2530" s="209">
        <v>1</v>
      </c>
      <c r="C2530" s="208" t="s">
        <v>373</v>
      </c>
      <c r="D2530" s="209" t="s">
        <v>374</v>
      </c>
      <c r="E2530" s="209" t="s">
        <v>359</v>
      </c>
      <c r="F2530" s="210">
        <v>1</v>
      </c>
      <c r="G2530" s="211">
        <v>0.37</v>
      </c>
      <c r="H2530" s="211">
        <f>+ROUND(F2530*G2530,2)</f>
        <v>0.37</v>
      </c>
    </row>
    <row r="2531" spans="1:8" x14ac:dyDescent="0.25">
      <c r="A2531" s="208"/>
      <c r="B2531" s="209">
        <v>1</v>
      </c>
      <c r="C2531" s="208" t="s">
        <v>375</v>
      </c>
      <c r="D2531" s="209" t="s">
        <v>376</v>
      </c>
      <c r="E2531" s="209" t="s">
        <v>359</v>
      </c>
      <c r="F2531" s="210">
        <v>1</v>
      </c>
      <c r="G2531" s="211">
        <v>0.02</v>
      </c>
      <c r="H2531" s="211">
        <f>+ROUND(F2531*G2531,2)</f>
        <v>0.02</v>
      </c>
    </row>
    <row r="2532" spans="1:8" x14ac:dyDescent="0.25">
      <c r="A2532" s="208"/>
      <c r="B2532" s="209"/>
      <c r="C2532" s="208"/>
      <c r="D2532" s="209" t="s">
        <v>277</v>
      </c>
      <c r="E2532" s="209"/>
      <c r="F2532" s="210"/>
      <c r="G2532" s="211"/>
      <c r="H2532" s="211">
        <f>+SUBTOTAL(9,H2527:H2531)</f>
        <v>18.63</v>
      </c>
    </row>
    <row r="2533" spans="1:8" x14ac:dyDescent="0.25">
      <c r="A2533" s="208"/>
      <c r="B2533" s="209"/>
      <c r="C2533" s="208"/>
      <c r="D2533" s="209" t="s">
        <v>356</v>
      </c>
      <c r="E2533" s="209"/>
      <c r="F2533" s="210"/>
      <c r="G2533" s="211"/>
      <c r="H2533" s="211"/>
    </row>
    <row r="2534" spans="1:8" x14ac:dyDescent="0.25">
      <c r="A2534" s="208"/>
      <c r="B2534" s="209" t="s">
        <v>270</v>
      </c>
      <c r="C2534" s="208" t="s">
        <v>1198</v>
      </c>
      <c r="D2534" s="209" t="s">
        <v>1199</v>
      </c>
      <c r="E2534" s="209" t="s">
        <v>359</v>
      </c>
      <c r="F2534" s="210">
        <v>1</v>
      </c>
      <c r="G2534" s="211">
        <v>0.2</v>
      </c>
      <c r="H2534" s="211">
        <f>+ROUND(F2534*G2534,2)</f>
        <v>0.2</v>
      </c>
    </row>
    <row r="2535" spans="1:8" x14ac:dyDescent="0.25">
      <c r="A2535" s="208"/>
      <c r="B2535" s="209"/>
      <c r="C2535" s="208"/>
      <c r="D2535" s="209" t="s">
        <v>271</v>
      </c>
      <c r="E2535" s="209"/>
      <c r="F2535" s="210"/>
      <c r="G2535" s="211"/>
      <c r="H2535" s="211">
        <f>+SUBTOTAL(9,H2534:H2534)</f>
        <v>0.2</v>
      </c>
    </row>
    <row r="2536" spans="1:8" x14ac:dyDescent="0.25">
      <c r="A2536" s="208"/>
      <c r="B2536" s="209"/>
      <c r="C2536" s="208"/>
      <c r="D2536" s="209" t="s">
        <v>272</v>
      </c>
      <c r="E2536" s="209"/>
      <c r="F2536" s="210"/>
      <c r="G2536" s="211"/>
      <c r="H2536" s="211">
        <f>+SUBTOTAL(9,H2527:H2534)</f>
        <v>18.829999999999998</v>
      </c>
    </row>
    <row r="2537" spans="1:8" x14ac:dyDescent="0.25">
      <c r="A2537" s="208"/>
      <c r="B2537" s="209"/>
      <c r="C2537" s="208"/>
      <c r="D2537" s="209" t="s">
        <v>273</v>
      </c>
      <c r="E2537" s="209"/>
      <c r="F2537" s="210">
        <v>0</v>
      </c>
      <c r="G2537" s="211"/>
      <c r="H2537" s="211">
        <f>+ROUND(H2536*F2537/100,2)</f>
        <v>0</v>
      </c>
    </row>
    <row r="2538" spans="1:8" x14ac:dyDescent="0.25">
      <c r="A2538" s="208"/>
      <c r="B2538" s="209"/>
      <c r="C2538" s="208"/>
      <c r="D2538" s="209" t="s">
        <v>274</v>
      </c>
      <c r="E2538" s="209"/>
      <c r="F2538" s="210"/>
      <c r="G2538" s="211"/>
      <c r="H2538" s="211">
        <f>+H2536+H2537</f>
        <v>18.829999999999998</v>
      </c>
    </row>
    <row r="2539" spans="1:8" x14ac:dyDescent="0.25">
      <c r="A2539" s="208"/>
      <c r="B2539" s="209"/>
      <c r="C2539" s="208"/>
      <c r="D2539" s="209" t="s">
        <v>275</v>
      </c>
      <c r="E2539" s="209"/>
      <c r="F2539" s="210"/>
      <c r="G2539" s="211"/>
      <c r="H2539" s="211">
        <v>18.829999999999998</v>
      </c>
    </row>
    <row r="2542" spans="1:8" x14ac:dyDescent="0.25">
      <c r="A2542" s="208" t="s">
        <v>344</v>
      </c>
      <c r="B2542" s="209" t="s">
        <v>345</v>
      </c>
      <c r="C2542" s="208"/>
      <c r="D2542" s="209"/>
      <c r="E2542" s="209"/>
      <c r="F2542" s="210"/>
      <c r="G2542" s="211"/>
      <c r="H2542" s="211"/>
    </row>
    <row r="2543" spans="1:8" x14ac:dyDescent="0.25">
      <c r="A2543" s="208"/>
      <c r="B2543" s="209"/>
      <c r="C2543" s="208" t="s">
        <v>346</v>
      </c>
      <c r="D2543" s="209" t="s">
        <v>347</v>
      </c>
      <c r="E2543" s="209" t="s">
        <v>348</v>
      </c>
      <c r="F2543" s="210" t="s">
        <v>349</v>
      </c>
      <c r="G2543" s="211" t="s">
        <v>350</v>
      </c>
      <c r="H2543" s="211" t="s">
        <v>351</v>
      </c>
    </row>
    <row r="2544" spans="1:8" x14ac:dyDescent="0.25">
      <c r="A2544" s="208"/>
      <c r="B2544" s="209"/>
      <c r="C2544" s="208"/>
      <c r="D2544" s="209"/>
      <c r="E2544" s="209"/>
      <c r="F2544" s="210"/>
      <c r="G2544" s="211"/>
      <c r="H2544" s="211"/>
    </row>
    <row r="2545" spans="1:8" x14ac:dyDescent="0.25">
      <c r="A2545" s="212" t="s">
        <v>1200</v>
      </c>
      <c r="B2545" s="213" t="s">
        <v>1201</v>
      </c>
      <c r="C2545" s="212"/>
      <c r="D2545" s="213"/>
      <c r="E2545" s="213" t="s">
        <v>359</v>
      </c>
      <c r="F2545" s="210" t="s">
        <v>366</v>
      </c>
      <c r="G2545" s="211"/>
      <c r="H2545" s="211"/>
    </row>
    <row r="2546" spans="1:8" x14ac:dyDescent="0.25">
      <c r="A2546" s="208"/>
      <c r="B2546" s="209">
        <v>1</v>
      </c>
      <c r="C2546" s="208" t="s">
        <v>1196</v>
      </c>
      <c r="D2546" s="209" t="s">
        <v>1197</v>
      </c>
      <c r="E2546" s="209" t="s">
        <v>359</v>
      </c>
      <c r="F2546" s="210">
        <v>1.32E-2</v>
      </c>
      <c r="G2546" s="211">
        <v>15.1</v>
      </c>
      <c r="H2546" s="211">
        <f>+ROUND(F2546*G2546,2)</f>
        <v>0.2</v>
      </c>
    </row>
    <row r="2547" spans="1:8" x14ac:dyDescent="0.25">
      <c r="A2547" s="208"/>
      <c r="B2547" s="209"/>
      <c r="C2547" s="208"/>
      <c r="D2547" s="209" t="s">
        <v>277</v>
      </c>
      <c r="E2547" s="209"/>
      <c r="F2547" s="210"/>
      <c r="G2547" s="211"/>
      <c r="H2547" s="211">
        <f>+SUBTOTAL(9,H2546:H2546)</f>
        <v>0.2</v>
      </c>
    </row>
    <row r="2548" spans="1:8" x14ac:dyDescent="0.25">
      <c r="A2548" s="208"/>
      <c r="B2548" s="209"/>
      <c r="C2548" s="208"/>
      <c r="D2548" s="209" t="s">
        <v>272</v>
      </c>
      <c r="E2548" s="209"/>
      <c r="F2548" s="210"/>
      <c r="G2548" s="211"/>
      <c r="H2548" s="211">
        <f>+SUBTOTAL(9,H2546:H2546)</f>
        <v>0.2</v>
      </c>
    </row>
    <row r="2549" spans="1:8" x14ac:dyDescent="0.25">
      <c r="A2549" s="208"/>
      <c r="B2549" s="209"/>
      <c r="C2549" s="208"/>
      <c r="D2549" s="209" t="s">
        <v>273</v>
      </c>
      <c r="E2549" s="209"/>
      <c r="F2549" s="210">
        <v>0</v>
      </c>
      <c r="G2549" s="211"/>
      <c r="H2549" s="211">
        <f>+ROUND(H2548*F2549/100,2)</f>
        <v>0</v>
      </c>
    </row>
    <row r="2550" spans="1:8" x14ac:dyDescent="0.25">
      <c r="A2550" s="208"/>
      <c r="B2550" s="209"/>
      <c r="C2550" s="208"/>
      <c r="D2550" s="209" t="s">
        <v>274</v>
      </c>
      <c r="E2550" s="209"/>
      <c r="F2550" s="210"/>
      <c r="G2550" s="211"/>
      <c r="H2550" s="211">
        <f>+H2548+H2549</f>
        <v>0.2</v>
      </c>
    </row>
    <row r="2551" spans="1:8" x14ac:dyDescent="0.25">
      <c r="A2551" s="208"/>
      <c r="B2551" s="209"/>
      <c r="C2551" s="208"/>
      <c r="D2551" s="209" t="s">
        <v>275</v>
      </c>
      <c r="E2551" s="209"/>
      <c r="F2551" s="210"/>
      <c r="G2551" s="211"/>
      <c r="H2551" s="211">
        <v>0.2</v>
      </c>
    </row>
    <row r="2554" spans="1:8" x14ac:dyDescent="0.25">
      <c r="A2554" s="208" t="s">
        <v>344</v>
      </c>
      <c r="B2554" s="209" t="s">
        <v>345</v>
      </c>
      <c r="C2554" s="208"/>
      <c r="D2554" s="209"/>
      <c r="E2554" s="209"/>
      <c r="F2554" s="210"/>
      <c r="G2554" s="211"/>
      <c r="H2554" s="211"/>
    </row>
    <row r="2555" spans="1:8" x14ac:dyDescent="0.25">
      <c r="A2555" s="208"/>
      <c r="B2555" s="209"/>
      <c r="C2555" s="208" t="s">
        <v>346</v>
      </c>
      <c r="D2555" s="209" t="s">
        <v>347</v>
      </c>
      <c r="E2555" s="209" t="s">
        <v>348</v>
      </c>
      <c r="F2555" s="210" t="s">
        <v>349</v>
      </c>
      <c r="G2555" s="211" t="s">
        <v>350</v>
      </c>
      <c r="H2555" s="211" t="s">
        <v>351</v>
      </c>
    </row>
    <row r="2556" spans="1:8" x14ac:dyDescent="0.25">
      <c r="A2556" s="208"/>
      <c r="B2556" s="209"/>
      <c r="C2556" s="208"/>
      <c r="D2556" s="209"/>
      <c r="E2556" s="209"/>
      <c r="F2556" s="210"/>
      <c r="G2556" s="211"/>
      <c r="H2556" s="211"/>
    </row>
    <row r="2557" spans="1:8" x14ac:dyDescent="0.25">
      <c r="A2557" s="212" t="s">
        <v>1202</v>
      </c>
      <c r="B2557" s="213" t="s">
        <v>1185</v>
      </c>
      <c r="C2557" s="212"/>
      <c r="D2557" s="213"/>
      <c r="E2557" s="213" t="s">
        <v>359</v>
      </c>
      <c r="F2557" s="210" t="s">
        <v>366</v>
      </c>
      <c r="G2557" s="211"/>
      <c r="H2557" s="211"/>
    </row>
    <row r="2558" spans="1:8" x14ac:dyDescent="0.25">
      <c r="A2558" s="208"/>
      <c r="B2558" s="209">
        <v>0</v>
      </c>
      <c r="C2558" s="208" t="s">
        <v>1203</v>
      </c>
      <c r="D2558" s="209" t="s">
        <v>1204</v>
      </c>
      <c r="E2558" s="209" t="s">
        <v>337</v>
      </c>
      <c r="F2558" s="210">
        <v>3.43E-5</v>
      </c>
      <c r="G2558" s="211">
        <v>67750</v>
      </c>
      <c r="H2558" s="211">
        <f>+ROUND(F2558*G2558,2)</f>
        <v>2.3199999999999998</v>
      </c>
    </row>
    <row r="2559" spans="1:8" x14ac:dyDescent="0.25">
      <c r="A2559" s="208"/>
      <c r="B2559" s="209">
        <v>0</v>
      </c>
      <c r="C2559" s="208" t="s">
        <v>1205</v>
      </c>
      <c r="D2559" s="209" t="s">
        <v>1206</v>
      </c>
      <c r="E2559" s="209" t="s">
        <v>337</v>
      </c>
      <c r="F2559" s="210">
        <v>3.43E-5</v>
      </c>
      <c r="G2559" s="211">
        <v>180348.09</v>
      </c>
      <c r="H2559" s="211">
        <f>+ROUND(F2559*G2559,2)</f>
        <v>6.19</v>
      </c>
    </row>
    <row r="2560" spans="1:8" x14ac:dyDescent="0.25">
      <c r="A2560" s="208"/>
      <c r="B2560" s="209"/>
      <c r="C2560" s="208"/>
      <c r="D2560" s="209" t="s">
        <v>476</v>
      </c>
      <c r="E2560" s="209"/>
      <c r="F2560" s="210"/>
      <c r="G2560" s="211"/>
      <c r="H2560" s="211">
        <f>+SUBTOTAL(9,H2558:H2559)</f>
        <v>8.51</v>
      </c>
    </row>
    <row r="2561" spans="1:8" x14ac:dyDescent="0.25">
      <c r="A2561" s="208"/>
      <c r="B2561" s="209"/>
      <c r="C2561" s="208"/>
      <c r="D2561" s="209" t="s">
        <v>272</v>
      </c>
      <c r="E2561" s="209"/>
      <c r="F2561" s="210"/>
      <c r="G2561" s="211"/>
      <c r="H2561" s="211">
        <f>+SUBTOTAL(9,H2558:H2559)</f>
        <v>8.51</v>
      </c>
    </row>
    <row r="2562" spans="1:8" x14ac:dyDescent="0.25">
      <c r="A2562" s="208"/>
      <c r="B2562" s="209"/>
      <c r="C2562" s="208"/>
      <c r="D2562" s="209" t="s">
        <v>273</v>
      </c>
      <c r="E2562" s="209"/>
      <c r="F2562" s="210">
        <v>0</v>
      </c>
      <c r="G2562" s="211"/>
      <c r="H2562" s="211">
        <f>+ROUND(H2561*F2562/100,2)</f>
        <v>0</v>
      </c>
    </row>
    <row r="2563" spans="1:8" x14ac:dyDescent="0.25">
      <c r="A2563" s="208"/>
      <c r="B2563" s="209"/>
      <c r="C2563" s="208"/>
      <c r="D2563" s="209" t="s">
        <v>274</v>
      </c>
      <c r="E2563" s="209"/>
      <c r="F2563" s="210"/>
      <c r="G2563" s="211"/>
      <c r="H2563" s="211">
        <f>+H2561+H2562</f>
        <v>8.51</v>
      </c>
    </row>
    <row r="2564" spans="1:8" x14ac:dyDescent="0.25">
      <c r="A2564" s="208"/>
      <c r="B2564" s="209"/>
      <c r="C2564" s="208"/>
      <c r="D2564" s="209" t="s">
        <v>275</v>
      </c>
      <c r="E2564" s="209"/>
      <c r="F2564" s="210"/>
      <c r="G2564" s="211"/>
      <c r="H2564" s="211">
        <v>8.51</v>
      </c>
    </row>
    <row r="2567" spans="1:8" x14ac:dyDescent="0.25">
      <c r="A2567" s="208" t="s">
        <v>344</v>
      </c>
      <c r="B2567" s="209" t="s">
        <v>345</v>
      </c>
      <c r="C2567" s="208"/>
      <c r="D2567" s="209"/>
      <c r="E2567" s="209"/>
      <c r="F2567" s="210"/>
      <c r="G2567" s="211"/>
      <c r="H2567" s="211"/>
    </row>
    <row r="2568" spans="1:8" x14ac:dyDescent="0.25">
      <c r="A2568" s="208"/>
      <c r="B2568" s="209"/>
      <c r="C2568" s="208" t="s">
        <v>346</v>
      </c>
      <c r="D2568" s="209" t="s">
        <v>347</v>
      </c>
      <c r="E2568" s="209" t="s">
        <v>348</v>
      </c>
      <c r="F2568" s="210" t="s">
        <v>349</v>
      </c>
      <c r="G2568" s="211" t="s">
        <v>350</v>
      </c>
      <c r="H2568" s="211" t="s">
        <v>351</v>
      </c>
    </row>
    <row r="2569" spans="1:8" x14ac:dyDescent="0.25">
      <c r="A2569" s="208"/>
      <c r="B2569" s="209"/>
      <c r="C2569" s="208"/>
      <c r="D2569" s="209"/>
      <c r="E2569" s="209"/>
      <c r="F2569" s="210"/>
      <c r="G2569" s="211"/>
      <c r="H2569" s="211"/>
    </row>
    <row r="2570" spans="1:8" x14ac:dyDescent="0.25">
      <c r="A2570" s="212" t="s">
        <v>1207</v>
      </c>
      <c r="B2570" s="213" t="s">
        <v>1187</v>
      </c>
      <c r="C2570" s="212"/>
      <c r="D2570" s="213"/>
      <c r="E2570" s="213" t="s">
        <v>359</v>
      </c>
      <c r="F2570" s="210" t="s">
        <v>366</v>
      </c>
      <c r="G2570" s="211"/>
      <c r="H2570" s="211"/>
    </row>
    <row r="2571" spans="1:8" x14ac:dyDescent="0.25">
      <c r="A2571" s="208"/>
      <c r="B2571" s="209">
        <v>0</v>
      </c>
      <c r="C2571" s="208" t="s">
        <v>1203</v>
      </c>
      <c r="D2571" s="209" t="s">
        <v>1204</v>
      </c>
      <c r="E2571" s="209" t="s">
        <v>337</v>
      </c>
      <c r="F2571" s="210">
        <v>1.3699999999999999E-5</v>
      </c>
      <c r="G2571" s="211">
        <v>67750</v>
      </c>
      <c r="H2571" s="211">
        <f>+ROUND(F2571*G2571,2)</f>
        <v>0.93</v>
      </c>
    </row>
    <row r="2572" spans="1:8" x14ac:dyDescent="0.25">
      <c r="A2572" s="208"/>
      <c r="B2572" s="209">
        <v>0</v>
      </c>
      <c r="C2572" s="208" t="s">
        <v>1205</v>
      </c>
      <c r="D2572" s="209" t="s">
        <v>1206</v>
      </c>
      <c r="E2572" s="209" t="s">
        <v>337</v>
      </c>
      <c r="F2572" s="210">
        <v>1.3699999999999999E-5</v>
      </c>
      <c r="G2572" s="211">
        <v>180348.09</v>
      </c>
      <c r="H2572" s="211">
        <f>+ROUND(F2572*G2572,2)</f>
        <v>2.4700000000000002</v>
      </c>
    </row>
    <row r="2573" spans="1:8" x14ac:dyDescent="0.25">
      <c r="A2573" s="208"/>
      <c r="B2573" s="209"/>
      <c r="C2573" s="208"/>
      <c r="D2573" s="209" t="s">
        <v>476</v>
      </c>
      <c r="E2573" s="209"/>
      <c r="F2573" s="210"/>
      <c r="G2573" s="211"/>
      <c r="H2573" s="211">
        <f>+SUBTOTAL(9,H2571:H2572)</f>
        <v>3.4000000000000004</v>
      </c>
    </row>
    <row r="2574" spans="1:8" x14ac:dyDescent="0.25">
      <c r="A2574" s="208"/>
      <c r="B2574" s="209"/>
      <c r="C2574" s="208"/>
      <c r="D2574" s="209" t="s">
        <v>272</v>
      </c>
      <c r="E2574" s="209"/>
      <c r="F2574" s="210"/>
      <c r="G2574" s="211"/>
      <c r="H2574" s="211">
        <f>+SUBTOTAL(9,H2571:H2572)</f>
        <v>3.4000000000000004</v>
      </c>
    </row>
    <row r="2575" spans="1:8" x14ac:dyDescent="0.25">
      <c r="A2575" s="208"/>
      <c r="B2575" s="209"/>
      <c r="C2575" s="208"/>
      <c r="D2575" s="209" t="s">
        <v>273</v>
      </c>
      <c r="E2575" s="209"/>
      <c r="F2575" s="210">
        <v>0</v>
      </c>
      <c r="G2575" s="211"/>
      <c r="H2575" s="211">
        <f>+ROUND(H2574*F2575/100,2)</f>
        <v>0</v>
      </c>
    </row>
    <row r="2576" spans="1:8" x14ac:dyDescent="0.25">
      <c r="A2576" s="208"/>
      <c r="B2576" s="209"/>
      <c r="C2576" s="208"/>
      <c r="D2576" s="209" t="s">
        <v>274</v>
      </c>
      <c r="E2576" s="209"/>
      <c r="F2576" s="210"/>
      <c r="G2576" s="211"/>
      <c r="H2576" s="211">
        <f>+H2574+H2575</f>
        <v>3.4000000000000004</v>
      </c>
    </row>
    <row r="2577" spans="1:8" x14ac:dyDescent="0.25">
      <c r="A2577" s="208"/>
      <c r="B2577" s="209"/>
      <c r="C2577" s="208"/>
      <c r="D2577" s="209" t="s">
        <v>275</v>
      </c>
      <c r="E2577" s="209"/>
      <c r="F2577" s="210"/>
      <c r="G2577" s="211"/>
      <c r="H2577" s="211">
        <v>3.4</v>
      </c>
    </row>
    <row r="2580" spans="1:8" x14ac:dyDescent="0.25">
      <c r="A2580" s="208" t="s">
        <v>344</v>
      </c>
      <c r="B2580" s="209" t="s">
        <v>345</v>
      </c>
      <c r="C2580" s="208"/>
      <c r="D2580" s="209"/>
      <c r="E2580" s="209"/>
      <c r="F2580" s="210"/>
      <c r="G2580" s="211"/>
      <c r="H2580" s="211"/>
    </row>
    <row r="2581" spans="1:8" x14ac:dyDescent="0.25">
      <c r="A2581" s="208"/>
      <c r="B2581" s="209"/>
      <c r="C2581" s="208" t="s">
        <v>346</v>
      </c>
      <c r="D2581" s="209" t="s">
        <v>347</v>
      </c>
      <c r="E2581" s="209" t="s">
        <v>348</v>
      </c>
      <c r="F2581" s="210" t="s">
        <v>349</v>
      </c>
      <c r="G2581" s="211" t="s">
        <v>350</v>
      </c>
      <c r="H2581" s="211" t="s">
        <v>351</v>
      </c>
    </row>
    <row r="2582" spans="1:8" x14ac:dyDescent="0.25">
      <c r="A2582" s="208"/>
      <c r="B2582" s="209"/>
      <c r="C2582" s="208"/>
      <c r="D2582" s="209"/>
      <c r="E2582" s="209"/>
      <c r="F2582" s="210"/>
      <c r="G2582" s="211"/>
      <c r="H2582" s="211"/>
    </row>
    <row r="2583" spans="1:8" x14ac:dyDescent="0.25">
      <c r="A2583" s="212" t="s">
        <v>1208</v>
      </c>
      <c r="B2583" s="213" t="s">
        <v>1189</v>
      </c>
      <c r="C2583" s="212"/>
      <c r="D2583" s="213"/>
      <c r="E2583" s="213" t="s">
        <v>359</v>
      </c>
      <c r="F2583" s="210" t="s">
        <v>366</v>
      </c>
      <c r="G2583" s="211"/>
      <c r="H2583" s="211"/>
    </row>
    <row r="2584" spans="1:8" x14ac:dyDescent="0.25">
      <c r="A2584" s="208"/>
      <c r="B2584" s="209">
        <v>0</v>
      </c>
      <c r="C2584" s="208" t="s">
        <v>1203</v>
      </c>
      <c r="D2584" s="209" t="s">
        <v>1204</v>
      </c>
      <c r="E2584" s="209" t="s">
        <v>337</v>
      </c>
      <c r="F2584" s="210">
        <v>6.4300000000000004E-5</v>
      </c>
      <c r="G2584" s="211">
        <v>67750</v>
      </c>
      <c r="H2584" s="211">
        <f>+ROUND(F2584*G2584,2)</f>
        <v>4.3600000000000003</v>
      </c>
    </row>
    <row r="2585" spans="1:8" x14ac:dyDescent="0.25">
      <c r="A2585" s="208"/>
      <c r="B2585" s="209">
        <v>0</v>
      </c>
      <c r="C2585" s="208" t="s">
        <v>1205</v>
      </c>
      <c r="D2585" s="209" t="s">
        <v>1206</v>
      </c>
      <c r="E2585" s="209" t="s">
        <v>337</v>
      </c>
      <c r="F2585" s="210">
        <v>6.4300000000000004E-5</v>
      </c>
      <c r="G2585" s="211">
        <v>180348.09</v>
      </c>
      <c r="H2585" s="211">
        <f>+ROUND(F2585*G2585,2)</f>
        <v>11.6</v>
      </c>
    </row>
    <row r="2586" spans="1:8" x14ac:dyDescent="0.25">
      <c r="A2586" s="208"/>
      <c r="B2586" s="209"/>
      <c r="C2586" s="208"/>
      <c r="D2586" s="209" t="s">
        <v>476</v>
      </c>
      <c r="E2586" s="209"/>
      <c r="F2586" s="210"/>
      <c r="G2586" s="211"/>
      <c r="H2586" s="211">
        <f>+SUBTOTAL(9,H2584:H2585)</f>
        <v>15.96</v>
      </c>
    </row>
    <row r="2587" spans="1:8" x14ac:dyDescent="0.25">
      <c r="A2587" s="208"/>
      <c r="B2587" s="209"/>
      <c r="C2587" s="208"/>
      <c r="D2587" s="209" t="s">
        <v>272</v>
      </c>
      <c r="E2587" s="209"/>
      <c r="F2587" s="210"/>
      <c r="G2587" s="211"/>
      <c r="H2587" s="211">
        <f>+SUBTOTAL(9,H2584:H2585)</f>
        <v>15.96</v>
      </c>
    </row>
    <row r="2588" spans="1:8" x14ac:dyDescent="0.25">
      <c r="A2588" s="208"/>
      <c r="B2588" s="209"/>
      <c r="C2588" s="208"/>
      <c r="D2588" s="209" t="s">
        <v>273</v>
      </c>
      <c r="E2588" s="209"/>
      <c r="F2588" s="210">
        <v>0</v>
      </c>
      <c r="G2588" s="211"/>
      <c r="H2588" s="211">
        <f>+ROUND(H2587*F2588/100,2)</f>
        <v>0</v>
      </c>
    </row>
    <row r="2589" spans="1:8" x14ac:dyDescent="0.25">
      <c r="A2589" s="208"/>
      <c r="B2589" s="209"/>
      <c r="C2589" s="208"/>
      <c r="D2589" s="209" t="s">
        <v>274</v>
      </c>
      <c r="E2589" s="209"/>
      <c r="F2589" s="210"/>
      <c r="G2589" s="211"/>
      <c r="H2589" s="211">
        <f>+H2587+H2588</f>
        <v>15.96</v>
      </c>
    </row>
    <row r="2590" spans="1:8" x14ac:dyDescent="0.25">
      <c r="A2590" s="208"/>
      <c r="B2590" s="209"/>
      <c r="C2590" s="208"/>
      <c r="D2590" s="209" t="s">
        <v>275</v>
      </c>
      <c r="E2590" s="209"/>
      <c r="F2590" s="210"/>
      <c r="G2590" s="211"/>
      <c r="H2590" s="211">
        <v>15.96</v>
      </c>
    </row>
    <row r="2593" spans="1:8" x14ac:dyDescent="0.25">
      <c r="A2593" s="208" t="s">
        <v>344</v>
      </c>
      <c r="B2593" s="209" t="s">
        <v>345</v>
      </c>
      <c r="C2593" s="208"/>
      <c r="D2593" s="209"/>
      <c r="E2593" s="209"/>
      <c r="F2593" s="210"/>
      <c r="G2593" s="211"/>
      <c r="H2593" s="211"/>
    </row>
    <row r="2594" spans="1:8" x14ac:dyDescent="0.25">
      <c r="A2594" s="208"/>
      <c r="B2594" s="209"/>
      <c r="C2594" s="208" t="s">
        <v>346</v>
      </c>
      <c r="D2594" s="209" t="s">
        <v>347</v>
      </c>
      <c r="E2594" s="209" t="s">
        <v>348</v>
      </c>
      <c r="F2594" s="210" t="s">
        <v>349</v>
      </c>
      <c r="G2594" s="211" t="s">
        <v>350</v>
      </c>
      <c r="H2594" s="211" t="s">
        <v>351</v>
      </c>
    </row>
    <row r="2595" spans="1:8" x14ac:dyDescent="0.25">
      <c r="A2595" s="208"/>
      <c r="B2595" s="209"/>
      <c r="C2595" s="208"/>
      <c r="D2595" s="209"/>
      <c r="E2595" s="209"/>
      <c r="F2595" s="210"/>
      <c r="G2595" s="211"/>
      <c r="H2595" s="211"/>
    </row>
    <row r="2596" spans="1:8" x14ac:dyDescent="0.25">
      <c r="A2596" s="212" t="s">
        <v>1209</v>
      </c>
      <c r="B2596" s="213" t="s">
        <v>1191</v>
      </c>
      <c r="C2596" s="212"/>
      <c r="D2596" s="213"/>
      <c r="E2596" s="213" t="s">
        <v>359</v>
      </c>
      <c r="F2596" s="210" t="s">
        <v>366</v>
      </c>
      <c r="G2596" s="211"/>
      <c r="H2596" s="211"/>
    </row>
    <row r="2597" spans="1:8" x14ac:dyDescent="0.25">
      <c r="A2597" s="208"/>
      <c r="B2597" s="209">
        <v>0</v>
      </c>
      <c r="C2597" s="208" t="s">
        <v>1203</v>
      </c>
      <c r="D2597" s="209" t="s">
        <v>1204</v>
      </c>
      <c r="E2597" s="209" t="s">
        <v>337</v>
      </c>
      <c r="F2597" s="210">
        <v>2.7999999999999999E-6</v>
      </c>
      <c r="G2597" s="211">
        <v>67750</v>
      </c>
      <c r="H2597" s="211">
        <f>+ROUND(F2597*G2597,2)</f>
        <v>0.19</v>
      </c>
    </row>
    <row r="2598" spans="1:8" x14ac:dyDescent="0.25">
      <c r="A2598" s="208"/>
      <c r="B2598" s="209">
        <v>0</v>
      </c>
      <c r="C2598" s="208" t="s">
        <v>1205</v>
      </c>
      <c r="D2598" s="209" t="s">
        <v>1206</v>
      </c>
      <c r="E2598" s="209" t="s">
        <v>337</v>
      </c>
      <c r="F2598" s="210">
        <v>2.7999999999999999E-6</v>
      </c>
      <c r="G2598" s="211">
        <v>180348.09</v>
      </c>
      <c r="H2598" s="211">
        <f>+ROUND(F2598*G2598,2)</f>
        <v>0.5</v>
      </c>
    </row>
    <row r="2599" spans="1:8" x14ac:dyDescent="0.25">
      <c r="A2599" s="208"/>
      <c r="B2599" s="209"/>
      <c r="C2599" s="208"/>
      <c r="D2599" s="209" t="s">
        <v>476</v>
      </c>
      <c r="E2599" s="209"/>
      <c r="F2599" s="210"/>
      <c r="G2599" s="211"/>
      <c r="H2599" s="211">
        <f>+SUBTOTAL(9,H2597:H2598)</f>
        <v>0.69</v>
      </c>
    </row>
    <row r="2600" spans="1:8" x14ac:dyDescent="0.25">
      <c r="A2600" s="208"/>
      <c r="B2600" s="209"/>
      <c r="C2600" s="208"/>
      <c r="D2600" s="209" t="s">
        <v>272</v>
      </c>
      <c r="E2600" s="209"/>
      <c r="F2600" s="210"/>
      <c r="G2600" s="211"/>
      <c r="H2600" s="211">
        <f>+SUBTOTAL(9,H2597:H2598)</f>
        <v>0.69</v>
      </c>
    </row>
    <row r="2601" spans="1:8" x14ac:dyDescent="0.25">
      <c r="A2601" s="208"/>
      <c r="B2601" s="209"/>
      <c r="C2601" s="208"/>
      <c r="D2601" s="209" t="s">
        <v>273</v>
      </c>
      <c r="E2601" s="209"/>
      <c r="F2601" s="210">
        <v>0</v>
      </c>
      <c r="G2601" s="211"/>
      <c r="H2601" s="211">
        <f>+ROUND(H2600*F2601/100,2)</f>
        <v>0</v>
      </c>
    </row>
    <row r="2602" spans="1:8" x14ac:dyDescent="0.25">
      <c r="A2602" s="208"/>
      <c r="B2602" s="209"/>
      <c r="C2602" s="208"/>
      <c r="D2602" s="209" t="s">
        <v>274</v>
      </c>
      <c r="E2602" s="209"/>
      <c r="F2602" s="210"/>
      <c r="G2602" s="211"/>
      <c r="H2602" s="211">
        <f>+H2600+H2601</f>
        <v>0.69</v>
      </c>
    </row>
    <row r="2603" spans="1:8" x14ac:dyDescent="0.25">
      <c r="A2603" s="208"/>
      <c r="B2603" s="209"/>
      <c r="C2603" s="208"/>
      <c r="D2603" s="209" t="s">
        <v>275</v>
      </c>
      <c r="E2603" s="209"/>
      <c r="F2603" s="210"/>
      <c r="G2603" s="211"/>
      <c r="H2603" s="211">
        <v>0.7</v>
      </c>
    </row>
    <row r="2606" spans="1:8" x14ac:dyDescent="0.25">
      <c r="A2606" s="208" t="s">
        <v>344</v>
      </c>
      <c r="B2606" s="209" t="s">
        <v>345</v>
      </c>
      <c r="C2606" s="208"/>
      <c r="D2606" s="209"/>
      <c r="E2606" s="209"/>
      <c r="F2606" s="210"/>
      <c r="G2606" s="211"/>
      <c r="H2606" s="211"/>
    </row>
    <row r="2607" spans="1:8" x14ac:dyDescent="0.25">
      <c r="A2607" s="208"/>
      <c r="B2607" s="209"/>
      <c r="C2607" s="208" t="s">
        <v>346</v>
      </c>
      <c r="D2607" s="209" t="s">
        <v>347</v>
      </c>
      <c r="E2607" s="209" t="s">
        <v>348</v>
      </c>
      <c r="F2607" s="210" t="s">
        <v>349</v>
      </c>
      <c r="G2607" s="211" t="s">
        <v>350</v>
      </c>
      <c r="H2607" s="211" t="s">
        <v>351</v>
      </c>
    </row>
    <row r="2608" spans="1:8" x14ac:dyDescent="0.25">
      <c r="A2608" s="208"/>
      <c r="B2608" s="209"/>
      <c r="C2608" s="208"/>
      <c r="D2608" s="209"/>
      <c r="E2608" s="209"/>
      <c r="F2608" s="210"/>
      <c r="G2608" s="211"/>
      <c r="H2608" s="211"/>
    </row>
    <row r="2609" spans="1:8" x14ac:dyDescent="0.25">
      <c r="A2609" s="212" t="s">
        <v>1210</v>
      </c>
      <c r="B2609" s="213" t="s">
        <v>1193</v>
      </c>
      <c r="C2609" s="212"/>
      <c r="D2609" s="213"/>
      <c r="E2609" s="213" t="s">
        <v>359</v>
      </c>
      <c r="F2609" s="210" t="s">
        <v>366</v>
      </c>
      <c r="G2609" s="211"/>
      <c r="H2609" s="211"/>
    </row>
    <row r="2610" spans="1:8" x14ac:dyDescent="0.25">
      <c r="A2610" s="208"/>
      <c r="B2610" s="209">
        <v>0</v>
      </c>
      <c r="C2610" s="208" t="s">
        <v>607</v>
      </c>
      <c r="D2610" s="209" t="s">
        <v>608</v>
      </c>
      <c r="E2610" s="209" t="s">
        <v>395</v>
      </c>
      <c r="F2610" s="210">
        <v>25.04</v>
      </c>
      <c r="G2610" s="211">
        <v>3.47</v>
      </c>
      <c r="H2610" s="211">
        <f>+ROUND(F2610*G2610,2)</f>
        <v>86.89</v>
      </c>
    </row>
    <row r="2611" spans="1:8" x14ac:dyDescent="0.25">
      <c r="A2611" s="208"/>
      <c r="B2611" s="209"/>
      <c r="C2611" s="208"/>
      <c r="D2611" s="209" t="s">
        <v>355</v>
      </c>
      <c r="E2611" s="209"/>
      <c r="F2611" s="210"/>
      <c r="G2611" s="211"/>
      <c r="H2611" s="211">
        <f>+SUBTOTAL(9,H2610:H2610)</f>
        <v>86.89</v>
      </c>
    </row>
    <row r="2612" spans="1:8" x14ac:dyDescent="0.25">
      <c r="A2612" s="208"/>
      <c r="B2612" s="209"/>
      <c r="C2612" s="208"/>
      <c r="D2612" s="209" t="s">
        <v>272</v>
      </c>
      <c r="E2612" s="209"/>
      <c r="F2612" s="210"/>
      <c r="G2612" s="211"/>
      <c r="H2612" s="211">
        <f>+SUBTOTAL(9,H2610:H2610)</f>
        <v>86.89</v>
      </c>
    </row>
    <row r="2613" spans="1:8" x14ac:dyDescent="0.25">
      <c r="A2613" s="208"/>
      <c r="B2613" s="209"/>
      <c r="C2613" s="208"/>
      <c r="D2613" s="209" t="s">
        <v>273</v>
      </c>
      <c r="E2613" s="209"/>
      <c r="F2613" s="210">
        <v>0</v>
      </c>
      <c r="G2613" s="211"/>
      <c r="H2613" s="211">
        <f>+ROUND(H2612*F2613/100,2)</f>
        <v>0</v>
      </c>
    </row>
    <row r="2614" spans="1:8" x14ac:dyDescent="0.25">
      <c r="A2614" s="208"/>
      <c r="B2614" s="209"/>
      <c r="C2614" s="208"/>
      <c r="D2614" s="209" t="s">
        <v>274</v>
      </c>
      <c r="E2614" s="209"/>
      <c r="F2614" s="210"/>
      <c r="G2614" s="211"/>
      <c r="H2614" s="211">
        <f>+H2612+H2613</f>
        <v>86.89</v>
      </c>
    </row>
    <row r="2615" spans="1:8" x14ac:dyDescent="0.25">
      <c r="A2615" s="208"/>
      <c r="B2615" s="209"/>
      <c r="C2615" s="208"/>
      <c r="D2615" s="209" t="s">
        <v>275</v>
      </c>
      <c r="E2615" s="209"/>
      <c r="F2615" s="210"/>
      <c r="G2615" s="211"/>
      <c r="H2615" s="211">
        <v>86.89</v>
      </c>
    </row>
    <row r="2618" spans="1:8" x14ac:dyDescent="0.25">
      <c r="A2618" s="208" t="s">
        <v>344</v>
      </c>
      <c r="B2618" s="209" t="s">
        <v>345</v>
      </c>
      <c r="C2618" s="208"/>
      <c r="D2618" s="209"/>
      <c r="E2618" s="209"/>
      <c r="F2618" s="210"/>
      <c r="G2618" s="211"/>
      <c r="H2618" s="211"/>
    </row>
    <row r="2619" spans="1:8" x14ac:dyDescent="0.25">
      <c r="A2619" s="208"/>
      <c r="B2619" s="209"/>
      <c r="C2619" s="208" t="s">
        <v>346</v>
      </c>
      <c r="D2619" s="209" t="s">
        <v>347</v>
      </c>
      <c r="E2619" s="209" t="s">
        <v>348</v>
      </c>
      <c r="F2619" s="210" t="s">
        <v>349</v>
      </c>
      <c r="G2619" s="211" t="s">
        <v>350</v>
      </c>
      <c r="H2619" s="211" t="s">
        <v>351</v>
      </c>
    </row>
    <row r="2620" spans="1:8" x14ac:dyDescent="0.25">
      <c r="A2620" s="208"/>
      <c r="B2620" s="209"/>
      <c r="C2620" s="208"/>
      <c r="D2620" s="209"/>
      <c r="E2620" s="209"/>
      <c r="F2620" s="210"/>
      <c r="G2620" s="211"/>
      <c r="H2620" s="211"/>
    </row>
    <row r="2621" spans="1:8" x14ac:dyDescent="0.25">
      <c r="A2621" s="212" t="s">
        <v>492</v>
      </c>
      <c r="B2621" s="213" t="s">
        <v>280</v>
      </c>
      <c r="C2621" s="212"/>
      <c r="D2621" s="213"/>
      <c r="E2621" s="213" t="s">
        <v>359</v>
      </c>
      <c r="F2621" s="210" t="s">
        <v>366</v>
      </c>
      <c r="G2621" s="211"/>
      <c r="H2621" s="211"/>
    </row>
    <row r="2622" spans="1:8" x14ac:dyDescent="0.25">
      <c r="A2622" s="208"/>
      <c r="B2622" s="209">
        <v>1</v>
      </c>
      <c r="C2622" s="208" t="s">
        <v>493</v>
      </c>
      <c r="D2622" s="209" t="s">
        <v>494</v>
      </c>
      <c r="E2622" s="209" t="s">
        <v>359</v>
      </c>
      <c r="F2622" s="210">
        <v>1</v>
      </c>
      <c r="G2622" s="211">
        <v>11.84</v>
      </c>
      <c r="H2622" s="211">
        <f>+ROUND(F2622*G2622,2)</f>
        <v>11.84</v>
      </c>
    </row>
    <row r="2623" spans="1:8" x14ac:dyDescent="0.25">
      <c r="A2623" s="208"/>
      <c r="B2623" s="209">
        <v>1</v>
      </c>
      <c r="C2623" s="208" t="s">
        <v>369</v>
      </c>
      <c r="D2623" s="209" t="s">
        <v>370</v>
      </c>
      <c r="E2623" s="209" t="s">
        <v>359</v>
      </c>
      <c r="F2623" s="210">
        <v>1</v>
      </c>
      <c r="G2623" s="211">
        <v>2.59</v>
      </c>
      <c r="H2623" s="211">
        <f>+ROUND(F2623*G2623,2)</f>
        <v>2.59</v>
      </c>
    </row>
    <row r="2624" spans="1:8" x14ac:dyDescent="0.25">
      <c r="A2624" s="208"/>
      <c r="B2624" s="209">
        <v>1</v>
      </c>
      <c r="C2624" s="208" t="s">
        <v>371</v>
      </c>
      <c r="D2624" s="209" t="s">
        <v>372</v>
      </c>
      <c r="E2624" s="209" t="s">
        <v>359</v>
      </c>
      <c r="F2624" s="210">
        <v>1</v>
      </c>
      <c r="G2624" s="211">
        <v>0.55000000000000004</v>
      </c>
      <c r="H2624" s="211">
        <f>+ROUND(F2624*G2624,2)</f>
        <v>0.55000000000000004</v>
      </c>
    </row>
    <row r="2625" spans="1:8" x14ac:dyDescent="0.25">
      <c r="A2625" s="208"/>
      <c r="B2625" s="209">
        <v>1</v>
      </c>
      <c r="C2625" s="208" t="s">
        <v>373</v>
      </c>
      <c r="D2625" s="209" t="s">
        <v>374</v>
      </c>
      <c r="E2625" s="209" t="s">
        <v>359</v>
      </c>
      <c r="F2625" s="210">
        <v>1</v>
      </c>
      <c r="G2625" s="211">
        <v>0.37</v>
      </c>
      <c r="H2625" s="211">
        <f>+ROUND(F2625*G2625,2)</f>
        <v>0.37</v>
      </c>
    </row>
    <row r="2626" spans="1:8" x14ac:dyDescent="0.25">
      <c r="A2626" s="208"/>
      <c r="B2626" s="209">
        <v>1</v>
      </c>
      <c r="C2626" s="208" t="s">
        <v>375</v>
      </c>
      <c r="D2626" s="209" t="s">
        <v>376</v>
      </c>
      <c r="E2626" s="209" t="s">
        <v>359</v>
      </c>
      <c r="F2626" s="210">
        <v>1</v>
      </c>
      <c r="G2626" s="211">
        <v>0.02</v>
      </c>
      <c r="H2626" s="211">
        <f>+ROUND(F2626*G2626,2)</f>
        <v>0.02</v>
      </c>
    </row>
    <row r="2627" spans="1:8" x14ac:dyDescent="0.25">
      <c r="A2627" s="208"/>
      <c r="B2627" s="209"/>
      <c r="C2627" s="208"/>
      <c r="D2627" s="209" t="s">
        <v>277</v>
      </c>
      <c r="E2627" s="209"/>
      <c r="F2627" s="210"/>
      <c r="G2627" s="211"/>
      <c r="H2627" s="211">
        <f>+SUBTOTAL(9,H2622:H2626)</f>
        <v>15.37</v>
      </c>
    </row>
    <row r="2628" spans="1:8" x14ac:dyDescent="0.25">
      <c r="A2628" s="208"/>
      <c r="B2628" s="209"/>
      <c r="C2628" s="208"/>
      <c r="D2628" s="209" t="s">
        <v>356</v>
      </c>
      <c r="E2628" s="209"/>
      <c r="F2628" s="210"/>
      <c r="G2628" s="211"/>
      <c r="H2628" s="211"/>
    </row>
    <row r="2629" spans="1:8" x14ac:dyDescent="0.25">
      <c r="A2629" s="208"/>
      <c r="B2629" s="209" t="s">
        <v>270</v>
      </c>
      <c r="C2629" s="208" t="s">
        <v>377</v>
      </c>
      <c r="D2629" s="209" t="s">
        <v>378</v>
      </c>
      <c r="E2629" s="209" t="s">
        <v>359</v>
      </c>
      <c r="F2629" s="210">
        <v>1</v>
      </c>
      <c r="G2629" s="211">
        <v>0.48</v>
      </c>
      <c r="H2629" s="211">
        <f>+ROUND(F2629*G2629,2)</f>
        <v>0.48</v>
      </c>
    </row>
    <row r="2630" spans="1:8" x14ac:dyDescent="0.25">
      <c r="A2630" s="208"/>
      <c r="B2630" s="209" t="s">
        <v>270</v>
      </c>
      <c r="C2630" s="208" t="s">
        <v>379</v>
      </c>
      <c r="D2630" s="209" t="s">
        <v>380</v>
      </c>
      <c r="E2630" s="209" t="s">
        <v>359</v>
      </c>
      <c r="F2630" s="210">
        <v>1</v>
      </c>
      <c r="G2630" s="211">
        <v>0.9</v>
      </c>
      <c r="H2630" s="211">
        <f>+ROUND(F2630*G2630,2)</f>
        <v>0.9</v>
      </c>
    </row>
    <row r="2631" spans="1:8" x14ac:dyDescent="0.25">
      <c r="A2631" s="208"/>
      <c r="B2631" s="209" t="s">
        <v>270</v>
      </c>
      <c r="C2631" s="208" t="s">
        <v>495</v>
      </c>
      <c r="D2631" s="209" t="s">
        <v>496</v>
      </c>
      <c r="E2631" s="209" t="s">
        <v>359</v>
      </c>
      <c r="F2631" s="210">
        <v>1</v>
      </c>
      <c r="G2631" s="211">
        <v>0.36</v>
      </c>
      <c r="H2631" s="211">
        <f>+ROUND(F2631*G2631,2)</f>
        <v>0.36</v>
      </c>
    </row>
    <row r="2632" spans="1:8" x14ac:dyDescent="0.25">
      <c r="A2632" s="208"/>
      <c r="B2632" s="209"/>
      <c r="C2632" s="208"/>
      <c r="D2632" s="209" t="s">
        <v>271</v>
      </c>
      <c r="E2632" s="209"/>
      <c r="F2632" s="210"/>
      <c r="G2632" s="211"/>
      <c r="H2632" s="211">
        <f>+SUBTOTAL(9,H2629:H2631)</f>
        <v>1.7399999999999998</v>
      </c>
    </row>
    <row r="2633" spans="1:8" x14ac:dyDescent="0.25">
      <c r="A2633" s="208"/>
      <c r="B2633" s="209"/>
      <c r="C2633" s="208"/>
      <c r="D2633" s="209" t="s">
        <v>272</v>
      </c>
      <c r="E2633" s="209"/>
      <c r="F2633" s="210"/>
      <c r="G2633" s="211"/>
      <c r="H2633" s="211">
        <f>+SUBTOTAL(9,H2622:H2631)</f>
        <v>17.11</v>
      </c>
    </row>
    <row r="2634" spans="1:8" x14ac:dyDescent="0.25">
      <c r="A2634" s="208"/>
      <c r="B2634" s="209"/>
      <c r="C2634" s="208"/>
      <c r="D2634" s="209" t="s">
        <v>273</v>
      </c>
      <c r="E2634" s="209"/>
      <c r="F2634" s="210">
        <v>0</v>
      </c>
      <c r="G2634" s="211"/>
      <c r="H2634" s="211">
        <f>+ROUND(H2633*F2634/100,2)</f>
        <v>0</v>
      </c>
    </row>
    <row r="2635" spans="1:8" x14ac:dyDescent="0.25">
      <c r="A2635" s="208"/>
      <c r="B2635" s="209"/>
      <c r="C2635" s="208"/>
      <c r="D2635" s="209" t="s">
        <v>274</v>
      </c>
      <c r="E2635" s="209"/>
      <c r="F2635" s="210"/>
      <c r="G2635" s="211"/>
      <c r="H2635" s="211">
        <f>+H2633+H2634</f>
        <v>17.11</v>
      </c>
    </row>
    <row r="2636" spans="1:8" x14ac:dyDescent="0.25">
      <c r="A2636" s="208"/>
      <c r="B2636" s="209"/>
      <c r="C2636" s="208"/>
      <c r="D2636" s="209" t="s">
        <v>275</v>
      </c>
      <c r="E2636" s="209"/>
      <c r="F2636" s="210"/>
      <c r="G2636" s="211"/>
      <c r="H2636" s="211">
        <v>17.11</v>
      </c>
    </row>
    <row r="2639" spans="1:8" x14ac:dyDescent="0.25">
      <c r="A2639" s="208" t="s">
        <v>344</v>
      </c>
      <c r="B2639" s="209" t="s">
        <v>345</v>
      </c>
      <c r="C2639" s="208"/>
      <c r="D2639" s="209"/>
      <c r="E2639" s="209"/>
      <c r="F2639" s="210"/>
      <c r="G2639" s="211"/>
      <c r="H2639" s="211"/>
    </row>
    <row r="2640" spans="1:8" x14ac:dyDescent="0.25">
      <c r="A2640" s="208"/>
      <c r="B2640" s="209"/>
      <c r="C2640" s="208" t="s">
        <v>346</v>
      </c>
      <c r="D2640" s="209" t="s">
        <v>347</v>
      </c>
      <c r="E2640" s="209" t="s">
        <v>348</v>
      </c>
      <c r="F2640" s="210" t="s">
        <v>349</v>
      </c>
      <c r="G2640" s="211" t="s">
        <v>350</v>
      </c>
      <c r="H2640" s="211" t="s">
        <v>351</v>
      </c>
    </row>
    <row r="2641" spans="1:8" x14ac:dyDescent="0.25">
      <c r="A2641" s="208"/>
      <c r="B2641" s="209"/>
      <c r="C2641" s="208"/>
      <c r="D2641" s="209"/>
      <c r="E2641" s="209"/>
      <c r="F2641" s="210"/>
      <c r="G2641" s="211"/>
      <c r="H2641" s="211"/>
    </row>
    <row r="2642" spans="1:8" x14ac:dyDescent="0.25">
      <c r="A2642" s="212" t="s">
        <v>497</v>
      </c>
      <c r="B2642" s="213" t="s">
        <v>498</v>
      </c>
      <c r="C2642" s="212"/>
      <c r="D2642" s="213"/>
      <c r="E2642" s="213" t="s">
        <v>359</v>
      </c>
      <c r="F2642" s="210" t="s">
        <v>366</v>
      </c>
      <c r="G2642" s="211"/>
      <c r="H2642" s="211"/>
    </row>
    <row r="2643" spans="1:8" x14ac:dyDescent="0.25">
      <c r="A2643" s="208"/>
      <c r="B2643" s="209">
        <v>1</v>
      </c>
      <c r="C2643" s="208" t="s">
        <v>493</v>
      </c>
      <c r="D2643" s="209" t="s">
        <v>494</v>
      </c>
      <c r="E2643" s="209" t="s">
        <v>359</v>
      </c>
      <c r="F2643" s="210">
        <v>3.0099999999999998E-2</v>
      </c>
      <c r="G2643" s="211">
        <v>11.84</v>
      </c>
      <c r="H2643" s="211">
        <f>+ROUND(F2643*G2643,2)</f>
        <v>0.36</v>
      </c>
    </row>
    <row r="2644" spans="1:8" x14ac:dyDescent="0.25">
      <c r="A2644" s="208"/>
      <c r="B2644" s="209"/>
      <c r="C2644" s="208"/>
      <c r="D2644" s="209" t="s">
        <v>277</v>
      </c>
      <c r="E2644" s="209"/>
      <c r="F2644" s="210"/>
      <c r="G2644" s="211"/>
      <c r="H2644" s="211">
        <f>+SUBTOTAL(9,H2643:H2643)</f>
        <v>0.36</v>
      </c>
    </row>
    <row r="2645" spans="1:8" x14ac:dyDescent="0.25">
      <c r="A2645" s="208"/>
      <c r="B2645" s="209"/>
      <c r="C2645" s="208"/>
      <c r="D2645" s="209" t="s">
        <v>272</v>
      </c>
      <c r="E2645" s="209"/>
      <c r="F2645" s="210"/>
      <c r="G2645" s="211"/>
      <c r="H2645" s="211">
        <f>+SUBTOTAL(9,H2643:H2643)</f>
        <v>0.36</v>
      </c>
    </row>
    <row r="2646" spans="1:8" x14ac:dyDescent="0.25">
      <c r="A2646" s="208"/>
      <c r="B2646" s="209"/>
      <c r="C2646" s="208"/>
      <c r="D2646" s="209" t="s">
        <v>273</v>
      </c>
      <c r="E2646" s="209"/>
      <c r="F2646" s="210">
        <v>0</v>
      </c>
      <c r="G2646" s="211"/>
      <c r="H2646" s="211">
        <f>+ROUND(H2645*F2646/100,2)</f>
        <v>0</v>
      </c>
    </row>
    <row r="2647" spans="1:8" x14ac:dyDescent="0.25">
      <c r="A2647" s="208"/>
      <c r="B2647" s="209"/>
      <c r="C2647" s="208"/>
      <c r="D2647" s="209" t="s">
        <v>274</v>
      </c>
      <c r="E2647" s="209"/>
      <c r="F2647" s="210"/>
      <c r="G2647" s="211"/>
      <c r="H2647" s="211">
        <f>+H2645+H2646</f>
        <v>0.36</v>
      </c>
    </row>
    <row r="2648" spans="1:8" x14ac:dyDescent="0.25">
      <c r="A2648" s="208"/>
      <c r="B2648" s="209"/>
      <c r="C2648" s="208"/>
      <c r="D2648" s="209" t="s">
        <v>275</v>
      </c>
      <c r="E2648" s="209"/>
      <c r="F2648" s="210"/>
      <c r="G2648" s="211"/>
      <c r="H2648" s="211">
        <v>0.36</v>
      </c>
    </row>
    <row r="2651" spans="1:8" x14ac:dyDescent="0.25">
      <c r="A2651" s="208" t="s">
        <v>344</v>
      </c>
      <c r="B2651" s="209" t="s">
        <v>345</v>
      </c>
      <c r="C2651" s="208"/>
      <c r="D2651" s="209"/>
      <c r="E2651" s="209"/>
      <c r="F2651" s="210"/>
      <c r="G2651" s="211"/>
      <c r="H2651" s="211"/>
    </row>
    <row r="2652" spans="1:8" x14ac:dyDescent="0.25">
      <c r="A2652" s="208"/>
      <c r="B2652" s="209"/>
      <c r="C2652" s="208" t="s">
        <v>346</v>
      </c>
      <c r="D2652" s="209" t="s">
        <v>347</v>
      </c>
      <c r="E2652" s="209" t="s">
        <v>348</v>
      </c>
      <c r="F2652" s="210" t="s">
        <v>349</v>
      </c>
      <c r="G2652" s="211" t="s">
        <v>350</v>
      </c>
      <c r="H2652" s="211" t="s">
        <v>351</v>
      </c>
    </row>
    <row r="2653" spans="1:8" x14ac:dyDescent="0.25">
      <c r="A2653" s="208"/>
      <c r="B2653" s="209"/>
      <c r="C2653" s="208"/>
      <c r="D2653" s="209"/>
      <c r="E2653" s="209"/>
      <c r="F2653" s="210"/>
      <c r="G2653" s="211"/>
      <c r="H2653" s="211"/>
    </row>
    <row r="2654" spans="1:8" x14ac:dyDescent="0.25">
      <c r="A2654" s="212" t="s">
        <v>1211</v>
      </c>
      <c r="B2654" s="213" t="s">
        <v>1212</v>
      </c>
      <c r="C2654" s="212"/>
      <c r="D2654" s="213"/>
      <c r="E2654" s="213" t="s">
        <v>337</v>
      </c>
      <c r="F2654" s="210" t="s">
        <v>1007</v>
      </c>
      <c r="G2654" s="211"/>
      <c r="H2654" s="211"/>
    </row>
    <row r="2655" spans="1:8" x14ac:dyDescent="0.25">
      <c r="A2655" s="208"/>
      <c r="B2655" s="209">
        <v>0</v>
      </c>
      <c r="C2655" s="208" t="s">
        <v>1213</v>
      </c>
      <c r="D2655" s="209" t="s">
        <v>1214</v>
      </c>
      <c r="E2655" s="209" t="s">
        <v>337</v>
      </c>
      <c r="F2655" s="210">
        <v>1</v>
      </c>
      <c r="G2655" s="211">
        <v>289.79000000000002</v>
      </c>
      <c r="H2655" s="211">
        <f>+ROUND(F2655*G2655,2)</f>
        <v>289.79000000000002</v>
      </c>
    </row>
    <row r="2656" spans="1:8" x14ac:dyDescent="0.25">
      <c r="A2656" s="208"/>
      <c r="B2656" s="209"/>
      <c r="C2656" s="208"/>
      <c r="D2656" s="209" t="s">
        <v>355</v>
      </c>
      <c r="E2656" s="209"/>
      <c r="F2656" s="210"/>
      <c r="G2656" s="211"/>
      <c r="H2656" s="211">
        <f>+SUBTOTAL(9,H2655:H2655)</f>
        <v>289.79000000000002</v>
      </c>
    </row>
    <row r="2657" spans="1:8" x14ac:dyDescent="0.25">
      <c r="A2657" s="208"/>
      <c r="B2657" s="209"/>
      <c r="C2657" s="208"/>
      <c r="D2657" s="209" t="s">
        <v>356</v>
      </c>
      <c r="E2657" s="209"/>
      <c r="F2657" s="210"/>
      <c r="G2657" s="211"/>
      <c r="H2657" s="211"/>
    </row>
    <row r="2658" spans="1:8" x14ac:dyDescent="0.25">
      <c r="A2658" s="208"/>
      <c r="B2658" s="209" t="s">
        <v>270</v>
      </c>
      <c r="C2658" s="208" t="s">
        <v>360</v>
      </c>
      <c r="D2658" s="209" t="s">
        <v>361</v>
      </c>
      <c r="E2658" s="209" t="s">
        <v>359</v>
      </c>
      <c r="F2658" s="210">
        <v>5.5</v>
      </c>
      <c r="G2658" s="211">
        <v>13.45</v>
      </c>
      <c r="H2658" s="211">
        <f>+ROUND(F2658*G2658,2)</f>
        <v>73.98</v>
      </c>
    </row>
    <row r="2659" spans="1:8" x14ac:dyDescent="0.25">
      <c r="A2659" s="208"/>
      <c r="B2659" s="209" t="s">
        <v>270</v>
      </c>
      <c r="C2659" s="208" t="s">
        <v>1215</v>
      </c>
      <c r="D2659" s="209" t="s">
        <v>1216</v>
      </c>
      <c r="E2659" s="209" t="s">
        <v>450</v>
      </c>
      <c r="F2659" s="210">
        <v>1</v>
      </c>
      <c r="G2659" s="211">
        <v>118.7</v>
      </c>
      <c r="H2659" s="211">
        <f>+ROUND(F2659*G2659,2)</f>
        <v>118.7</v>
      </c>
    </row>
    <row r="2660" spans="1:8" x14ac:dyDescent="0.25">
      <c r="A2660" s="208"/>
      <c r="B2660" s="209" t="s">
        <v>270</v>
      </c>
      <c r="C2660" s="208" t="s">
        <v>340</v>
      </c>
      <c r="D2660" s="209" t="s">
        <v>336</v>
      </c>
      <c r="E2660" s="209" t="s">
        <v>335</v>
      </c>
      <c r="F2660" s="210">
        <v>0.1</v>
      </c>
      <c r="G2660" s="211">
        <v>138.03</v>
      </c>
      <c r="H2660" s="211">
        <f>+ROUND(F2660*G2660,2)</f>
        <v>13.8</v>
      </c>
    </row>
    <row r="2661" spans="1:8" x14ac:dyDescent="0.25">
      <c r="A2661" s="208"/>
      <c r="B2661" s="209" t="s">
        <v>270</v>
      </c>
      <c r="C2661" s="208" t="s">
        <v>1217</v>
      </c>
      <c r="D2661" s="209" t="s">
        <v>1218</v>
      </c>
      <c r="E2661" s="209" t="s">
        <v>335</v>
      </c>
      <c r="F2661" s="210">
        <v>0.1</v>
      </c>
      <c r="G2661" s="211">
        <v>255.26</v>
      </c>
      <c r="H2661" s="211">
        <f>+ROUND(F2661*G2661,2)</f>
        <v>25.53</v>
      </c>
    </row>
    <row r="2662" spans="1:8" x14ac:dyDescent="0.25">
      <c r="A2662" s="208"/>
      <c r="B2662" s="209"/>
      <c r="C2662" s="208"/>
      <c r="D2662" s="209" t="s">
        <v>271</v>
      </c>
      <c r="E2662" s="209"/>
      <c r="F2662" s="210"/>
      <c r="G2662" s="211"/>
      <c r="H2662" s="211">
        <f>+SUBTOTAL(9,H2658:H2661)</f>
        <v>232.01000000000002</v>
      </c>
    </row>
    <row r="2663" spans="1:8" x14ac:dyDescent="0.25">
      <c r="A2663" s="208"/>
      <c r="B2663" s="209"/>
      <c r="C2663" s="208"/>
      <c r="D2663" s="209" t="s">
        <v>272</v>
      </c>
      <c r="E2663" s="209"/>
      <c r="F2663" s="210"/>
      <c r="G2663" s="211"/>
      <c r="H2663" s="211">
        <f>+SUBTOTAL(9,H2655:H2661)</f>
        <v>521.80000000000007</v>
      </c>
    </row>
    <row r="2664" spans="1:8" x14ac:dyDescent="0.25">
      <c r="A2664" s="208"/>
      <c r="B2664" s="209"/>
      <c r="C2664" s="208"/>
      <c r="D2664" s="209" t="s">
        <v>273</v>
      </c>
      <c r="E2664" s="209"/>
      <c r="F2664" s="210">
        <v>28</v>
      </c>
      <c r="G2664" s="211"/>
      <c r="H2664" s="211">
        <f>+ROUND(H2663*F2664/100,2)</f>
        <v>146.1</v>
      </c>
    </row>
    <row r="2665" spans="1:8" x14ac:dyDescent="0.25">
      <c r="A2665" s="208"/>
      <c r="B2665" s="209"/>
      <c r="C2665" s="208"/>
      <c r="D2665" s="209" t="s">
        <v>274</v>
      </c>
      <c r="E2665" s="209"/>
      <c r="F2665" s="210"/>
      <c r="G2665" s="211"/>
      <c r="H2665" s="211">
        <f>+H2663+H2664</f>
        <v>667.90000000000009</v>
      </c>
    </row>
    <row r="2666" spans="1:8" x14ac:dyDescent="0.25">
      <c r="A2666" s="208"/>
      <c r="B2666" s="209"/>
      <c r="C2666" s="208"/>
      <c r="D2666" s="209" t="s">
        <v>275</v>
      </c>
      <c r="E2666" s="209"/>
      <c r="F2666" s="210"/>
      <c r="G2666" s="211"/>
      <c r="H2666" s="211">
        <v>667.9</v>
      </c>
    </row>
    <row r="2669" spans="1:8" x14ac:dyDescent="0.25">
      <c r="A2669" s="208" t="s">
        <v>344</v>
      </c>
      <c r="B2669" s="209" t="s">
        <v>345</v>
      </c>
      <c r="C2669" s="208"/>
      <c r="D2669" s="209"/>
      <c r="E2669" s="209"/>
      <c r="F2669" s="210"/>
      <c r="G2669" s="211"/>
      <c r="H2669" s="211"/>
    </row>
    <row r="2670" spans="1:8" x14ac:dyDescent="0.25">
      <c r="A2670" s="208"/>
      <c r="B2670" s="209"/>
      <c r="C2670" s="208" t="s">
        <v>346</v>
      </c>
      <c r="D2670" s="209" t="s">
        <v>347</v>
      </c>
      <c r="E2670" s="209" t="s">
        <v>348</v>
      </c>
      <c r="F2670" s="210" t="s">
        <v>349</v>
      </c>
      <c r="G2670" s="211" t="s">
        <v>350</v>
      </c>
      <c r="H2670" s="211" t="s">
        <v>351</v>
      </c>
    </row>
    <row r="2671" spans="1:8" x14ac:dyDescent="0.25">
      <c r="A2671" s="208"/>
      <c r="B2671" s="209"/>
      <c r="C2671" s="208"/>
      <c r="D2671" s="209"/>
      <c r="E2671" s="209"/>
      <c r="F2671" s="210"/>
      <c r="G2671" s="211"/>
      <c r="H2671" s="211"/>
    </row>
    <row r="2672" spans="1:8" x14ac:dyDescent="0.25">
      <c r="A2672" s="212" t="s">
        <v>1219</v>
      </c>
      <c r="B2672" s="213" t="s">
        <v>1216</v>
      </c>
      <c r="C2672" s="212"/>
      <c r="D2672" s="213"/>
      <c r="E2672" s="213" t="s">
        <v>450</v>
      </c>
      <c r="F2672" s="210" t="s">
        <v>366</v>
      </c>
      <c r="G2672" s="211"/>
      <c r="H2672" s="211"/>
    </row>
    <row r="2673" spans="1:8" x14ac:dyDescent="0.25">
      <c r="A2673" s="208"/>
      <c r="B2673" s="209"/>
      <c r="C2673" s="208"/>
      <c r="D2673" s="209" t="s">
        <v>356</v>
      </c>
      <c r="E2673" s="209"/>
      <c r="F2673" s="210"/>
      <c r="G2673" s="211"/>
      <c r="H2673" s="211"/>
    </row>
    <row r="2674" spans="1:8" x14ac:dyDescent="0.25">
      <c r="A2674" s="208"/>
      <c r="B2674" s="209" t="s">
        <v>270</v>
      </c>
      <c r="C2674" s="208" t="s">
        <v>1182</v>
      </c>
      <c r="D2674" s="209" t="s">
        <v>1183</v>
      </c>
      <c r="E2674" s="209" t="s">
        <v>359</v>
      </c>
      <c r="F2674" s="210">
        <v>1</v>
      </c>
      <c r="G2674" s="211">
        <v>18.829999999999998</v>
      </c>
      <c r="H2674" s="211">
        <f t="shared" ref="H2674:H2679" si="8">+ROUND(F2674*G2674,2)</f>
        <v>18.829999999999998</v>
      </c>
    </row>
    <row r="2675" spans="1:8" x14ac:dyDescent="0.25">
      <c r="A2675" s="208"/>
      <c r="B2675" s="209" t="s">
        <v>270</v>
      </c>
      <c r="C2675" s="208" t="s">
        <v>1220</v>
      </c>
      <c r="D2675" s="209" t="s">
        <v>1221</v>
      </c>
      <c r="E2675" s="209" t="s">
        <v>359</v>
      </c>
      <c r="F2675" s="210">
        <v>1</v>
      </c>
      <c r="G2675" s="211">
        <v>7.84</v>
      </c>
      <c r="H2675" s="211">
        <f t="shared" si="8"/>
        <v>7.84</v>
      </c>
    </row>
    <row r="2676" spans="1:8" x14ac:dyDescent="0.25">
      <c r="A2676" s="208"/>
      <c r="B2676" s="209" t="s">
        <v>270</v>
      </c>
      <c r="C2676" s="208" t="s">
        <v>1222</v>
      </c>
      <c r="D2676" s="209" t="s">
        <v>1223</v>
      </c>
      <c r="E2676" s="209" t="s">
        <v>359</v>
      </c>
      <c r="F2676" s="210">
        <v>1</v>
      </c>
      <c r="G2676" s="211">
        <v>3.13</v>
      </c>
      <c r="H2676" s="211">
        <f t="shared" si="8"/>
        <v>3.13</v>
      </c>
    </row>
    <row r="2677" spans="1:8" x14ac:dyDescent="0.25">
      <c r="A2677" s="208"/>
      <c r="B2677" s="209" t="s">
        <v>270</v>
      </c>
      <c r="C2677" s="208" t="s">
        <v>1224</v>
      </c>
      <c r="D2677" s="209" t="s">
        <v>1225</v>
      </c>
      <c r="E2677" s="209" t="s">
        <v>359</v>
      </c>
      <c r="F2677" s="210">
        <v>1</v>
      </c>
      <c r="G2677" s="211">
        <v>0.64</v>
      </c>
      <c r="H2677" s="211">
        <f t="shared" si="8"/>
        <v>0.64</v>
      </c>
    </row>
    <row r="2678" spans="1:8" x14ac:dyDescent="0.25">
      <c r="A2678" s="208"/>
      <c r="B2678" s="209" t="s">
        <v>270</v>
      </c>
      <c r="C2678" s="208" t="s">
        <v>1226</v>
      </c>
      <c r="D2678" s="209" t="s">
        <v>1227</v>
      </c>
      <c r="E2678" s="209" t="s">
        <v>359</v>
      </c>
      <c r="F2678" s="210">
        <v>1</v>
      </c>
      <c r="G2678" s="211">
        <v>14.7</v>
      </c>
      <c r="H2678" s="211">
        <f t="shared" si="8"/>
        <v>14.7</v>
      </c>
    </row>
    <row r="2679" spans="1:8" x14ac:dyDescent="0.25">
      <c r="A2679" s="208"/>
      <c r="B2679" s="209" t="s">
        <v>270</v>
      </c>
      <c r="C2679" s="208" t="s">
        <v>1228</v>
      </c>
      <c r="D2679" s="209" t="s">
        <v>1229</v>
      </c>
      <c r="E2679" s="209" t="s">
        <v>359</v>
      </c>
      <c r="F2679" s="210">
        <v>1</v>
      </c>
      <c r="G2679" s="211">
        <v>73.56</v>
      </c>
      <c r="H2679" s="211">
        <f t="shared" si="8"/>
        <v>73.56</v>
      </c>
    </row>
    <row r="2680" spans="1:8" x14ac:dyDescent="0.25">
      <c r="A2680" s="208"/>
      <c r="B2680" s="209"/>
      <c r="C2680" s="208"/>
      <c r="D2680" s="209" t="s">
        <v>271</v>
      </c>
      <c r="E2680" s="209"/>
      <c r="F2680" s="210"/>
      <c r="G2680" s="211"/>
      <c r="H2680" s="211">
        <f>+SUBTOTAL(9,H2674:H2679)</f>
        <v>118.7</v>
      </c>
    </row>
    <row r="2681" spans="1:8" x14ac:dyDescent="0.25">
      <c r="A2681" s="208"/>
      <c r="B2681" s="209"/>
      <c r="C2681" s="208"/>
      <c r="D2681" s="209" t="s">
        <v>272</v>
      </c>
      <c r="E2681" s="209"/>
      <c r="F2681" s="210"/>
      <c r="G2681" s="211"/>
      <c r="H2681" s="211">
        <f>+SUBTOTAL(9,H2673:H2679)</f>
        <v>118.7</v>
      </c>
    </row>
    <row r="2682" spans="1:8" x14ac:dyDescent="0.25">
      <c r="A2682" s="208"/>
      <c r="B2682" s="209"/>
      <c r="C2682" s="208"/>
      <c r="D2682" s="209" t="s">
        <v>273</v>
      </c>
      <c r="E2682" s="209"/>
      <c r="F2682" s="210">
        <v>0</v>
      </c>
      <c r="G2682" s="211"/>
      <c r="H2682" s="211">
        <f>+ROUND(H2681*F2682/100,2)</f>
        <v>0</v>
      </c>
    </row>
    <row r="2683" spans="1:8" x14ac:dyDescent="0.25">
      <c r="A2683" s="208"/>
      <c r="B2683" s="209"/>
      <c r="C2683" s="208"/>
      <c r="D2683" s="209" t="s">
        <v>274</v>
      </c>
      <c r="E2683" s="209"/>
      <c r="F2683" s="210"/>
      <c r="G2683" s="211"/>
      <c r="H2683" s="211">
        <f>+H2681+H2682</f>
        <v>118.7</v>
      </c>
    </row>
    <row r="2684" spans="1:8" x14ac:dyDescent="0.25">
      <c r="A2684" s="208"/>
      <c r="B2684" s="209"/>
      <c r="C2684" s="208"/>
      <c r="D2684" s="209" t="s">
        <v>275</v>
      </c>
      <c r="E2684" s="209"/>
      <c r="F2684" s="210"/>
      <c r="G2684" s="211"/>
      <c r="H2684" s="211">
        <v>118.7</v>
      </c>
    </row>
    <row r="2687" spans="1:8" x14ac:dyDescent="0.25">
      <c r="A2687" s="208" t="s">
        <v>344</v>
      </c>
      <c r="B2687" s="209" t="s">
        <v>345</v>
      </c>
      <c r="C2687" s="208"/>
      <c r="D2687" s="209"/>
      <c r="E2687" s="209"/>
      <c r="F2687" s="210"/>
      <c r="G2687" s="211"/>
      <c r="H2687" s="211"/>
    </row>
    <row r="2688" spans="1:8" x14ac:dyDescent="0.25">
      <c r="A2688" s="208"/>
      <c r="B2688" s="209"/>
      <c r="C2688" s="208" t="s">
        <v>346</v>
      </c>
      <c r="D2688" s="209" t="s">
        <v>347</v>
      </c>
      <c r="E2688" s="209" t="s">
        <v>348</v>
      </c>
      <c r="F2688" s="210" t="s">
        <v>349</v>
      </c>
      <c r="G2688" s="211" t="s">
        <v>350</v>
      </c>
      <c r="H2688" s="211" t="s">
        <v>351</v>
      </c>
    </row>
    <row r="2689" spans="1:8" x14ac:dyDescent="0.25">
      <c r="A2689" s="208"/>
      <c r="B2689" s="209"/>
      <c r="C2689" s="208"/>
      <c r="D2689" s="209"/>
      <c r="E2689" s="209"/>
      <c r="F2689" s="210"/>
      <c r="G2689" s="211"/>
      <c r="H2689" s="211"/>
    </row>
    <row r="2690" spans="1:8" x14ac:dyDescent="0.25">
      <c r="A2690" s="212" t="s">
        <v>1230</v>
      </c>
      <c r="B2690" s="213" t="s">
        <v>1221</v>
      </c>
      <c r="C2690" s="212"/>
      <c r="D2690" s="213"/>
      <c r="E2690" s="213" t="s">
        <v>359</v>
      </c>
      <c r="F2690" s="210" t="s">
        <v>366</v>
      </c>
      <c r="G2690" s="211"/>
      <c r="H2690" s="211"/>
    </row>
    <row r="2691" spans="1:8" x14ac:dyDescent="0.25">
      <c r="A2691" s="208"/>
      <c r="B2691" s="209">
        <v>0</v>
      </c>
      <c r="C2691" s="208" t="s">
        <v>1231</v>
      </c>
      <c r="D2691" s="209" t="s">
        <v>1232</v>
      </c>
      <c r="E2691" s="209" t="s">
        <v>337</v>
      </c>
      <c r="F2691" s="210">
        <v>3.43E-5</v>
      </c>
      <c r="G2691" s="211">
        <v>48166.01</v>
      </c>
      <c r="H2691" s="211">
        <f>+ROUND(F2691*G2691,2)</f>
        <v>1.65</v>
      </c>
    </row>
    <row r="2692" spans="1:8" x14ac:dyDescent="0.25">
      <c r="A2692" s="208"/>
      <c r="B2692" s="209">
        <v>0</v>
      </c>
      <c r="C2692" s="208" t="s">
        <v>1233</v>
      </c>
      <c r="D2692" s="209" t="s">
        <v>1234</v>
      </c>
      <c r="E2692" s="209" t="s">
        <v>337</v>
      </c>
      <c r="F2692" s="210">
        <v>3.43E-5</v>
      </c>
      <c r="G2692" s="211">
        <v>180348.09</v>
      </c>
      <c r="H2692" s="211">
        <f>+ROUND(F2692*G2692,2)</f>
        <v>6.19</v>
      </c>
    </row>
    <row r="2693" spans="1:8" x14ac:dyDescent="0.25">
      <c r="A2693" s="208"/>
      <c r="B2693" s="209"/>
      <c r="C2693" s="208"/>
      <c r="D2693" s="209" t="s">
        <v>476</v>
      </c>
      <c r="E2693" s="209"/>
      <c r="F2693" s="210"/>
      <c r="G2693" s="211"/>
      <c r="H2693" s="211">
        <f>+SUBTOTAL(9,H2691:H2692)</f>
        <v>7.84</v>
      </c>
    </row>
    <row r="2694" spans="1:8" x14ac:dyDescent="0.25">
      <c r="A2694" s="208"/>
      <c r="B2694" s="209"/>
      <c r="C2694" s="208"/>
      <c r="D2694" s="209" t="s">
        <v>272</v>
      </c>
      <c r="E2694" s="209"/>
      <c r="F2694" s="210"/>
      <c r="G2694" s="211"/>
      <c r="H2694" s="211">
        <f>+SUBTOTAL(9,H2691:H2692)</f>
        <v>7.84</v>
      </c>
    </row>
    <row r="2695" spans="1:8" x14ac:dyDescent="0.25">
      <c r="A2695" s="208"/>
      <c r="B2695" s="209"/>
      <c r="C2695" s="208"/>
      <c r="D2695" s="209" t="s">
        <v>273</v>
      </c>
      <c r="E2695" s="209"/>
      <c r="F2695" s="210">
        <v>0</v>
      </c>
      <c r="G2695" s="211"/>
      <c r="H2695" s="211">
        <f>+ROUND(H2694*F2695/100,2)</f>
        <v>0</v>
      </c>
    </row>
    <row r="2696" spans="1:8" x14ac:dyDescent="0.25">
      <c r="A2696" s="208"/>
      <c r="B2696" s="209"/>
      <c r="C2696" s="208"/>
      <c r="D2696" s="209" t="s">
        <v>274</v>
      </c>
      <c r="E2696" s="209"/>
      <c r="F2696" s="210"/>
      <c r="G2696" s="211"/>
      <c r="H2696" s="211">
        <f>+H2694+H2695</f>
        <v>7.84</v>
      </c>
    </row>
    <row r="2697" spans="1:8" x14ac:dyDescent="0.25">
      <c r="A2697" s="208"/>
      <c r="B2697" s="209"/>
      <c r="C2697" s="208"/>
      <c r="D2697" s="209" t="s">
        <v>275</v>
      </c>
      <c r="E2697" s="209"/>
      <c r="F2697" s="210"/>
      <c r="G2697" s="211"/>
      <c r="H2697" s="211">
        <v>7.84</v>
      </c>
    </row>
    <row r="2700" spans="1:8" x14ac:dyDescent="0.25">
      <c r="A2700" s="208" t="s">
        <v>344</v>
      </c>
      <c r="B2700" s="209" t="s">
        <v>345</v>
      </c>
      <c r="C2700" s="208"/>
      <c r="D2700" s="209"/>
      <c r="E2700" s="209"/>
      <c r="F2700" s="210"/>
      <c r="G2700" s="211"/>
      <c r="H2700" s="211"/>
    </row>
    <row r="2701" spans="1:8" x14ac:dyDescent="0.25">
      <c r="A2701" s="208"/>
      <c r="B2701" s="209"/>
      <c r="C2701" s="208" t="s">
        <v>346</v>
      </c>
      <c r="D2701" s="209" t="s">
        <v>347</v>
      </c>
      <c r="E2701" s="209" t="s">
        <v>348</v>
      </c>
      <c r="F2701" s="210" t="s">
        <v>349</v>
      </c>
      <c r="G2701" s="211" t="s">
        <v>350</v>
      </c>
      <c r="H2701" s="211" t="s">
        <v>351</v>
      </c>
    </row>
    <row r="2702" spans="1:8" x14ac:dyDescent="0.25">
      <c r="A2702" s="208"/>
      <c r="B2702" s="209"/>
      <c r="C2702" s="208"/>
      <c r="D2702" s="209"/>
      <c r="E2702" s="209"/>
      <c r="F2702" s="210"/>
      <c r="G2702" s="211"/>
      <c r="H2702" s="211"/>
    </row>
    <row r="2703" spans="1:8" x14ac:dyDescent="0.25">
      <c r="A2703" s="212" t="s">
        <v>1235</v>
      </c>
      <c r="B2703" s="213" t="s">
        <v>1223</v>
      </c>
      <c r="C2703" s="212"/>
      <c r="D2703" s="213"/>
      <c r="E2703" s="213" t="s">
        <v>359</v>
      </c>
      <c r="F2703" s="210" t="s">
        <v>366</v>
      </c>
      <c r="G2703" s="211"/>
      <c r="H2703" s="211"/>
    </row>
    <row r="2704" spans="1:8" x14ac:dyDescent="0.25">
      <c r="A2704" s="208"/>
      <c r="B2704" s="209">
        <v>0</v>
      </c>
      <c r="C2704" s="208" t="s">
        <v>1231</v>
      </c>
      <c r="D2704" s="209" t="s">
        <v>1232</v>
      </c>
      <c r="E2704" s="209" t="s">
        <v>337</v>
      </c>
      <c r="F2704" s="210">
        <v>1.3699999999999999E-5</v>
      </c>
      <c r="G2704" s="211">
        <v>48166.01</v>
      </c>
      <c r="H2704" s="211">
        <f>+ROUND(F2704*G2704,2)</f>
        <v>0.66</v>
      </c>
    </row>
    <row r="2705" spans="1:8" x14ac:dyDescent="0.25">
      <c r="A2705" s="208"/>
      <c r="B2705" s="209">
        <v>0</v>
      </c>
      <c r="C2705" s="208" t="s">
        <v>1233</v>
      </c>
      <c r="D2705" s="209" t="s">
        <v>1234</v>
      </c>
      <c r="E2705" s="209" t="s">
        <v>337</v>
      </c>
      <c r="F2705" s="210">
        <v>1.3699999999999999E-5</v>
      </c>
      <c r="G2705" s="211">
        <v>180348.09</v>
      </c>
      <c r="H2705" s="211">
        <f>+ROUND(F2705*G2705,2)</f>
        <v>2.4700000000000002</v>
      </c>
    </row>
    <row r="2706" spans="1:8" x14ac:dyDescent="0.25">
      <c r="A2706" s="208"/>
      <c r="B2706" s="209"/>
      <c r="C2706" s="208"/>
      <c r="D2706" s="209" t="s">
        <v>476</v>
      </c>
      <c r="E2706" s="209"/>
      <c r="F2706" s="210"/>
      <c r="G2706" s="211"/>
      <c r="H2706" s="211">
        <f>+SUBTOTAL(9,H2704:H2705)</f>
        <v>3.1300000000000003</v>
      </c>
    </row>
    <row r="2707" spans="1:8" x14ac:dyDescent="0.25">
      <c r="A2707" s="208"/>
      <c r="B2707" s="209"/>
      <c r="C2707" s="208"/>
      <c r="D2707" s="209" t="s">
        <v>272</v>
      </c>
      <c r="E2707" s="209"/>
      <c r="F2707" s="210"/>
      <c r="G2707" s="211"/>
      <c r="H2707" s="211">
        <f>+SUBTOTAL(9,H2704:H2705)</f>
        <v>3.1300000000000003</v>
      </c>
    </row>
    <row r="2708" spans="1:8" x14ac:dyDescent="0.25">
      <c r="A2708" s="208"/>
      <c r="B2708" s="209"/>
      <c r="C2708" s="208"/>
      <c r="D2708" s="209" t="s">
        <v>273</v>
      </c>
      <c r="E2708" s="209"/>
      <c r="F2708" s="210">
        <v>0</v>
      </c>
      <c r="G2708" s="211"/>
      <c r="H2708" s="211">
        <f>+ROUND(H2707*F2708/100,2)</f>
        <v>0</v>
      </c>
    </row>
    <row r="2709" spans="1:8" x14ac:dyDescent="0.25">
      <c r="A2709" s="208"/>
      <c r="B2709" s="209"/>
      <c r="C2709" s="208"/>
      <c r="D2709" s="209" t="s">
        <v>274</v>
      </c>
      <c r="E2709" s="209"/>
      <c r="F2709" s="210"/>
      <c r="G2709" s="211"/>
      <c r="H2709" s="211">
        <f>+H2707+H2708</f>
        <v>3.1300000000000003</v>
      </c>
    </row>
    <row r="2710" spans="1:8" x14ac:dyDescent="0.25">
      <c r="A2710" s="208"/>
      <c r="B2710" s="209"/>
      <c r="C2710" s="208"/>
      <c r="D2710" s="209" t="s">
        <v>275</v>
      </c>
      <c r="E2710" s="209"/>
      <c r="F2710" s="210"/>
      <c r="G2710" s="211"/>
      <c r="H2710" s="211">
        <v>3.13</v>
      </c>
    </row>
    <row r="2713" spans="1:8" x14ac:dyDescent="0.25">
      <c r="A2713" s="208" t="s">
        <v>344</v>
      </c>
      <c r="B2713" s="209" t="s">
        <v>345</v>
      </c>
      <c r="C2713" s="208"/>
      <c r="D2713" s="209"/>
      <c r="E2713" s="209"/>
      <c r="F2713" s="210"/>
      <c r="G2713" s="211"/>
      <c r="H2713" s="211"/>
    </row>
    <row r="2714" spans="1:8" x14ac:dyDescent="0.25">
      <c r="A2714" s="208"/>
      <c r="B2714" s="209"/>
      <c r="C2714" s="208" t="s">
        <v>346</v>
      </c>
      <c r="D2714" s="209" t="s">
        <v>347</v>
      </c>
      <c r="E2714" s="209" t="s">
        <v>348</v>
      </c>
      <c r="F2714" s="210" t="s">
        <v>349</v>
      </c>
      <c r="G2714" s="211" t="s">
        <v>350</v>
      </c>
      <c r="H2714" s="211" t="s">
        <v>351</v>
      </c>
    </row>
    <row r="2715" spans="1:8" x14ac:dyDescent="0.25">
      <c r="A2715" s="208"/>
      <c r="B2715" s="209"/>
      <c r="C2715" s="208"/>
      <c r="D2715" s="209"/>
      <c r="E2715" s="209"/>
      <c r="F2715" s="210"/>
      <c r="G2715" s="211"/>
      <c r="H2715" s="211"/>
    </row>
    <row r="2716" spans="1:8" x14ac:dyDescent="0.25">
      <c r="A2716" s="212" t="s">
        <v>1236</v>
      </c>
      <c r="B2716" s="213" t="s">
        <v>1225</v>
      </c>
      <c r="C2716" s="212"/>
      <c r="D2716" s="213"/>
      <c r="E2716" s="213" t="s">
        <v>359</v>
      </c>
      <c r="F2716" s="210" t="s">
        <v>366</v>
      </c>
      <c r="G2716" s="211"/>
      <c r="H2716" s="211"/>
    </row>
    <row r="2717" spans="1:8" x14ac:dyDescent="0.25">
      <c r="A2717" s="208"/>
      <c r="B2717" s="209">
        <v>0</v>
      </c>
      <c r="C2717" s="208" t="s">
        <v>1231</v>
      </c>
      <c r="D2717" s="209" t="s">
        <v>1232</v>
      </c>
      <c r="E2717" s="209" t="s">
        <v>337</v>
      </c>
      <c r="F2717" s="210">
        <v>2.7999999999999999E-6</v>
      </c>
      <c r="G2717" s="211">
        <v>48166.01</v>
      </c>
      <c r="H2717" s="211">
        <f>+ROUND(F2717*G2717,2)</f>
        <v>0.13</v>
      </c>
    </row>
    <row r="2718" spans="1:8" x14ac:dyDescent="0.25">
      <c r="A2718" s="208"/>
      <c r="B2718" s="209">
        <v>0</v>
      </c>
      <c r="C2718" s="208" t="s">
        <v>1233</v>
      </c>
      <c r="D2718" s="209" t="s">
        <v>1234</v>
      </c>
      <c r="E2718" s="209" t="s">
        <v>337</v>
      </c>
      <c r="F2718" s="210">
        <v>2.7999999999999999E-6</v>
      </c>
      <c r="G2718" s="211">
        <v>180348.09</v>
      </c>
      <c r="H2718" s="211">
        <f>+ROUND(F2718*G2718,2)</f>
        <v>0.5</v>
      </c>
    </row>
    <row r="2719" spans="1:8" x14ac:dyDescent="0.25">
      <c r="A2719" s="208"/>
      <c r="B2719" s="209"/>
      <c r="C2719" s="208"/>
      <c r="D2719" s="209" t="s">
        <v>476</v>
      </c>
      <c r="E2719" s="209"/>
      <c r="F2719" s="210"/>
      <c r="G2719" s="211"/>
      <c r="H2719" s="211">
        <f>+SUBTOTAL(9,H2717:H2718)</f>
        <v>0.63</v>
      </c>
    </row>
    <row r="2720" spans="1:8" x14ac:dyDescent="0.25">
      <c r="A2720" s="208"/>
      <c r="B2720" s="209"/>
      <c r="C2720" s="208"/>
      <c r="D2720" s="209" t="s">
        <v>272</v>
      </c>
      <c r="E2720" s="209"/>
      <c r="F2720" s="210"/>
      <c r="G2720" s="211"/>
      <c r="H2720" s="211">
        <f>+SUBTOTAL(9,H2717:H2718)</f>
        <v>0.63</v>
      </c>
    </row>
    <row r="2721" spans="1:8" x14ac:dyDescent="0.25">
      <c r="A2721" s="208"/>
      <c r="B2721" s="209"/>
      <c r="C2721" s="208"/>
      <c r="D2721" s="209" t="s">
        <v>273</v>
      </c>
      <c r="E2721" s="209"/>
      <c r="F2721" s="210">
        <v>0</v>
      </c>
      <c r="G2721" s="211"/>
      <c r="H2721" s="211">
        <f>+ROUND(H2720*F2721/100,2)</f>
        <v>0</v>
      </c>
    </row>
    <row r="2722" spans="1:8" x14ac:dyDescent="0.25">
      <c r="A2722" s="208"/>
      <c r="B2722" s="209"/>
      <c r="C2722" s="208"/>
      <c r="D2722" s="209" t="s">
        <v>274</v>
      </c>
      <c r="E2722" s="209"/>
      <c r="F2722" s="210"/>
      <c r="G2722" s="211"/>
      <c r="H2722" s="211">
        <f>+H2720+H2721</f>
        <v>0.63</v>
      </c>
    </row>
    <row r="2723" spans="1:8" x14ac:dyDescent="0.25">
      <c r="A2723" s="208"/>
      <c r="B2723" s="209"/>
      <c r="C2723" s="208"/>
      <c r="D2723" s="209" t="s">
        <v>275</v>
      </c>
      <c r="E2723" s="209"/>
      <c r="F2723" s="210"/>
      <c r="G2723" s="211"/>
      <c r="H2723" s="211">
        <v>0.64</v>
      </c>
    </row>
    <row r="2726" spans="1:8" x14ac:dyDescent="0.25">
      <c r="A2726" s="208" t="s">
        <v>344</v>
      </c>
      <c r="B2726" s="209" t="s">
        <v>345</v>
      </c>
      <c r="C2726" s="208"/>
      <c r="D2726" s="209"/>
      <c r="E2726" s="209"/>
      <c r="F2726" s="210"/>
      <c r="G2726" s="211"/>
      <c r="H2726" s="211"/>
    </row>
    <row r="2727" spans="1:8" x14ac:dyDescent="0.25">
      <c r="A2727" s="208"/>
      <c r="B2727" s="209"/>
      <c r="C2727" s="208" t="s">
        <v>346</v>
      </c>
      <c r="D2727" s="209" t="s">
        <v>347</v>
      </c>
      <c r="E2727" s="209" t="s">
        <v>348</v>
      </c>
      <c r="F2727" s="210" t="s">
        <v>349</v>
      </c>
      <c r="G2727" s="211" t="s">
        <v>350</v>
      </c>
      <c r="H2727" s="211" t="s">
        <v>351</v>
      </c>
    </row>
    <row r="2728" spans="1:8" x14ac:dyDescent="0.25">
      <c r="A2728" s="208"/>
      <c r="B2728" s="209"/>
      <c r="C2728" s="208"/>
      <c r="D2728" s="209"/>
      <c r="E2728" s="209"/>
      <c r="F2728" s="210"/>
      <c r="G2728" s="211"/>
      <c r="H2728" s="211"/>
    </row>
    <row r="2729" spans="1:8" x14ac:dyDescent="0.25">
      <c r="A2729" s="212" t="s">
        <v>1237</v>
      </c>
      <c r="B2729" s="213" t="s">
        <v>1227</v>
      </c>
      <c r="C2729" s="212"/>
      <c r="D2729" s="213"/>
      <c r="E2729" s="213" t="s">
        <v>359</v>
      </c>
      <c r="F2729" s="210" t="s">
        <v>366</v>
      </c>
      <c r="G2729" s="211"/>
      <c r="H2729" s="211"/>
    </row>
    <row r="2730" spans="1:8" x14ac:dyDescent="0.25">
      <c r="A2730" s="208"/>
      <c r="B2730" s="209">
        <v>0</v>
      </c>
      <c r="C2730" s="208" t="s">
        <v>1231</v>
      </c>
      <c r="D2730" s="209" t="s">
        <v>1232</v>
      </c>
      <c r="E2730" s="209" t="s">
        <v>337</v>
      </c>
      <c r="F2730" s="210">
        <v>6.4300000000000004E-5</v>
      </c>
      <c r="G2730" s="211">
        <v>48166.01</v>
      </c>
      <c r="H2730" s="211">
        <f>+ROUND(F2730*G2730,2)</f>
        <v>3.1</v>
      </c>
    </row>
    <row r="2731" spans="1:8" x14ac:dyDescent="0.25">
      <c r="A2731" s="208"/>
      <c r="B2731" s="209">
        <v>0</v>
      </c>
      <c r="C2731" s="208" t="s">
        <v>1233</v>
      </c>
      <c r="D2731" s="209" t="s">
        <v>1234</v>
      </c>
      <c r="E2731" s="209" t="s">
        <v>337</v>
      </c>
      <c r="F2731" s="210">
        <v>6.4300000000000004E-5</v>
      </c>
      <c r="G2731" s="211">
        <v>180348.09</v>
      </c>
      <c r="H2731" s="211">
        <f>+ROUND(F2731*G2731,2)</f>
        <v>11.6</v>
      </c>
    </row>
    <row r="2732" spans="1:8" x14ac:dyDescent="0.25">
      <c r="A2732" s="208"/>
      <c r="B2732" s="209"/>
      <c r="C2732" s="208"/>
      <c r="D2732" s="209" t="s">
        <v>476</v>
      </c>
      <c r="E2732" s="209"/>
      <c r="F2732" s="210"/>
      <c r="G2732" s="211"/>
      <c r="H2732" s="211">
        <f>+SUBTOTAL(9,H2730:H2731)</f>
        <v>14.7</v>
      </c>
    </row>
    <row r="2733" spans="1:8" x14ac:dyDescent="0.25">
      <c r="A2733" s="208"/>
      <c r="B2733" s="209"/>
      <c r="C2733" s="208"/>
      <c r="D2733" s="209" t="s">
        <v>272</v>
      </c>
      <c r="E2733" s="209"/>
      <c r="F2733" s="210"/>
      <c r="G2733" s="211"/>
      <c r="H2733" s="211">
        <f>+SUBTOTAL(9,H2730:H2731)</f>
        <v>14.7</v>
      </c>
    </row>
    <row r="2734" spans="1:8" x14ac:dyDescent="0.25">
      <c r="A2734" s="208"/>
      <c r="B2734" s="209"/>
      <c r="C2734" s="208"/>
      <c r="D2734" s="209" t="s">
        <v>273</v>
      </c>
      <c r="E2734" s="209"/>
      <c r="F2734" s="210">
        <v>0</v>
      </c>
      <c r="G2734" s="211"/>
      <c r="H2734" s="211">
        <f>+ROUND(H2733*F2734/100,2)</f>
        <v>0</v>
      </c>
    </row>
    <row r="2735" spans="1:8" x14ac:dyDescent="0.25">
      <c r="A2735" s="208"/>
      <c r="B2735" s="209"/>
      <c r="C2735" s="208"/>
      <c r="D2735" s="209" t="s">
        <v>274</v>
      </c>
      <c r="E2735" s="209"/>
      <c r="F2735" s="210"/>
      <c r="G2735" s="211"/>
      <c r="H2735" s="211">
        <f>+H2733+H2734</f>
        <v>14.7</v>
      </c>
    </row>
    <row r="2736" spans="1:8" x14ac:dyDescent="0.25">
      <c r="A2736" s="208"/>
      <c r="B2736" s="209"/>
      <c r="C2736" s="208"/>
      <c r="D2736" s="209" t="s">
        <v>275</v>
      </c>
      <c r="E2736" s="209"/>
      <c r="F2736" s="210"/>
      <c r="G2736" s="211"/>
      <c r="H2736" s="211">
        <v>14.7</v>
      </c>
    </row>
    <row r="2739" spans="1:8" x14ac:dyDescent="0.25">
      <c r="A2739" s="208" t="s">
        <v>344</v>
      </c>
      <c r="B2739" s="209" t="s">
        <v>345</v>
      </c>
      <c r="C2739" s="208"/>
      <c r="D2739" s="209"/>
      <c r="E2739" s="209"/>
      <c r="F2739" s="210"/>
      <c r="G2739" s="211"/>
      <c r="H2739" s="211"/>
    </row>
    <row r="2740" spans="1:8" x14ac:dyDescent="0.25">
      <c r="A2740" s="208"/>
      <c r="B2740" s="209"/>
      <c r="C2740" s="208" t="s">
        <v>346</v>
      </c>
      <c r="D2740" s="209" t="s">
        <v>347</v>
      </c>
      <c r="E2740" s="209" t="s">
        <v>348</v>
      </c>
      <c r="F2740" s="210" t="s">
        <v>349</v>
      </c>
      <c r="G2740" s="211" t="s">
        <v>350</v>
      </c>
      <c r="H2740" s="211" t="s">
        <v>351</v>
      </c>
    </row>
    <row r="2741" spans="1:8" x14ac:dyDescent="0.25">
      <c r="A2741" s="208"/>
      <c r="B2741" s="209"/>
      <c r="C2741" s="208"/>
      <c r="D2741" s="209"/>
      <c r="E2741" s="209"/>
      <c r="F2741" s="210"/>
      <c r="G2741" s="211"/>
      <c r="H2741" s="211"/>
    </row>
    <row r="2742" spans="1:8" x14ac:dyDescent="0.25">
      <c r="A2742" s="212" t="s">
        <v>1238</v>
      </c>
      <c r="B2742" s="213" t="s">
        <v>1229</v>
      </c>
      <c r="C2742" s="212"/>
      <c r="D2742" s="213"/>
      <c r="E2742" s="213" t="s">
        <v>359</v>
      </c>
      <c r="F2742" s="210" t="s">
        <v>366</v>
      </c>
      <c r="G2742" s="211"/>
      <c r="H2742" s="211"/>
    </row>
    <row r="2743" spans="1:8" x14ac:dyDescent="0.25">
      <c r="A2743" s="208"/>
      <c r="B2743" s="209">
        <v>0</v>
      </c>
      <c r="C2743" s="208" t="s">
        <v>607</v>
      </c>
      <c r="D2743" s="209" t="s">
        <v>608</v>
      </c>
      <c r="E2743" s="209" t="s">
        <v>395</v>
      </c>
      <c r="F2743" s="210">
        <v>21.2</v>
      </c>
      <c r="G2743" s="211">
        <v>3.47</v>
      </c>
      <c r="H2743" s="211">
        <f>+ROUND(F2743*G2743,2)</f>
        <v>73.56</v>
      </c>
    </row>
    <row r="2744" spans="1:8" x14ac:dyDescent="0.25">
      <c r="A2744" s="208"/>
      <c r="B2744" s="209"/>
      <c r="C2744" s="208"/>
      <c r="D2744" s="209" t="s">
        <v>355</v>
      </c>
      <c r="E2744" s="209"/>
      <c r="F2744" s="210"/>
      <c r="G2744" s="211"/>
      <c r="H2744" s="211">
        <f>+SUBTOTAL(9,H2743:H2743)</f>
        <v>73.56</v>
      </c>
    </row>
    <row r="2745" spans="1:8" x14ac:dyDescent="0.25">
      <c r="A2745" s="208"/>
      <c r="B2745" s="209"/>
      <c r="C2745" s="208"/>
      <c r="D2745" s="209" t="s">
        <v>272</v>
      </c>
      <c r="E2745" s="209"/>
      <c r="F2745" s="210"/>
      <c r="G2745" s="211"/>
      <c r="H2745" s="211">
        <f>+SUBTOTAL(9,H2743:H2743)</f>
        <v>73.56</v>
      </c>
    </row>
    <row r="2746" spans="1:8" x14ac:dyDescent="0.25">
      <c r="A2746" s="208"/>
      <c r="B2746" s="209"/>
      <c r="C2746" s="208"/>
      <c r="D2746" s="209" t="s">
        <v>273</v>
      </c>
      <c r="E2746" s="209"/>
      <c r="F2746" s="210">
        <v>0</v>
      </c>
      <c r="G2746" s="211"/>
      <c r="H2746" s="211">
        <f>+ROUND(H2745*F2746/100,2)</f>
        <v>0</v>
      </c>
    </row>
    <row r="2747" spans="1:8" x14ac:dyDescent="0.25">
      <c r="A2747" s="208"/>
      <c r="B2747" s="209"/>
      <c r="C2747" s="208"/>
      <c r="D2747" s="209" t="s">
        <v>274</v>
      </c>
      <c r="E2747" s="209"/>
      <c r="F2747" s="210"/>
      <c r="G2747" s="211"/>
      <c r="H2747" s="211">
        <f>+H2745+H2746</f>
        <v>73.56</v>
      </c>
    </row>
    <row r="2748" spans="1:8" x14ac:dyDescent="0.25">
      <c r="A2748" s="208"/>
      <c r="B2748" s="209"/>
      <c r="C2748" s="208"/>
      <c r="D2748" s="209" t="s">
        <v>275</v>
      </c>
      <c r="E2748" s="209"/>
      <c r="F2748" s="210"/>
      <c r="G2748" s="211"/>
      <c r="H2748" s="211">
        <v>73.56</v>
      </c>
    </row>
    <row r="2751" spans="1:8" x14ac:dyDescent="0.25">
      <c r="A2751" s="208" t="s">
        <v>344</v>
      </c>
      <c r="B2751" s="209" t="s">
        <v>345</v>
      </c>
      <c r="C2751" s="208"/>
      <c r="D2751" s="209"/>
      <c r="E2751" s="209"/>
      <c r="F2751" s="210"/>
      <c r="G2751" s="211"/>
      <c r="H2751" s="211"/>
    </row>
    <row r="2752" spans="1:8" x14ac:dyDescent="0.25">
      <c r="A2752" s="208"/>
      <c r="B2752" s="209"/>
      <c r="C2752" s="208" t="s">
        <v>346</v>
      </c>
      <c r="D2752" s="209" t="s">
        <v>347</v>
      </c>
      <c r="E2752" s="209" t="s">
        <v>348</v>
      </c>
      <c r="F2752" s="210" t="s">
        <v>349</v>
      </c>
      <c r="G2752" s="211" t="s">
        <v>350</v>
      </c>
      <c r="H2752" s="211" t="s">
        <v>351</v>
      </c>
    </row>
    <row r="2753" spans="1:8" x14ac:dyDescent="0.25">
      <c r="A2753" s="208"/>
      <c r="B2753" s="209"/>
      <c r="C2753" s="208"/>
      <c r="D2753" s="209"/>
      <c r="E2753" s="209"/>
      <c r="F2753" s="210"/>
      <c r="G2753" s="211"/>
      <c r="H2753" s="211"/>
    </row>
    <row r="2754" spans="1:8" x14ac:dyDescent="0.25">
      <c r="A2754" s="212" t="s">
        <v>1239</v>
      </c>
      <c r="B2754" s="213" t="s">
        <v>682</v>
      </c>
      <c r="C2754" s="212"/>
      <c r="D2754" s="213"/>
      <c r="E2754" s="213" t="s">
        <v>335</v>
      </c>
      <c r="F2754" s="210" t="s">
        <v>855</v>
      </c>
      <c r="G2754" s="211"/>
      <c r="H2754" s="211"/>
    </row>
    <row r="2755" spans="1:8" x14ac:dyDescent="0.25">
      <c r="A2755" s="208"/>
      <c r="B2755" s="209"/>
      <c r="C2755" s="208"/>
      <c r="D2755" s="209" t="s">
        <v>356</v>
      </c>
      <c r="E2755" s="209"/>
      <c r="F2755" s="210"/>
      <c r="G2755" s="211"/>
      <c r="H2755" s="211"/>
    </row>
    <row r="2756" spans="1:8" x14ac:dyDescent="0.25">
      <c r="A2756" s="208"/>
      <c r="B2756" s="209" t="s">
        <v>270</v>
      </c>
      <c r="C2756" s="208" t="s">
        <v>357</v>
      </c>
      <c r="D2756" s="209" t="s">
        <v>358</v>
      </c>
      <c r="E2756" s="209" t="s">
        <v>359</v>
      </c>
      <c r="F2756" s="210">
        <v>1.8460000000000001</v>
      </c>
      <c r="G2756" s="211">
        <v>16.86</v>
      </c>
      <c r="H2756" s="211">
        <f>+ROUND(F2756*G2756,2)</f>
        <v>31.12</v>
      </c>
    </row>
    <row r="2757" spans="1:8" x14ac:dyDescent="0.25">
      <c r="A2757" s="208"/>
      <c r="B2757" s="209" t="s">
        <v>270</v>
      </c>
      <c r="C2757" s="208" t="s">
        <v>503</v>
      </c>
      <c r="D2757" s="209" t="s">
        <v>504</v>
      </c>
      <c r="E2757" s="209" t="s">
        <v>359</v>
      </c>
      <c r="F2757" s="210">
        <v>1.8460000000000001</v>
      </c>
      <c r="G2757" s="211">
        <v>16.95</v>
      </c>
      <c r="H2757" s="211">
        <f>+ROUND(F2757*G2757,2)</f>
        <v>31.29</v>
      </c>
    </row>
    <row r="2758" spans="1:8" x14ac:dyDescent="0.25">
      <c r="A2758" s="208"/>
      <c r="B2758" s="209" t="s">
        <v>270</v>
      </c>
      <c r="C2758" s="208" t="s">
        <v>360</v>
      </c>
      <c r="D2758" s="209" t="s">
        <v>361</v>
      </c>
      <c r="E2758" s="209" t="s">
        <v>359</v>
      </c>
      <c r="F2758" s="210">
        <v>5.5380000000000003</v>
      </c>
      <c r="G2758" s="211">
        <v>13.45</v>
      </c>
      <c r="H2758" s="211">
        <f>+ROUND(F2758*G2758,2)</f>
        <v>74.489999999999995</v>
      </c>
    </row>
    <row r="2759" spans="1:8" x14ac:dyDescent="0.25">
      <c r="A2759" s="208"/>
      <c r="B2759" s="209" t="s">
        <v>270</v>
      </c>
      <c r="C2759" s="208" t="s">
        <v>683</v>
      </c>
      <c r="D2759" s="209" t="s">
        <v>684</v>
      </c>
      <c r="E2759" s="209" t="s">
        <v>450</v>
      </c>
      <c r="F2759" s="210">
        <v>0.67200000000000004</v>
      </c>
      <c r="G2759" s="211">
        <v>1.1499999999999999</v>
      </c>
      <c r="H2759" s="211">
        <f>+ROUND(F2759*G2759,2)</f>
        <v>0.77</v>
      </c>
    </row>
    <row r="2760" spans="1:8" x14ac:dyDescent="0.25">
      <c r="A2760" s="208"/>
      <c r="B2760" s="209" t="s">
        <v>270</v>
      </c>
      <c r="C2760" s="208" t="s">
        <v>685</v>
      </c>
      <c r="D2760" s="209" t="s">
        <v>686</v>
      </c>
      <c r="E2760" s="209" t="s">
        <v>453</v>
      </c>
      <c r="F2760" s="210">
        <v>1.1739999999999999</v>
      </c>
      <c r="G2760" s="211">
        <v>0.31</v>
      </c>
      <c r="H2760" s="211">
        <f>+ROUND(F2760*G2760,2)</f>
        <v>0.36</v>
      </c>
    </row>
    <row r="2761" spans="1:8" x14ac:dyDescent="0.25">
      <c r="A2761" s="208"/>
      <c r="B2761" s="209"/>
      <c r="C2761" s="208"/>
      <c r="D2761" s="209" t="s">
        <v>271</v>
      </c>
      <c r="E2761" s="209"/>
      <c r="F2761" s="210"/>
      <c r="G2761" s="211"/>
      <c r="H2761" s="211">
        <f>+SUBTOTAL(9,H2756:H2760)</f>
        <v>138.03</v>
      </c>
    </row>
    <row r="2762" spans="1:8" x14ac:dyDescent="0.25">
      <c r="A2762" s="208"/>
      <c r="B2762" s="209"/>
      <c r="C2762" s="208"/>
      <c r="D2762" s="209" t="s">
        <v>272</v>
      </c>
      <c r="E2762" s="209"/>
      <c r="F2762" s="210"/>
      <c r="G2762" s="211"/>
      <c r="H2762" s="211">
        <f>+SUBTOTAL(9,H2755:H2760)</f>
        <v>138.03</v>
      </c>
    </row>
    <row r="2763" spans="1:8" x14ac:dyDescent="0.25">
      <c r="A2763" s="208"/>
      <c r="B2763" s="209"/>
      <c r="C2763" s="208"/>
      <c r="D2763" s="209" t="s">
        <v>273</v>
      </c>
      <c r="E2763" s="209"/>
      <c r="F2763" s="210">
        <v>28</v>
      </c>
      <c r="G2763" s="211"/>
      <c r="H2763" s="211">
        <f>+ROUND(H2762*F2763/100,2)</f>
        <v>38.65</v>
      </c>
    </row>
    <row r="2764" spans="1:8" x14ac:dyDescent="0.25">
      <c r="A2764" s="208"/>
      <c r="B2764" s="209"/>
      <c r="C2764" s="208"/>
      <c r="D2764" s="209" t="s">
        <v>274</v>
      </c>
      <c r="E2764" s="209"/>
      <c r="F2764" s="210"/>
      <c r="G2764" s="211"/>
      <c r="H2764" s="211">
        <f>+H2762+H2763</f>
        <v>176.68</v>
      </c>
    </row>
    <row r="2765" spans="1:8" x14ac:dyDescent="0.25">
      <c r="A2765" s="208"/>
      <c r="B2765" s="209"/>
      <c r="C2765" s="208"/>
      <c r="D2765" s="209" t="s">
        <v>275</v>
      </c>
      <c r="E2765" s="209"/>
      <c r="F2765" s="210"/>
      <c r="G2765" s="211"/>
      <c r="H2765" s="211">
        <v>176.68</v>
      </c>
    </row>
    <row r="2768" spans="1:8" x14ac:dyDescent="0.25">
      <c r="A2768" s="208" t="s">
        <v>344</v>
      </c>
      <c r="B2768" s="209" t="s">
        <v>345</v>
      </c>
      <c r="C2768" s="208"/>
      <c r="D2768" s="209"/>
      <c r="E2768" s="209"/>
      <c r="F2768" s="210"/>
      <c r="G2768" s="211"/>
      <c r="H2768" s="211"/>
    </row>
    <row r="2769" spans="1:8" x14ac:dyDescent="0.25">
      <c r="A2769" s="208"/>
      <c r="B2769" s="209"/>
      <c r="C2769" s="208" t="s">
        <v>346</v>
      </c>
      <c r="D2769" s="209" t="s">
        <v>347</v>
      </c>
      <c r="E2769" s="209" t="s">
        <v>348</v>
      </c>
      <c r="F2769" s="210" t="s">
        <v>349</v>
      </c>
      <c r="G2769" s="211" t="s">
        <v>350</v>
      </c>
      <c r="H2769" s="211" t="s">
        <v>351</v>
      </c>
    </row>
    <row r="2770" spans="1:8" x14ac:dyDescent="0.25">
      <c r="A2770" s="208"/>
      <c r="B2770" s="209"/>
      <c r="C2770" s="208"/>
      <c r="D2770" s="209"/>
      <c r="E2770" s="209"/>
      <c r="F2770" s="210"/>
      <c r="G2770" s="211"/>
      <c r="H2770" s="211"/>
    </row>
    <row r="2771" spans="1:8" x14ac:dyDescent="0.25">
      <c r="A2771" s="212" t="s">
        <v>1240</v>
      </c>
      <c r="B2771" s="213" t="s">
        <v>1241</v>
      </c>
      <c r="C2771" s="212"/>
      <c r="D2771" s="213"/>
      <c r="E2771" s="213" t="s">
        <v>335</v>
      </c>
      <c r="F2771" s="210" t="s">
        <v>366</v>
      </c>
      <c r="G2771" s="211"/>
      <c r="H2771" s="211"/>
    </row>
    <row r="2772" spans="1:8" x14ac:dyDescent="0.25">
      <c r="A2772" s="208"/>
      <c r="B2772" s="209">
        <v>0</v>
      </c>
      <c r="C2772" s="208" t="s">
        <v>440</v>
      </c>
      <c r="D2772" s="209" t="s">
        <v>441</v>
      </c>
      <c r="E2772" s="209" t="s">
        <v>335</v>
      </c>
      <c r="F2772" s="210">
        <v>0.83899999999999997</v>
      </c>
      <c r="G2772" s="211">
        <v>30</v>
      </c>
      <c r="H2772" s="211">
        <f>+ROUND(F2772*G2772,2)</f>
        <v>25.17</v>
      </c>
    </row>
    <row r="2773" spans="1:8" x14ac:dyDescent="0.25">
      <c r="A2773" s="208"/>
      <c r="B2773" s="209">
        <v>0</v>
      </c>
      <c r="C2773" s="208" t="s">
        <v>442</v>
      </c>
      <c r="D2773" s="209" t="s">
        <v>443</v>
      </c>
      <c r="E2773" s="209" t="s">
        <v>354</v>
      </c>
      <c r="F2773" s="210">
        <v>274.06</v>
      </c>
      <c r="G2773" s="211">
        <v>0.56000000000000005</v>
      </c>
      <c r="H2773" s="211">
        <f>+ROUND(F2773*G2773,2)</f>
        <v>153.47</v>
      </c>
    </row>
    <row r="2774" spans="1:8" x14ac:dyDescent="0.25">
      <c r="A2774" s="208"/>
      <c r="B2774" s="209">
        <v>0</v>
      </c>
      <c r="C2774" s="208" t="s">
        <v>444</v>
      </c>
      <c r="D2774" s="209" t="s">
        <v>445</v>
      </c>
      <c r="E2774" s="209" t="s">
        <v>335</v>
      </c>
      <c r="F2774" s="210">
        <v>0.58099999999999996</v>
      </c>
      <c r="G2774" s="211">
        <v>44.4</v>
      </c>
      <c r="H2774" s="211">
        <f>+ROUND(F2774*G2774,2)</f>
        <v>25.8</v>
      </c>
    </row>
    <row r="2775" spans="1:8" x14ac:dyDescent="0.25">
      <c r="A2775" s="208"/>
      <c r="B2775" s="209"/>
      <c r="C2775" s="208"/>
      <c r="D2775" s="209" t="s">
        <v>355</v>
      </c>
      <c r="E2775" s="209"/>
      <c r="F2775" s="210"/>
      <c r="G2775" s="211"/>
      <c r="H2775" s="211">
        <f>+SUBTOTAL(9,H2772:H2774)</f>
        <v>204.44</v>
      </c>
    </row>
    <row r="2776" spans="1:8" x14ac:dyDescent="0.25">
      <c r="A2776" s="208"/>
      <c r="B2776" s="209"/>
      <c r="C2776" s="208"/>
      <c r="D2776" s="209" t="s">
        <v>356</v>
      </c>
      <c r="E2776" s="209"/>
      <c r="F2776" s="210"/>
      <c r="G2776" s="211"/>
      <c r="H2776" s="211"/>
    </row>
    <row r="2777" spans="1:8" x14ac:dyDescent="0.25">
      <c r="A2777" s="208"/>
      <c r="B2777" s="209" t="s">
        <v>270</v>
      </c>
      <c r="C2777" s="208" t="s">
        <v>360</v>
      </c>
      <c r="D2777" s="209" t="s">
        <v>361</v>
      </c>
      <c r="E2777" s="209" t="s">
        <v>359</v>
      </c>
      <c r="F2777" s="210">
        <v>2.0299999999999998</v>
      </c>
      <c r="G2777" s="211">
        <v>13.45</v>
      </c>
      <c r="H2777" s="211">
        <f>+ROUND(F2777*G2777,2)</f>
        <v>27.3</v>
      </c>
    </row>
    <row r="2778" spans="1:8" x14ac:dyDescent="0.25">
      <c r="A2778" s="208"/>
      <c r="B2778" s="209" t="s">
        <v>270</v>
      </c>
      <c r="C2778" s="208" t="s">
        <v>446</v>
      </c>
      <c r="D2778" s="209" t="s">
        <v>447</v>
      </c>
      <c r="E2778" s="209" t="s">
        <v>359</v>
      </c>
      <c r="F2778" s="210">
        <v>1.28</v>
      </c>
      <c r="G2778" s="211">
        <v>15.89</v>
      </c>
      <c r="H2778" s="211">
        <f>+ROUND(F2778*G2778,2)</f>
        <v>20.34</v>
      </c>
    </row>
    <row r="2779" spans="1:8" x14ac:dyDescent="0.25">
      <c r="A2779" s="208"/>
      <c r="B2779" s="209" t="s">
        <v>270</v>
      </c>
      <c r="C2779" s="208" t="s">
        <v>579</v>
      </c>
      <c r="D2779" s="209" t="s">
        <v>580</v>
      </c>
      <c r="E2779" s="209" t="s">
        <v>450</v>
      </c>
      <c r="F2779" s="210">
        <v>0.66</v>
      </c>
      <c r="G2779" s="211">
        <v>3.59</v>
      </c>
      <c r="H2779" s="211">
        <f>+ROUND(F2779*G2779,2)</f>
        <v>2.37</v>
      </c>
    </row>
    <row r="2780" spans="1:8" x14ac:dyDescent="0.25">
      <c r="A2780" s="208"/>
      <c r="B2780" s="209" t="s">
        <v>270</v>
      </c>
      <c r="C2780" s="208" t="s">
        <v>581</v>
      </c>
      <c r="D2780" s="209" t="s">
        <v>582</v>
      </c>
      <c r="E2780" s="209" t="s">
        <v>453</v>
      </c>
      <c r="F2780" s="210">
        <v>0.62</v>
      </c>
      <c r="G2780" s="211">
        <v>1.31</v>
      </c>
      <c r="H2780" s="211">
        <f>+ROUND(F2780*G2780,2)</f>
        <v>0.81</v>
      </c>
    </row>
    <row r="2781" spans="1:8" x14ac:dyDescent="0.25">
      <c r="A2781" s="208"/>
      <c r="B2781" s="209"/>
      <c r="C2781" s="208"/>
      <c r="D2781" s="209" t="s">
        <v>271</v>
      </c>
      <c r="E2781" s="209"/>
      <c r="F2781" s="210"/>
      <c r="G2781" s="211"/>
      <c r="H2781" s="211">
        <f>+SUBTOTAL(9,H2777:H2780)</f>
        <v>50.82</v>
      </c>
    </row>
    <row r="2782" spans="1:8" x14ac:dyDescent="0.25">
      <c r="A2782" s="208"/>
      <c r="B2782" s="209"/>
      <c r="C2782" s="208"/>
      <c r="D2782" s="209" t="s">
        <v>272</v>
      </c>
      <c r="E2782" s="209"/>
      <c r="F2782" s="210"/>
      <c r="G2782" s="211"/>
      <c r="H2782" s="211">
        <f>+SUBTOTAL(9,H2772:H2780)</f>
        <v>255.26000000000002</v>
      </c>
    </row>
    <row r="2783" spans="1:8" x14ac:dyDescent="0.25">
      <c r="A2783" s="208"/>
      <c r="B2783" s="209"/>
      <c r="C2783" s="208"/>
      <c r="D2783" s="209" t="s">
        <v>273</v>
      </c>
      <c r="E2783" s="209"/>
      <c r="F2783" s="210">
        <v>0</v>
      </c>
      <c r="G2783" s="211"/>
      <c r="H2783" s="211">
        <f>+ROUND(H2782*F2783/100,2)</f>
        <v>0</v>
      </c>
    </row>
    <row r="2784" spans="1:8" x14ac:dyDescent="0.25">
      <c r="A2784" s="208"/>
      <c r="B2784" s="209"/>
      <c r="C2784" s="208"/>
      <c r="D2784" s="209" t="s">
        <v>274</v>
      </c>
      <c r="E2784" s="209"/>
      <c r="F2784" s="210"/>
      <c r="G2784" s="211"/>
      <c r="H2784" s="211">
        <f>+H2782+H2783</f>
        <v>255.26000000000002</v>
      </c>
    </row>
    <row r="2785" spans="1:8" x14ac:dyDescent="0.25">
      <c r="A2785" s="208"/>
      <c r="B2785" s="209"/>
      <c r="C2785" s="208"/>
      <c r="D2785" s="209" t="s">
        <v>275</v>
      </c>
      <c r="E2785" s="209"/>
      <c r="F2785" s="210"/>
      <c r="G2785" s="211"/>
      <c r="H2785" s="211">
        <v>255.26</v>
      </c>
    </row>
    <row r="2788" spans="1:8" x14ac:dyDescent="0.25">
      <c r="A2788" s="208" t="s">
        <v>344</v>
      </c>
      <c r="B2788" s="209" t="s">
        <v>345</v>
      </c>
      <c r="C2788" s="208"/>
      <c r="D2788" s="209"/>
      <c r="E2788" s="209"/>
      <c r="F2788" s="210"/>
      <c r="G2788" s="211"/>
      <c r="H2788" s="211"/>
    </row>
    <row r="2789" spans="1:8" x14ac:dyDescent="0.25">
      <c r="A2789" s="208"/>
      <c r="B2789" s="209"/>
      <c r="C2789" s="208" t="s">
        <v>346</v>
      </c>
      <c r="D2789" s="209" t="s">
        <v>347</v>
      </c>
      <c r="E2789" s="209" t="s">
        <v>348</v>
      </c>
      <c r="F2789" s="210" t="s">
        <v>349</v>
      </c>
      <c r="G2789" s="211" t="s">
        <v>350</v>
      </c>
      <c r="H2789" s="211" t="s">
        <v>351</v>
      </c>
    </row>
    <row r="2790" spans="1:8" x14ac:dyDescent="0.25">
      <c r="A2790" s="208"/>
      <c r="B2790" s="209"/>
      <c r="C2790" s="208"/>
      <c r="D2790" s="209"/>
      <c r="E2790" s="209"/>
      <c r="F2790" s="210"/>
      <c r="G2790" s="211"/>
      <c r="H2790" s="211"/>
    </row>
    <row r="2791" spans="1:8" x14ac:dyDescent="0.25">
      <c r="A2791" s="212" t="s">
        <v>583</v>
      </c>
      <c r="B2791" s="213" t="s">
        <v>584</v>
      </c>
      <c r="C2791" s="212"/>
      <c r="D2791" s="213"/>
      <c r="E2791" s="213" t="s">
        <v>450</v>
      </c>
      <c r="F2791" s="210" t="s">
        <v>366</v>
      </c>
      <c r="G2791" s="211"/>
      <c r="H2791" s="211"/>
    </row>
    <row r="2792" spans="1:8" x14ac:dyDescent="0.25">
      <c r="A2792" s="208"/>
      <c r="B2792" s="209"/>
      <c r="C2792" s="208"/>
      <c r="D2792" s="209" t="s">
        <v>356</v>
      </c>
      <c r="E2792" s="209"/>
      <c r="F2792" s="210"/>
      <c r="G2792" s="211"/>
      <c r="H2792" s="211"/>
    </row>
    <row r="2793" spans="1:8" x14ac:dyDescent="0.25">
      <c r="A2793" s="208"/>
      <c r="B2793" s="209" t="s">
        <v>270</v>
      </c>
      <c r="C2793" s="208" t="s">
        <v>585</v>
      </c>
      <c r="D2793" s="209" t="s">
        <v>586</v>
      </c>
      <c r="E2793" s="209" t="s">
        <v>359</v>
      </c>
      <c r="F2793" s="210">
        <v>1</v>
      </c>
      <c r="G2793" s="211">
        <v>1.07</v>
      </c>
      <c r="H2793" s="211">
        <f>+ROUND(F2793*G2793,2)</f>
        <v>1.07</v>
      </c>
    </row>
    <row r="2794" spans="1:8" x14ac:dyDescent="0.25">
      <c r="A2794" s="208"/>
      <c r="B2794" s="209" t="s">
        <v>270</v>
      </c>
      <c r="C2794" s="208" t="s">
        <v>587</v>
      </c>
      <c r="D2794" s="209" t="s">
        <v>588</v>
      </c>
      <c r="E2794" s="209" t="s">
        <v>359</v>
      </c>
      <c r="F2794" s="210">
        <v>1</v>
      </c>
      <c r="G2794" s="211">
        <v>0.24</v>
      </c>
      <c r="H2794" s="211">
        <f>+ROUND(F2794*G2794,2)</f>
        <v>0.24</v>
      </c>
    </row>
    <row r="2795" spans="1:8" x14ac:dyDescent="0.25">
      <c r="A2795" s="208"/>
      <c r="B2795" s="209" t="s">
        <v>270</v>
      </c>
      <c r="C2795" s="208" t="s">
        <v>589</v>
      </c>
      <c r="D2795" s="209" t="s">
        <v>590</v>
      </c>
      <c r="E2795" s="209" t="s">
        <v>359</v>
      </c>
      <c r="F2795" s="210">
        <v>1</v>
      </c>
      <c r="G2795" s="211">
        <v>1</v>
      </c>
      <c r="H2795" s="211">
        <f>+ROUND(F2795*G2795,2)</f>
        <v>1</v>
      </c>
    </row>
    <row r="2796" spans="1:8" x14ac:dyDescent="0.25">
      <c r="A2796" s="208"/>
      <c r="B2796" s="209" t="s">
        <v>270</v>
      </c>
      <c r="C2796" s="208" t="s">
        <v>591</v>
      </c>
      <c r="D2796" s="209" t="s">
        <v>592</v>
      </c>
      <c r="E2796" s="209" t="s">
        <v>359</v>
      </c>
      <c r="F2796" s="210">
        <v>1</v>
      </c>
      <c r="G2796" s="211">
        <v>1.28</v>
      </c>
      <c r="H2796" s="211">
        <f>+ROUND(F2796*G2796,2)</f>
        <v>1.28</v>
      </c>
    </row>
    <row r="2797" spans="1:8" x14ac:dyDescent="0.25">
      <c r="A2797" s="208"/>
      <c r="B2797" s="209"/>
      <c r="C2797" s="208"/>
      <c r="D2797" s="209" t="s">
        <v>271</v>
      </c>
      <c r="E2797" s="209"/>
      <c r="F2797" s="210"/>
      <c r="G2797" s="211"/>
      <c r="H2797" s="211">
        <f>+SUBTOTAL(9,H2793:H2796)</f>
        <v>3.59</v>
      </c>
    </row>
    <row r="2798" spans="1:8" x14ac:dyDescent="0.25">
      <c r="A2798" s="208"/>
      <c r="B2798" s="209"/>
      <c r="C2798" s="208"/>
      <c r="D2798" s="209" t="s">
        <v>272</v>
      </c>
      <c r="E2798" s="209"/>
      <c r="F2798" s="210"/>
      <c r="G2798" s="211"/>
      <c r="H2798" s="211">
        <f>+SUBTOTAL(9,H2792:H2796)</f>
        <v>3.59</v>
      </c>
    </row>
    <row r="2799" spans="1:8" x14ac:dyDescent="0.25">
      <c r="A2799" s="208"/>
      <c r="B2799" s="209"/>
      <c r="C2799" s="208"/>
      <c r="D2799" s="209" t="s">
        <v>273</v>
      </c>
      <c r="E2799" s="209"/>
      <c r="F2799" s="210">
        <v>0</v>
      </c>
      <c r="G2799" s="211"/>
      <c r="H2799" s="211">
        <f>+ROUND(H2798*F2799/100,2)</f>
        <v>0</v>
      </c>
    </row>
    <row r="2800" spans="1:8" x14ac:dyDescent="0.25">
      <c r="A2800" s="208"/>
      <c r="B2800" s="209"/>
      <c r="C2800" s="208"/>
      <c r="D2800" s="209" t="s">
        <v>274</v>
      </c>
      <c r="E2800" s="209"/>
      <c r="F2800" s="210"/>
      <c r="G2800" s="211"/>
      <c r="H2800" s="211">
        <f>+H2798+H2799</f>
        <v>3.59</v>
      </c>
    </row>
    <row r="2801" spans="1:8" x14ac:dyDescent="0.25">
      <c r="A2801" s="208"/>
      <c r="B2801" s="209"/>
      <c r="C2801" s="208"/>
      <c r="D2801" s="209" t="s">
        <v>275</v>
      </c>
      <c r="E2801" s="209"/>
      <c r="F2801" s="210"/>
      <c r="G2801" s="211"/>
      <c r="H2801" s="211">
        <v>3.59</v>
      </c>
    </row>
    <row r="2804" spans="1:8" x14ac:dyDescent="0.25">
      <c r="A2804" s="208" t="s">
        <v>344</v>
      </c>
      <c r="B2804" s="209" t="s">
        <v>345</v>
      </c>
      <c r="C2804" s="208"/>
      <c r="D2804" s="209"/>
      <c r="E2804" s="209"/>
      <c r="F2804" s="210"/>
      <c r="G2804" s="211"/>
      <c r="H2804" s="211"/>
    </row>
    <row r="2805" spans="1:8" x14ac:dyDescent="0.25">
      <c r="A2805" s="208"/>
      <c r="B2805" s="209"/>
      <c r="C2805" s="208" t="s">
        <v>346</v>
      </c>
      <c r="D2805" s="209" t="s">
        <v>347</v>
      </c>
      <c r="E2805" s="209" t="s">
        <v>348</v>
      </c>
      <c r="F2805" s="210" t="s">
        <v>349</v>
      </c>
      <c r="G2805" s="211" t="s">
        <v>350</v>
      </c>
      <c r="H2805" s="211" t="s">
        <v>351</v>
      </c>
    </row>
    <row r="2806" spans="1:8" x14ac:dyDescent="0.25">
      <c r="A2806" s="208"/>
      <c r="B2806" s="209"/>
      <c r="C2806" s="208"/>
      <c r="D2806" s="209"/>
      <c r="E2806" s="209"/>
      <c r="F2806" s="210"/>
      <c r="G2806" s="211"/>
      <c r="H2806" s="211"/>
    </row>
    <row r="2807" spans="1:8" x14ac:dyDescent="0.25">
      <c r="A2807" s="212" t="s">
        <v>593</v>
      </c>
      <c r="B2807" s="213" t="s">
        <v>594</v>
      </c>
      <c r="C2807" s="212"/>
      <c r="D2807" s="213"/>
      <c r="E2807" s="213" t="s">
        <v>359</v>
      </c>
      <c r="F2807" s="210" t="s">
        <v>366</v>
      </c>
      <c r="G2807" s="211"/>
      <c r="H2807" s="211"/>
    </row>
    <row r="2808" spans="1:8" x14ac:dyDescent="0.25">
      <c r="A2808" s="208"/>
      <c r="B2808" s="209">
        <v>0</v>
      </c>
      <c r="C2808" s="208" t="s">
        <v>595</v>
      </c>
      <c r="D2808" s="209" t="s">
        <v>596</v>
      </c>
      <c r="E2808" s="209" t="s">
        <v>337</v>
      </c>
      <c r="F2808" s="210">
        <v>6.3999999999999997E-5</v>
      </c>
      <c r="G2808" s="211">
        <v>16644.61</v>
      </c>
      <c r="H2808" s="211">
        <f>+ROUND(F2808*G2808,2)</f>
        <v>1.07</v>
      </c>
    </row>
    <row r="2809" spans="1:8" x14ac:dyDescent="0.25">
      <c r="A2809" s="208"/>
      <c r="B2809" s="209"/>
      <c r="C2809" s="208"/>
      <c r="D2809" s="209" t="s">
        <v>476</v>
      </c>
      <c r="E2809" s="209"/>
      <c r="F2809" s="210"/>
      <c r="G2809" s="211"/>
      <c r="H2809" s="211">
        <f>+SUBTOTAL(9,H2808:H2808)</f>
        <v>1.07</v>
      </c>
    </row>
    <row r="2810" spans="1:8" x14ac:dyDescent="0.25">
      <c r="A2810" s="208"/>
      <c r="B2810" s="209"/>
      <c r="C2810" s="208"/>
      <c r="D2810" s="209" t="s">
        <v>272</v>
      </c>
      <c r="E2810" s="209"/>
      <c r="F2810" s="210"/>
      <c r="G2810" s="211"/>
      <c r="H2810" s="211">
        <f>+SUBTOTAL(9,H2808:H2808)</f>
        <v>1.07</v>
      </c>
    </row>
    <row r="2811" spans="1:8" x14ac:dyDescent="0.25">
      <c r="A2811" s="208"/>
      <c r="B2811" s="209"/>
      <c r="C2811" s="208"/>
      <c r="D2811" s="209" t="s">
        <v>273</v>
      </c>
      <c r="E2811" s="209"/>
      <c r="F2811" s="210">
        <v>0</v>
      </c>
      <c r="G2811" s="211"/>
      <c r="H2811" s="211">
        <f>+ROUND(H2810*F2811/100,2)</f>
        <v>0</v>
      </c>
    </row>
    <row r="2812" spans="1:8" x14ac:dyDescent="0.25">
      <c r="A2812" s="208"/>
      <c r="B2812" s="209"/>
      <c r="C2812" s="208"/>
      <c r="D2812" s="209" t="s">
        <v>274</v>
      </c>
      <c r="E2812" s="209"/>
      <c r="F2812" s="210"/>
      <c r="G2812" s="211"/>
      <c r="H2812" s="211">
        <f>+H2810+H2811</f>
        <v>1.07</v>
      </c>
    </row>
    <row r="2813" spans="1:8" x14ac:dyDescent="0.25">
      <c r="A2813" s="208"/>
      <c r="B2813" s="209"/>
      <c r="C2813" s="208"/>
      <c r="D2813" s="209" t="s">
        <v>275</v>
      </c>
      <c r="E2813" s="209"/>
      <c r="F2813" s="210"/>
      <c r="G2813" s="211"/>
      <c r="H2813" s="211">
        <v>1.07</v>
      </c>
    </row>
    <row r="2816" spans="1:8" x14ac:dyDescent="0.25">
      <c r="A2816" s="208" t="s">
        <v>344</v>
      </c>
      <c r="B2816" s="209" t="s">
        <v>345</v>
      </c>
      <c r="C2816" s="208"/>
      <c r="D2816" s="209"/>
      <c r="E2816" s="209"/>
      <c r="F2816" s="210"/>
      <c r="G2816" s="211"/>
      <c r="H2816" s="211"/>
    </row>
    <row r="2817" spans="1:8" x14ac:dyDescent="0.25">
      <c r="A2817" s="208"/>
      <c r="B2817" s="209"/>
      <c r="C2817" s="208" t="s">
        <v>346</v>
      </c>
      <c r="D2817" s="209" t="s">
        <v>347</v>
      </c>
      <c r="E2817" s="209" t="s">
        <v>348</v>
      </c>
      <c r="F2817" s="210" t="s">
        <v>349</v>
      </c>
      <c r="G2817" s="211" t="s">
        <v>350</v>
      </c>
      <c r="H2817" s="211" t="s">
        <v>351</v>
      </c>
    </row>
    <row r="2818" spans="1:8" x14ac:dyDescent="0.25">
      <c r="A2818" s="208"/>
      <c r="B2818" s="209"/>
      <c r="C2818" s="208"/>
      <c r="D2818" s="209"/>
      <c r="E2818" s="209"/>
      <c r="F2818" s="210"/>
      <c r="G2818" s="211"/>
      <c r="H2818" s="211"/>
    </row>
    <row r="2819" spans="1:8" x14ac:dyDescent="0.25">
      <c r="A2819" s="212" t="s">
        <v>597</v>
      </c>
      <c r="B2819" s="213" t="s">
        <v>598</v>
      </c>
      <c r="C2819" s="212"/>
      <c r="D2819" s="213"/>
      <c r="E2819" s="213" t="s">
        <v>359</v>
      </c>
      <c r="F2819" s="210" t="s">
        <v>366</v>
      </c>
      <c r="G2819" s="211"/>
      <c r="H2819" s="211"/>
    </row>
    <row r="2820" spans="1:8" x14ac:dyDescent="0.25">
      <c r="A2820" s="208"/>
      <c r="B2820" s="209">
        <v>0</v>
      </c>
      <c r="C2820" s="208" t="s">
        <v>595</v>
      </c>
      <c r="D2820" s="209" t="s">
        <v>596</v>
      </c>
      <c r="E2820" s="209" t="s">
        <v>337</v>
      </c>
      <c r="F2820" s="210">
        <v>1.4399999999999999E-5</v>
      </c>
      <c r="G2820" s="211">
        <v>16644.61</v>
      </c>
      <c r="H2820" s="211">
        <f>+ROUND(F2820*G2820,2)</f>
        <v>0.24</v>
      </c>
    </row>
    <row r="2821" spans="1:8" x14ac:dyDescent="0.25">
      <c r="A2821" s="208"/>
      <c r="B2821" s="209"/>
      <c r="C2821" s="208"/>
      <c r="D2821" s="209" t="s">
        <v>476</v>
      </c>
      <c r="E2821" s="209"/>
      <c r="F2821" s="210"/>
      <c r="G2821" s="211"/>
      <c r="H2821" s="211">
        <f>+SUBTOTAL(9,H2820:H2820)</f>
        <v>0.24</v>
      </c>
    </row>
    <row r="2822" spans="1:8" x14ac:dyDescent="0.25">
      <c r="A2822" s="208"/>
      <c r="B2822" s="209"/>
      <c r="C2822" s="208"/>
      <c r="D2822" s="209" t="s">
        <v>272</v>
      </c>
      <c r="E2822" s="209"/>
      <c r="F2822" s="210"/>
      <c r="G2822" s="211"/>
      <c r="H2822" s="211">
        <f>+SUBTOTAL(9,H2820:H2820)</f>
        <v>0.24</v>
      </c>
    </row>
    <row r="2823" spans="1:8" x14ac:dyDescent="0.25">
      <c r="A2823" s="208"/>
      <c r="B2823" s="209"/>
      <c r="C2823" s="208"/>
      <c r="D2823" s="209" t="s">
        <v>273</v>
      </c>
      <c r="E2823" s="209"/>
      <c r="F2823" s="210">
        <v>0</v>
      </c>
      <c r="G2823" s="211"/>
      <c r="H2823" s="211">
        <f>+ROUND(H2822*F2823/100,2)</f>
        <v>0</v>
      </c>
    </row>
    <row r="2824" spans="1:8" x14ac:dyDescent="0.25">
      <c r="A2824" s="208"/>
      <c r="B2824" s="209"/>
      <c r="C2824" s="208"/>
      <c r="D2824" s="209" t="s">
        <v>274</v>
      </c>
      <c r="E2824" s="209"/>
      <c r="F2824" s="210"/>
      <c r="G2824" s="211"/>
      <c r="H2824" s="211">
        <f>+H2822+H2823</f>
        <v>0.24</v>
      </c>
    </row>
    <row r="2825" spans="1:8" x14ac:dyDescent="0.25">
      <c r="A2825" s="208"/>
      <c r="B2825" s="209"/>
      <c r="C2825" s="208"/>
      <c r="D2825" s="209" t="s">
        <v>275</v>
      </c>
      <c r="E2825" s="209"/>
      <c r="F2825" s="210"/>
      <c r="G2825" s="211"/>
      <c r="H2825" s="211">
        <v>0.24</v>
      </c>
    </row>
    <row r="2828" spans="1:8" x14ac:dyDescent="0.25">
      <c r="A2828" s="208" t="s">
        <v>344</v>
      </c>
      <c r="B2828" s="209" t="s">
        <v>345</v>
      </c>
      <c r="C2828" s="208"/>
      <c r="D2828" s="209"/>
      <c r="E2828" s="209"/>
      <c r="F2828" s="210"/>
      <c r="G2828" s="211"/>
      <c r="H2828" s="211"/>
    </row>
    <row r="2829" spans="1:8" x14ac:dyDescent="0.25">
      <c r="A2829" s="208"/>
      <c r="B2829" s="209"/>
      <c r="C2829" s="208" t="s">
        <v>346</v>
      </c>
      <c r="D2829" s="209" t="s">
        <v>347</v>
      </c>
      <c r="E2829" s="209" t="s">
        <v>348</v>
      </c>
      <c r="F2829" s="210" t="s">
        <v>349</v>
      </c>
      <c r="G2829" s="211" t="s">
        <v>350</v>
      </c>
      <c r="H2829" s="211" t="s">
        <v>351</v>
      </c>
    </row>
    <row r="2830" spans="1:8" x14ac:dyDescent="0.25">
      <c r="A2830" s="208"/>
      <c r="B2830" s="209"/>
      <c r="C2830" s="208"/>
      <c r="D2830" s="209"/>
      <c r="E2830" s="209"/>
      <c r="F2830" s="210"/>
      <c r="G2830" s="211"/>
      <c r="H2830" s="211"/>
    </row>
    <row r="2831" spans="1:8" x14ac:dyDescent="0.25">
      <c r="A2831" s="212" t="s">
        <v>599</v>
      </c>
      <c r="B2831" s="213" t="s">
        <v>600</v>
      </c>
      <c r="C2831" s="212"/>
      <c r="D2831" s="213"/>
      <c r="E2831" s="213" t="s">
        <v>359</v>
      </c>
      <c r="F2831" s="210" t="s">
        <v>366</v>
      </c>
      <c r="G2831" s="211"/>
      <c r="H2831" s="211"/>
    </row>
    <row r="2832" spans="1:8" x14ac:dyDescent="0.25">
      <c r="A2832" s="208"/>
      <c r="B2832" s="209">
        <v>0</v>
      </c>
      <c r="C2832" s="208" t="s">
        <v>595</v>
      </c>
      <c r="D2832" s="209" t="s">
        <v>596</v>
      </c>
      <c r="E2832" s="209" t="s">
        <v>337</v>
      </c>
      <c r="F2832" s="210">
        <v>6.0000000000000002E-5</v>
      </c>
      <c r="G2832" s="211">
        <v>16644.61</v>
      </c>
      <c r="H2832" s="211">
        <f>+ROUND(F2832*G2832,2)</f>
        <v>1</v>
      </c>
    </row>
    <row r="2833" spans="1:8" x14ac:dyDescent="0.25">
      <c r="A2833" s="208"/>
      <c r="B2833" s="209"/>
      <c r="C2833" s="208"/>
      <c r="D2833" s="209" t="s">
        <v>476</v>
      </c>
      <c r="E2833" s="209"/>
      <c r="F2833" s="210"/>
      <c r="G2833" s="211"/>
      <c r="H2833" s="211">
        <f>+SUBTOTAL(9,H2832:H2832)</f>
        <v>1</v>
      </c>
    </row>
    <row r="2834" spans="1:8" x14ac:dyDescent="0.25">
      <c r="A2834" s="208"/>
      <c r="B2834" s="209"/>
      <c r="C2834" s="208"/>
      <c r="D2834" s="209" t="s">
        <v>272</v>
      </c>
      <c r="E2834" s="209"/>
      <c r="F2834" s="210"/>
      <c r="G2834" s="211"/>
      <c r="H2834" s="211">
        <f>+SUBTOTAL(9,H2832:H2832)</f>
        <v>1</v>
      </c>
    </row>
    <row r="2835" spans="1:8" x14ac:dyDescent="0.25">
      <c r="A2835" s="208"/>
      <c r="B2835" s="209"/>
      <c r="C2835" s="208"/>
      <c r="D2835" s="209" t="s">
        <v>273</v>
      </c>
      <c r="E2835" s="209"/>
      <c r="F2835" s="210">
        <v>0</v>
      </c>
      <c r="G2835" s="211"/>
      <c r="H2835" s="211">
        <f>+ROUND(H2834*F2835/100,2)</f>
        <v>0</v>
      </c>
    </row>
    <row r="2836" spans="1:8" x14ac:dyDescent="0.25">
      <c r="A2836" s="208"/>
      <c r="B2836" s="209"/>
      <c r="C2836" s="208"/>
      <c r="D2836" s="209" t="s">
        <v>274</v>
      </c>
      <c r="E2836" s="209"/>
      <c r="F2836" s="210"/>
      <c r="G2836" s="211"/>
      <c r="H2836" s="211">
        <f>+H2834+H2835</f>
        <v>1</v>
      </c>
    </row>
    <row r="2837" spans="1:8" x14ac:dyDescent="0.25">
      <c r="A2837" s="208"/>
      <c r="B2837" s="209"/>
      <c r="C2837" s="208"/>
      <c r="D2837" s="209" t="s">
        <v>275</v>
      </c>
      <c r="E2837" s="209"/>
      <c r="F2837" s="210"/>
      <c r="G2837" s="211"/>
      <c r="H2837" s="211">
        <v>1</v>
      </c>
    </row>
    <row r="2840" spans="1:8" x14ac:dyDescent="0.25">
      <c r="A2840" s="208" t="s">
        <v>344</v>
      </c>
      <c r="B2840" s="209" t="s">
        <v>345</v>
      </c>
      <c r="C2840" s="208"/>
      <c r="D2840" s="209"/>
      <c r="E2840" s="209"/>
      <c r="F2840" s="210"/>
      <c r="G2840" s="211"/>
      <c r="H2840" s="211"/>
    </row>
    <row r="2841" spans="1:8" x14ac:dyDescent="0.25">
      <c r="A2841" s="208"/>
      <c r="B2841" s="209"/>
      <c r="C2841" s="208" t="s">
        <v>346</v>
      </c>
      <c r="D2841" s="209" t="s">
        <v>347</v>
      </c>
      <c r="E2841" s="209" t="s">
        <v>348</v>
      </c>
      <c r="F2841" s="210" t="s">
        <v>349</v>
      </c>
      <c r="G2841" s="211" t="s">
        <v>350</v>
      </c>
      <c r="H2841" s="211" t="s">
        <v>351</v>
      </c>
    </row>
    <row r="2842" spans="1:8" x14ac:dyDescent="0.25">
      <c r="A2842" s="208"/>
      <c r="B2842" s="209"/>
      <c r="C2842" s="208"/>
      <c r="D2842" s="209"/>
      <c r="E2842" s="209"/>
      <c r="F2842" s="210"/>
      <c r="G2842" s="211"/>
      <c r="H2842" s="211"/>
    </row>
    <row r="2843" spans="1:8" x14ac:dyDescent="0.25">
      <c r="A2843" s="212" t="s">
        <v>601</v>
      </c>
      <c r="B2843" s="213" t="s">
        <v>602</v>
      </c>
      <c r="C2843" s="212"/>
      <c r="D2843" s="213"/>
      <c r="E2843" s="213" t="s">
        <v>359</v>
      </c>
      <c r="F2843" s="210" t="s">
        <v>366</v>
      </c>
      <c r="G2843" s="211"/>
      <c r="H2843" s="211"/>
    </row>
    <row r="2844" spans="1:8" x14ac:dyDescent="0.25">
      <c r="A2844" s="208"/>
      <c r="B2844" s="209">
        <v>0</v>
      </c>
      <c r="C2844" s="208" t="s">
        <v>483</v>
      </c>
      <c r="D2844" s="209" t="s">
        <v>484</v>
      </c>
      <c r="E2844" s="209" t="s">
        <v>485</v>
      </c>
      <c r="F2844" s="210">
        <v>2.5</v>
      </c>
      <c r="G2844" s="211">
        <v>0.51</v>
      </c>
      <c r="H2844" s="211">
        <f>+ROUND(F2844*G2844,2)</f>
        <v>1.28</v>
      </c>
    </row>
    <row r="2845" spans="1:8" x14ac:dyDescent="0.25">
      <c r="A2845" s="208"/>
      <c r="B2845" s="209"/>
      <c r="C2845" s="208"/>
      <c r="D2845" s="209" t="s">
        <v>355</v>
      </c>
      <c r="E2845" s="209"/>
      <c r="F2845" s="210"/>
      <c r="G2845" s="211"/>
      <c r="H2845" s="211">
        <f>+SUBTOTAL(9,H2844:H2844)</f>
        <v>1.28</v>
      </c>
    </row>
    <row r="2846" spans="1:8" x14ac:dyDescent="0.25">
      <c r="A2846" s="208"/>
      <c r="B2846" s="209"/>
      <c r="C2846" s="208"/>
      <c r="D2846" s="209" t="s">
        <v>272</v>
      </c>
      <c r="E2846" s="209"/>
      <c r="F2846" s="210"/>
      <c r="G2846" s="211"/>
      <c r="H2846" s="211">
        <f>+SUBTOTAL(9,H2844:H2844)</f>
        <v>1.28</v>
      </c>
    </row>
    <row r="2847" spans="1:8" x14ac:dyDescent="0.25">
      <c r="A2847" s="208"/>
      <c r="B2847" s="209"/>
      <c r="C2847" s="208"/>
      <c r="D2847" s="209" t="s">
        <v>273</v>
      </c>
      <c r="E2847" s="209"/>
      <c r="F2847" s="210">
        <v>0</v>
      </c>
      <c r="G2847" s="211"/>
      <c r="H2847" s="211">
        <f>+ROUND(H2846*F2847/100,2)</f>
        <v>0</v>
      </c>
    </row>
    <row r="2848" spans="1:8" x14ac:dyDescent="0.25">
      <c r="A2848" s="208"/>
      <c r="B2848" s="209"/>
      <c r="C2848" s="208"/>
      <c r="D2848" s="209" t="s">
        <v>274</v>
      </c>
      <c r="E2848" s="209"/>
      <c r="F2848" s="210"/>
      <c r="G2848" s="211"/>
      <c r="H2848" s="211">
        <f>+H2846+H2847</f>
        <v>1.28</v>
      </c>
    </row>
    <row r="2849" spans="1:8" x14ac:dyDescent="0.25">
      <c r="A2849" s="208"/>
      <c r="B2849" s="209"/>
      <c r="C2849" s="208"/>
      <c r="D2849" s="209" t="s">
        <v>275</v>
      </c>
      <c r="E2849" s="209"/>
      <c r="F2849" s="210"/>
      <c r="G2849" s="211"/>
      <c r="H2849" s="211">
        <v>1.28</v>
      </c>
    </row>
    <row r="2852" spans="1:8" x14ac:dyDescent="0.25">
      <c r="A2852" s="208" t="s">
        <v>344</v>
      </c>
      <c r="B2852" s="209" t="s">
        <v>345</v>
      </c>
      <c r="C2852" s="208"/>
      <c r="D2852" s="209"/>
      <c r="E2852" s="209"/>
      <c r="F2852" s="210"/>
      <c r="G2852" s="211"/>
      <c r="H2852" s="211"/>
    </row>
    <row r="2853" spans="1:8" x14ac:dyDescent="0.25">
      <c r="A2853" s="208"/>
      <c r="B2853" s="209"/>
      <c r="C2853" s="208" t="s">
        <v>346</v>
      </c>
      <c r="D2853" s="209" t="s">
        <v>347</v>
      </c>
      <c r="E2853" s="209" t="s">
        <v>348</v>
      </c>
      <c r="F2853" s="210" t="s">
        <v>349</v>
      </c>
      <c r="G2853" s="211" t="s">
        <v>350</v>
      </c>
      <c r="H2853" s="211" t="s">
        <v>351</v>
      </c>
    </row>
    <row r="2854" spans="1:8" x14ac:dyDescent="0.25">
      <c r="A2854" s="208"/>
      <c r="B2854" s="209"/>
      <c r="C2854" s="208"/>
      <c r="D2854" s="209"/>
      <c r="E2854" s="209"/>
      <c r="F2854" s="210"/>
      <c r="G2854" s="211"/>
      <c r="H2854" s="211"/>
    </row>
    <row r="2855" spans="1:8" x14ac:dyDescent="0.25">
      <c r="A2855" s="212" t="s">
        <v>603</v>
      </c>
      <c r="B2855" s="213" t="s">
        <v>604</v>
      </c>
      <c r="C2855" s="212"/>
      <c r="D2855" s="213"/>
      <c r="E2855" s="213" t="s">
        <v>453</v>
      </c>
      <c r="F2855" s="210" t="s">
        <v>366</v>
      </c>
      <c r="G2855" s="211"/>
      <c r="H2855" s="211"/>
    </row>
    <row r="2856" spans="1:8" x14ac:dyDescent="0.25">
      <c r="A2856" s="208"/>
      <c r="B2856" s="209"/>
      <c r="C2856" s="208"/>
      <c r="D2856" s="209" t="s">
        <v>356</v>
      </c>
      <c r="E2856" s="209"/>
      <c r="F2856" s="210"/>
      <c r="G2856" s="211"/>
      <c r="H2856" s="211"/>
    </row>
    <row r="2857" spans="1:8" x14ac:dyDescent="0.25">
      <c r="A2857" s="208"/>
      <c r="B2857" s="209" t="s">
        <v>270</v>
      </c>
      <c r="C2857" s="208" t="s">
        <v>585</v>
      </c>
      <c r="D2857" s="209" t="s">
        <v>586</v>
      </c>
      <c r="E2857" s="209" t="s">
        <v>359</v>
      </c>
      <c r="F2857" s="210">
        <v>1</v>
      </c>
      <c r="G2857" s="211">
        <v>1.07</v>
      </c>
      <c r="H2857" s="211">
        <f>+ROUND(F2857*G2857,2)</f>
        <v>1.07</v>
      </c>
    </row>
    <row r="2858" spans="1:8" x14ac:dyDescent="0.25">
      <c r="A2858" s="208"/>
      <c r="B2858" s="209" t="s">
        <v>270</v>
      </c>
      <c r="C2858" s="208" t="s">
        <v>587</v>
      </c>
      <c r="D2858" s="209" t="s">
        <v>588</v>
      </c>
      <c r="E2858" s="209" t="s">
        <v>359</v>
      </c>
      <c r="F2858" s="210">
        <v>1</v>
      </c>
      <c r="G2858" s="211">
        <v>0.24</v>
      </c>
      <c r="H2858" s="211">
        <f>+ROUND(F2858*G2858,2)</f>
        <v>0.24</v>
      </c>
    </row>
    <row r="2859" spans="1:8" x14ac:dyDescent="0.25">
      <c r="A2859" s="208"/>
      <c r="B2859" s="209"/>
      <c r="C2859" s="208"/>
      <c r="D2859" s="209" t="s">
        <v>271</v>
      </c>
      <c r="E2859" s="209"/>
      <c r="F2859" s="210"/>
      <c r="G2859" s="211"/>
      <c r="H2859" s="211">
        <f>+SUBTOTAL(9,H2857:H2858)</f>
        <v>1.31</v>
      </c>
    </row>
    <row r="2860" spans="1:8" x14ac:dyDescent="0.25">
      <c r="A2860" s="208"/>
      <c r="B2860" s="209"/>
      <c r="C2860" s="208"/>
      <c r="D2860" s="209" t="s">
        <v>272</v>
      </c>
      <c r="E2860" s="209"/>
      <c r="F2860" s="210"/>
      <c r="G2860" s="211"/>
      <c r="H2860" s="211">
        <f>+SUBTOTAL(9,H2856:H2858)</f>
        <v>1.31</v>
      </c>
    </row>
    <row r="2861" spans="1:8" x14ac:dyDescent="0.25">
      <c r="A2861" s="208"/>
      <c r="B2861" s="209"/>
      <c r="C2861" s="208"/>
      <c r="D2861" s="209" t="s">
        <v>273</v>
      </c>
      <c r="E2861" s="209"/>
      <c r="F2861" s="210">
        <v>0</v>
      </c>
      <c r="G2861" s="211"/>
      <c r="H2861" s="211">
        <f>+ROUND(H2860*F2861/100,2)</f>
        <v>0</v>
      </c>
    </row>
    <row r="2862" spans="1:8" x14ac:dyDescent="0.25">
      <c r="A2862" s="208"/>
      <c r="B2862" s="209"/>
      <c r="C2862" s="208"/>
      <c r="D2862" s="209" t="s">
        <v>274</v>
      </c>
      <c r="E2862" s="209"/>
      <c r="F2862" s="210"/>
      <c r="G2862" s="211"/>
      <c r="H2862" s="211">
        <f>+H2860+H2861</f>
        <v>1.31</v>
      </c>
    </row>
    <row r="2863" spans="1:8" x14ac:dyDescent="0.25">
      <c r="A2863" s="208"/>
      <c r="B2863" s="209"/>
      <c r="C2863" s="208"/>
      <c r="D2863" s="209" t="s">
        <v>275</v>
      </c>
      <c r="E2863" s="209"/>
      <c r="F2863" s="210"/>
      <c r="G2863" s="211"/>
      <c r="H2863" s="211">
        <v>1.31</v>
      </c>
    </row>
  </sheetData>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36"/>
  <sheetViews>
    <sheetView workbookViewId="0">
      <selection activeCell="B10" sqref="B10:G10"/>
    </sheetView>
  </sheetViews>
  <sheetFormatPr defaultRowHeight="12.75" x14ac:dyDescent="0.2"/>
  <cols>
    <col min="1" max="1" width="4.85546875" customWidth="1"/>
    <col min="3" max="3" width="28.28515625" customWidth="1"/>
    <col min="4" max="4" width="11.140625" customWidth="1"/>
  </cols>
  <sheetData>
    <row r="3" spans="1:8" x14ac:dyDescent="0.2">
      <c r="A3" s="93" t="s">
        <v>1486</v>
      </c>
    </row>
    <row r="4" spans="1:8" x14ac:dyDescent="0.2">
      <c r="A4" s="93"/>
    </row>
    <row r="5" spans="1:8" x14ac:dyDescent="0.2">
      <c r="A5" s="93" t="s">
        <v>1487</v>
      </c>
    </row>
    <row r="8" spans="1:8" ht="15" x14ac:dyDescent="0.25">
      <c r="A8" s="171"/>
      <c r="B8" s="262" t="s">
        <v>281</v>
      </c>
      <c r="C8" s="262"/>
      <c r="D8" s="262"/>
      <c r="E8" s="262"/>
      <c r="F8" s="262"/>
      <c r="G8" s="262"/>
      <c r="H8" s="171"/>
    </row>
    <row r="9" spans="1:8" ht="15" x14ac:dyDescent="0.25">
      <c r="A9" s="171"/>
      <c r="B9" s="262" t="s">
        <v>282</v>
      </c>
      <c r="C9" s="262"/>
      <c r="D9" s="262"/>
      <c r="E9" s="262"/>
      <c r="F9" s="262"/>
      <c r="G9" s="262"/>
      <c r="H9" s="171"/>
    </row>
    <row r="10" spans="1:8" x14ac:dyDescent="0.2">
      <c r="B10" s="263" t="s">
        <v>852</v>
      </c>
      <c r="C10" s="263"/>
      <c r="D10" s="263"/>
      <c r="E10" s="263"/>
      <c r="F10" s="263"/>
      <c r="G10" s="263"/>
    </row>
    <row r="13" spans="1:8" ht="45" x14ac:dyDescent="0.2">
      <c r="A13" s="172"/>
      <c r="B13" s="173" t="s">
        <v>283</v>
      </c>
      <c r="C13" s="173" t="s">
        <v>284</v>
      </c>
      <c r="D13" s="173"/>
      <c r="E13" s="174" t="s">
        <v>285</v>
      </c>
      <c r="F13" s="173"/>
      <c r="G13" s="174" t="s">
        <v>286</v>
      </c>
      <c r="H13" s="172"/>
    </row>
    <row r="14" spans="1:8" x14ac:dyDescent="0.2">
      <c r="A14" s="175"/>
      <c r="B14" s="175"/>
      <c r="C14" s="175"/>
      <c r="D14" s="175"/>
      <c r="E14" s="176"/>
      <c r="F14" s="175"/>
      <c r="G14" s="176"/>
      <c r="H14" s="175"/>
    </row>
    <row r="15" spans="1:8" ht="15" x14ac:dyDescent="0.25">
      <c r="A15" s="171"/>
      <c r="B15" s="172">
        <v>1</v>
      </c>
      <c r="C15" s="171" t="s">
        <v>287</v>
      </c>
      <c r="D15" s="171"/>
      <c r="E15" s="177"/>
      <c r="F15" s="177"/>
      <c r="G15" s="177">
        <v>3.5000000000000003E-2</v>
      </c>
      <c r="H15" s="171"/>
    </row>
    <row r="16" spans="1:8" x14ac:dyDescent="0.2">
      <c r="B16" s="175"/>
      <c r="E16" s="178"/>
      <c r="F16" s="178"/>
      <c r="G16" s="178"/>
    </row>
    <row r="17" spans="1:9" ht="15" x14ac:dyDescent="0.25">
      <c r="A17" s="171"/>
      <c r="B17" s="172">
        <v>2</v>
      </c>
      <c r="C17" s="171" t="s">
        <v>288</v>
      </c>
      <c r="D17" s="171"/>
      <c r="E17" s="177">
        <f>SUM(E18:E21)</f>
        <v>0.1115</v>
      </c>
      <c r="F17" s="177"/>
      <c r="G17" s="177"/>
      <c r="H17" s="171"/>
    </row>
    <row r="18" spans="1:9" x14ac:dyDescent="0.2">
      <c r="B18" s="179" t="s">
        <v>289</v>
      </c>
      <c r="C18" s="93" t="s">
        <v>290</v>
      </c>
      <c r="D18" s="93"/>
      <c r="E18" s="180">
        <v>0.03</v>
      </c>
      <c r="F18" s="178"/>
      <c r="G18" s="178"/>
    </row>
    <row r="19" spans="1:9" x14ac:dyDescent="0.2">
      <c r="B19" s="179" t="s">
        <v>291</v>
      </c>
      <c r="C19" s="93" t="s">
        <v>292</v>
      </c>
      <c r="D19" s="93"/>
      <c r="E19" s="180">
        <v>6.4999999999999997E-3</v>
      </c>
      <c r="F19" s="178"/>
      <c r="G19" s="178"/>
    </row>
    <row r="20" spans="1:9" x14ac:dyDescent="0.2">
      <c r="B20" s="179" t="s">
        <v>293</v>
      </c>
      <c r="C20" s="93" t="s">
        <v>294</v>
      </c>
      <c r="D20" s="93"/>
      <c r="E20" s="180">
        <v>0.03</v>
      </c>
      <c r="F20" s="178"/>
      <c r="G20" s="178"/>
    </row>
    <row r="21" spans="1:9" x14ac:dyDescent="0.2">
      <c r="B21" s="179" t="s">
        <v>295</v>
      </c>
      <c r="C21" s="93" t="s">
        <v>296</v>
      </c>
      <c r="D21" s="93"/>
      <c r="E21" s="180">
        <v>4.4999999999999998E-2</v>
      </c>
      <c r="F21" s="178"/>
      <c r="G21" s="178"/>
    </row>
    <row r="22" spans="1:9" x14ac:dyDescent="0.2">
      <c r="B22" s="175"/>
      <c r="E22" s="178"/>
      <c r="F22" s="178"/>
      <c r="G22" s="178"/>
    </row>
    <row r="23" spans="1:9" ht="15" x14ac:dyDescent="0.25">
      <c r="A23" s="171"/>
      <c r="B23" s="172">
        <v>3</v>
      </c>
      <c r="C23" s="171" t="s">
        <v>297</v>
      </c>
      <c r="D23" s="171"/>
      <c r="E23" s="177"/>
      <c r="F23" s="177"/>
      <c r="G23" s="177">
        <v>1.6899999999999998E-2</v>
      </c>
      <c r="H23" s="171"/>
    </row>
    <row r="24" spans="1:9" x14ac:dyDescent="0.2">
      <c r="B24" s="175"/>
      <c r="E24" s="178"/>
      <c r="F24" s="178"/>
      <c r="G24" s="178" t="s">
        <v>298</v>
      </c>
    </row>
    <row r="25" spans="1:9" ht="15" x14ac:dyDescent="0.25">
      <c r="A25" s="171"/>
      <c r="B25" s="172">
        <v>4</v>
      </c>
      <c r="C25" s="171" t="s">
        <v>299</v>
      </c>
      <c r="D25" s="171"/>
      <c r="E25" s="177"/>
      <c r="F25" s="177"/>
      <c r="G25" s="177">
        <v>1.04E-2</v>
      </c>
      <c r="H25" s="171"/>
    </row>
    <row r="26" spans="1:9" x14ac:dyDescent="0.2">
      <c r="B26" s="175"/>
      <c r="E26" s="178"/>
      <c r="F26" s="178"/>
      <c r="G26" s="178"/>
    </row>
    <row r="27" spans="1:9" ht="15" x14ac:dyDescent="0.25">
      <c r="A27" s="171"/>
      <c r="B27" s="172">
        <v>5</v>
      </c>
      <c r="C27" s="171" t="s">
        <v>300</v>
      </c>
      <c r="D27" s="171"/>
      <c r="E27" s="177"/>
      <c r="F27" s="177"/>
      <c r="G27" s="177">
        <v>7.0000000000000007E-2</v>
      </c>
      <c r="H27" s="171"/>
    </row>
    <row r="28" spans="1:9" x14ac:dyDescent="0.2">
      <c r="E28" s="178"/>
      <c r="F28" s="178"/>
      <c r="G28" s="178"/>
    </row>
    <row r="29" spans="1:9" ht="15" x14ac:dyDescent="0.25">
      <c r="A29" s="171"/>
      <c r="B29" s="181"/>
      <c r="C29" s="182" t="s">
        <v>301</v>
      </c>
      <c r="D29" s="181"/>
      <c r="E29" s="183"/>
      <c r="F29" s="183"/>
      <c r="G29" s="183">
        <f>(((1+G15+G23)*(1+G25)*(1+G27))/((1-E17)))-1</f>
        <v>0.2799533406865502</v>
      </c>
      <c r="H29" s="171"/>
    </row>
    <row r="32" spans="1:9" x14ac:dyDescent="0.2">
      <c r="B32" s="93" t="s">
        <v>302</v>
      </c>
      <c r="C32" s="93"/>
      <c r="D32" s="93"/>
      <c r="E32" s="93"/>
      <c r="F32" s="93"/>
      <c r="G32" s="93"/>
      <c r="H32" s="93"/>
      <c r="I32" s="93"/>
    </row>
    <row r="33" spans="2:9" x14ac:dyDescent="0.2">
      <c r="B33" s="93"/>
      <c r="C33" s="93" t="s">
        <v>303</v>
      </c>
      <c r="D33" s="93"/>
      <c r="E33" s="93"/>
      <c r="F33" s="93"/>
      <c r="G33" s="93"/>
      <c r="H33" s="93"/>
      <c r="I33" s="93"/>
    </row>
    <row r="34" spans="2:9" x14ac:dyDescent="0.2">
      <c r="B34" s="93" t="s">
        <v>304</v>
      </c>
      <c r="C34" s="93"/>
      <c r="D34" s="93"/>
      <c r="E34" s="93"/>
      <c r="F34" s="93"/>
      <c r="G34" s="93"/>
      <c r="H34" s="93"/>
      <c r="I34" s="93"/>
    </row>
    <row r="35" spans="2:9" x14ac:dyDescent="0.2">
      <c r="B35" s="93" t="s">
        <v>305</v>
      </c>
      <c r="C35" s="93"/>
      <c r="D35" s="93"/>
      <c r="E35" s="93"/>
      <c r="F35" s="93"/>
      <c r="G35" s="93"/>
      <c r="H35" s="93"/>
      <c r="I35" s="93"/>
    </row>
    <row r="36" spans="2:9" x14ac:dyDescent="0.2">
      <c r="B36" s="93" t="s">
        <v>306</v>
      </c>
      <c r="C36" s="93"/>
      <c r="D36" s="93"/>
      <c r="E36" s="93"/>
      <c r="F36" s="93"/>
      <c r="G36" s="93"/>
      <c r="H36" s="93"/>
      <c r="I36" s="93"/>
    </row>
  </sheetData>
  <mergeCells count="3">
    <mergeCell ref="B8:G8"/>
    <mergeCell ref="B9:G9"/>
    <mergeCell ref="B10:G10"/>
  </mergeCells>
  <pageMargins left="0.511811024" right="0.511811024" top="0.78740157499999996" bottom="0.78740157499999996" header="0.31496062000000002" footer="0.31496062000000002"/>
  <pageSetup paperSize="9"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workbookViewId="0">
      <selection activeCell="F10" sqref="F10"/>
    </sheetView>
  </sheetViews>
  <sheetFormatPr defaultRowHeight="12.75" x14ac:dyDescent="0.2"/>
  <cols>
    <col min="3" max="3" width="12.42578125" customWidth="1"/>
    <col min="4" max="4" width="15.7109375" customWidth="1"/>
    <col min="5" max="5" width="15.85546875" customWidth="1"/>
    <col min="6" max="6" width="13.85546875" customWidth="1"/>
    <col min="7" max="7" width="11.7109375" customWidth="1"/>
  </cols>
  <sheetData>
    <row r="1" spans="1:8" x14ac:dyDescent="0.2">
      <c r="A1" s="93" t="s">
        <v>1486</v>
      </c>
    </row>
    <row r="2" spans="1:8" x14ac:dyDescent="0.2">
      <c r="A2" s="93"/>
    </row>
    <row r="3" spans="1:8" x14ac:dyDescent="0.2">
      <c r="A3" s="93" t="s">
        <v>1487</v>
      </c>
    </row>
    <row r="6" spans="1:8" ht="15" x14ac:dyDescent="0.25">
      <c r="A6" s="171"/>
      <c r="B6" s="262" t="s">
        <v>281</v>
      </c>
      <c r="C6" s="262"/>
      <c r="D6" s="262"/>
      <c r="E6" s="262"/>
      <c r="F6" s="262"/>
      <c r="G6" s="262"/>
      <c r="H6" s="171"/>
    </row>
    <row r="7" spans="1:8" ht="15" x14ac:dyDescent="0.25">
      <c r="A7" s="171"/>
      <c r="B7" s="262" t="s">
        <v>307</v>
      </c>
      <c r="C7" s="262"/>
      <c r="D7" s="262"/>
      <c r="E7" s="262"/>
      <c r="F7" s="262"/>
      <c r="G7" s="262"/>
      <c r="H7" s="171"/>
    </row>
    <row r="8" spans="1:8" x14ac:dyDescent="0.2">
      <c r="B8" s="263" t="s">
        <v>852</v>
      </c>
      <c r="C8" s="263"/>
      <c r="D8" s="263"/>
      <c r="E8" s="263"/>
      <c r="F8" s="263"/>
      <c r="G8" s="263"/>
    </row>
    <row r="11" spans="1:8" ht="30" x14ac:dyDescent="0.2">
      <c r="A11" s="172"/>
      <c r="B11" s="173" t="s">
        <v>283</v>
      </c>
      <c r="C11" s="173" t="s">
        <v>284</v>
      </c>
      <c r="D11" s="173"/>
      <c r="E11" s="174" t="s">
        <v>285</v>
      </c>
      <c r="F11" s="173"/>
      <c r="G11" s="174" t="s">
        <v>286</v>
      </c>
      <c r="H11" s="172"/>
    </row>
    <row r="12" spans="1:8" x14ac:dyDescent="0.2">
      <c r="A12" s="175"/>
      <c r="B12" s="175"/>
      <c r="C12" s="175"/>
      <c r="D12" s="175"/>
      <c r="E12" s="176"/>
      <c r="F12" s="175"/>
      <c r="G12" s="176"/>
      <c r="H12" s="175"/>
    </row>
    <row r="13" spans="1:8" ht="15" x14ac:dyDescent="0.25">
      <c r="A13" s="171"/>
      <c r="B13" s="172">
        <v>1</v>
      </c>
      <c r="C13" s="171" t="s">
        <v>287</v>
      </c>
      <c r="D13" s="171"/>
      <c r="E13" s="177"/>
      <c r="F13" s="177"/>
      <c r="G13" s="177">
        <v>3.3860000000000001E-2</v>
      </c>
      <c r="H13" s="171"/>
    </row>
    <row r="14" spans="1:8" x14ac:dyDescent="0.2">
      <c r="B14" s="175"/>
      <c r="E14" s="178"/>
      <c r="F14" s="178"/>
      <c r="G14" s="178"/>
    </row>
    <row r="15" spans="1:8" ht="15" x14ac:dyDescent="0.25">
      <c r="A15" s="171"/>
      <c r="B15" s="172">
        <v>2</v>
      </c>
      <c r="C15" s="171" t="s">
        <v>288</v>
      </c>
      <c r="D15" s="171"/>
      <c r="E15" s="177">
        <f>SUM(E16:E19)</f>
        <v>3.6499999999999998E-2</v>
      </c>
      <c r="F15" s="177"/>
      <c r="G15" s="177"/>
      <c r="H15" s="171"/>
    </row>
    <row r="16" spans="1:8" x14ac:dyDescent="0.2">
      <c r="B16" s="179" t="s">
        <v>289</v>
      </c>
      <c r="C16" s="93" t="s">
        <v>290</v>
      </c>
      <c r="D16" s="93"/>
      <c r="E16" s="180">
        <v>0</v>
      </c>
      <c r="F16" s="178"/>
      <c r="G16" s="178"/>
    </row>
    <row r="17" spans="1:8" x14ac:dyDescent="0.2">
      <c r="B17" s="179" t="s">
        <v>291</v>
      </c>
      <c r="C17" s="93" t="s">
        <v>292</v>
      </c>
      <c r="D17" s="93"/>
      <c r="E17" s="180">
        <v>6.4999999999999997E-3</v>
      </c>
      <c r="F17" s="178"/>
      <c r="G17" s="178"/>
    </row>
    <row r="18" spans="1:8" x14ac:dyDescent="0.2">
      <c r="B18" s="179" t="s">
        <v>293</v>
      </c>
      <c r="C18" s="93" t="s">
        <v>294</v>
      </c>
      <c r="D18" s="93"/>
      <c r="E18" s="180">
        <v>0.03</v>
      </c>
      <c r="F18" s="178"/>
      <c r="G18" s="178"/>
    </row>
    <row r="19" spans="1:8" x14ac:dyDescent="0.2">
      <c r="B19" s="179" t="s">
        <v>295</v>
      </c>
      <c r="C19" s="93" t="s">
        <v>296</v>
      </c>
      <c r="D19" s="93"/>
      <c r="E19" s="180">
        <v>0</v>
      </c>
      <c r="F19" s="178"/>
      <c r="G19" s="178"/>
    </row>
    <row r="20" spans="1:8" x14ac:dyDescent="0.2">
      <c r="B20" s="175"/>
      <c r="E20" s="178"/>
      <c r="F20" s="178"/>
      <c r="G20" s="178"/>
    </row>
    <row r="21" spans="1:8" ht="15" x14ac:dyDescent="0.25">
      <c r="A21" s="171"/>
      <c r="B21" s="172">
        <v>3</v>
      </c>
      <c r="C21" s="171" t="s">
        <v>297</v>
      </c>
      <c r="D21" s="171"/>
      <c r="E21" s="177"/>
      <c r="F21" s="177"/>
      <c r="G21" s="177">
        <v>1.6899999999999998E-2</v>
      </c>
      <c r="H21" s="171"/>
    </row>
    <row r="22" spans="1:8" x14ac:dyDescent="0.2">
      <c r="B22" s="175"/>
      <c r="E22" s="178"/>
      <c r="F22" s="178"/>
      <c r="G22" s="178" t="s">
        <v>298</v>
      </c>
    </row>
    <row r="23" spans="1:8" ht="15" x14ac:dyDescent="0.25">
      <c r="A23" s="171"/>
      <c r="B23" s="172">
        <v>4</v>
      </c>
      <c r="C23" s="171" t="s">
        <v>299</v>
      </c>
      <c r="D23" s="171"/>
      <c r="E23" s="177"/>
      <c r="F23" s="177"/>
      <c r="G23" s="177">
        <v>1.04E-2</v>
      </c>
      <c r="H23" s="171"/>
    </row>
    <row r="24" spans="1:8" x14ac:dyDescent="0.2">
      <c r="B24" s="175"/>
      <c r="E24" s="178"/>
      <c r="F24" s="178"/>
      <c r="G24" s="178"/>
    </row>
    <row r="25" spans="1:8" ht="15" x14ac:dyDescent="0.25">
      <c r="A25" s="171"/>
      <c r="B25" s="172">
        <v>5</v>
      </c>
      <c r="C25" s="171" t="s">
        <v>300</v>
      </c>
      <c r="D25" s="171"/>
      <c r="E25" s="177"/>
      <c r="F25" s="177"/>
      <c r="G25" s="177">
        <v>0.06</v>
      </c>
      <c r="H25" s="171"/>
    </row>
    <row r="26" spans="1:8" x14ac:dyDescent="0.2">
      <c r="E26" s="178"/>
      <c r="F26" s="178"/>
      <c r="G26" s="178"/>
    </row>
    <row r="27" spans="1:8" ht="15" x14ac:dyDescent="0.25">
      <c r="A27" s="171"/>
      <c r="B27" s="181"/>
      <c r="C27" s="182" t="s">
        <v>301</v>
      </c>
      <c r="D27" s="181"/>
      <c r="E27" s="183"/>
      <c r="F27" s="183"/>
      <c r="G27" s="183">
        <f>(((1+G13+G21)*(1+G23)*(1+G25))/((1-E15)))-1</f>
        <v>0.16802198052931994</v>
      </c>
      <c r="H27" s="171"/>
    </row>
    <row r="30" spans="1:8" x14ac:dyDescent="0.2">
      <c r="B30" s="93" t="s">
        <v>302</v>
      </c>
      <c r="C30" s="93"/>
      <c r="D30" s="93"/>
      <c r="E30" s="93"/>
      <c r="F30" s="93"/>
      <c r="G30" s="93"/>
      <c r="H30" s="93"/>
    </row>
    <row r="31" spans="1:8" x14ac:dyDescent="0.2">
      <c r="B31" s="93"/>
      <c r="C31" s="93" t="s">
        <v>303</v>
      </c>
      <c r="D31" s="93"/>
      <c r="E31" s="93"/>
      <c r="F31" s="93"/>
      <c r="G31" s="93"/>
      <c r="H31" s="93"/>
    </row>
    <row r="32" spans="1:8" x14ac:dyDescent="0.2">
      <c r="B32" s="93" t="s">
        <v>304</v>
      </c>
      <c r="C32" s="93"/>
      <c r="D32" s="93"/>
      <c r="E32" s="93"/>
      <c r="F32" s="93"/>
      <c r="G32" s="93"/>
      <c r="H32" s="93"/>
    </row>
    <row r="33" spans="2:8" x14ac:dyDescent="0.2">
      <c r="B33" s="93" t="s">
        <v>305</v>
      </c>
      <c r="C33" s="93"/>
      <c r="D33" s="93"/>
      <c r="E33" s="93"/>
      <c r="F33" s="93"/>
      <c r="G33" s="93"/>
      <c r="H33" s="93"/>
    </row>
    <row r="34" spans="2:8" x14ac:dyDescent="0.2">
      <c r="B34" s="93" t="s">
        <v>306</v>
      </c>
      <c r="C34" s="93"/>
      <c r="D34" s="93"/>
      <c r="E34" s="93"/>
      <c r="F34" s="93"/>
      <c r="G34" s="93"/>
      <c r="H34" s="93"/>
    </row>
  </sheetData>
  <mergeCells count="3">
    <mergeCell ref="B6:G6"/>
    <mergeCell ref="B7:G7"/>
    <mergeCell ref="B8:G8"/>
  </mergeCells>
  <pageMargins left="0.511811024" right="0.511811024" top="0.78740157499999996" bottom="0.78740157499999996" header="0.31496062000000002" footer="0.31496062000000002"/>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dimension ref="A1:O293"/>
  <sheetViews>
    <sheetView view="pageBreakPreview" topLeftCell="C1" zoomScale="60" zoomScaleNormal="75" workbookViewId="0">
      <pane ySplit="10" topLeftCell="A62" activePane="bottomLeft" state="frozen"/>
      <selection activeCell="G1" sqref="G1"/>
      <selection pane="bottomLeft" activeCell="N11" sqref="N11"/>
    </sheetView>
  </sheetViews>
  <sheetFormatPr defaultColWidth="8.85546875" defaultRowHeight="19.899999999999999" customHeight="1" x14ac:dyDescent="0.2"/>
  <cols>
    <col min="1" max="1" width="10.7109375" style="36" customWidth="1"/>
    <col min="2" max="3" width="15.7109375" style="34" customWidth="1"/>
    <col min="4" max="4" width="67.7109375" style="32" customWidth="1"/>
    <col min="5" max="5" width="10.7109375" style="34" customWidth="1"/>
    <col min="6" max="10" width="20.7109375" style="35" customWidth="1"/>
    <col min="11" max="11" width="14.85546875" style="35" customWidth="1"/>
    <col min="12" max="13" width="15.7109375" style="35" customWidth="1"/>
    <col min="14" max="14" width="27.42578125" style="35" customWidth="1"/>
    <col min="15" max="15" width="11.5703125" style="32" hidden="1" customWidth="1"/>
    <col min="16" max="16" width="17" style="32" customWidth="1"/>
    <col min="17" max="17" width="8.85546875" style="32" customWidth="1"/>
    <col min="18" max="18" width="9.85546875" style="32" customWidth="1"/>
    <col min="19" max="16384" width="8.85546875" style="32"/>
  </cols>
  <sheetData>
    <row r="1" spans="1:14" s="21" customFormat="1" ht="19.899999999999999" customHeight="1" x14ac:dyDescent="0.2">
      <c r="A1" s="1"/>
      <c r="B1" s="59"/>
      <c r="C1" s="60"/>
      <c r="D1" s="2"/>
      <c r="E1" s="2"/>
      <c r="F1" s="37"/>
      <c r="G1" s="37"/>
      <c r="H1" s="37"/>
      <c r="I1" s="37"/>
      <c r="J1" s="37"/>
      <c r="K1" s="37"/>
      <c r="L1" s="20"/>
      <c r="M1" s="20"/>
      <c r="N1" s="20"/>
    </row>
    <row r="2" spans="1:14" s="21" customFormat="1" ht="34.9" customHeight="1" x14ac:dyDescent="0.2">
      <c r="A2" s="3"/>
      <c r="B2" s="59"/>
      <c r="C2" s="60"/>
      <c r="D2" s="4" t="s">
        <v>128</v>
      </c>
      <c r="E2" s="4"/>
      <c r="F2" s="20"/>
      <c r="G2" s="20"/>
      <c r="H2" s="20"/>
      <c r="I2" s="20"/>
      <c r="J2" s="20"/>
      <c r="K2" s="20"/>
      <c r="L2" s="20"/>
      <c r="M2" s="20"/>
      <c r="N2" s="20"/>
    </row>
    <row r="3" spans="1:14" s="21" customFormat="1" ht="34.9" customHeight="1" x14ac:dyDescent="0.2">
      <c r="A3" s="3"/>
      <c r="B3" s="59"/>
      <c r="C3" s="60"/>
      <c r="D3" s="5" t="s">
        <v>129</v>
      </c>
      <c r="E3" s="5"/>
      <c r="F3" s="20"/>
      <c r="G3" s="20"/>
      <c r="H3" s="20"/>
      <c r="I3" s="20"/>
      <c r="J3" s="20"/>
      <c r="K3" s="20"/>
      <c r="L3" s="20"/>
      <c r="M3" s="20"/>
      <c r="N3" s="20"/>
    </row>
    <row r="4" spans="1:14" s="21" customFormat="1" ht="34.9" customHeight="1" x14ac:dyDescent="0.2">
      <c r="A4" s="3"/>
      <c r="B4" s="59"/>
      <c r="C4" s="60"/>
      <c r="D4" s="4" t="s">
        <v>130</v>
      </c>
      <c r="E4" s="4"/>
      <c r="F4" s="20"/>
      <c r="G4" s="20"/>
      <c r="H4" s="20"/>
      <c r="I4" s="20"/>
      <c r="J4" s="20"/>
      <c r="K4" s="20"/>
      <c r="L4" s="20"/>
      <c r="M4" s="20"/>
      <c r="N4" s="20"/>
    </row>
    <row r="5" spans="1:14" s="21" customFormat="1" ht="34.9" customHeight="1" x14ac:dyDescent="0.2">
      <c r="A5" s="6"/>
      <c r="B5" s="59"/>
      <c r="C5" s="60"/>
      <c r="D5" s="7"/>
      <c r="E5" s="7"/>
      <c r="F5" s="20"/>
      <c r="G5" s="20"/>
      <c r="H5" s="20"/>
      <c r="I5" s="20"/>
      <c r="J5" s="20"/>
      <c r="K5" s="20"/>
      <c r="L5" s="20"/>
      <c r="M5" s="20"/>
      <c r="N5" s="20"/>
    </row>
    <row r="6" spans="1:14" s="21" customFormat="1" ht="34.9" customHeight="1" x14ac:dyDescent="0.2">
      <c r="A6" s="10" t="s">
        <v>217</v>
      </c>
      <c r="B6" s="59"/>
      <c r="C6" s="60"/>
      <c r="D6" s="19"/>
      <c r="E6" s="19"/>
      <c r="F6" s="20"/>
      <c r="G6" s="20"/>
      <c r="H6" s="20"/>
      <c r="I6" s="20"/>
      <c r="J6" s="20"/>
      <c r="K6" s="20"/>
      <c r="L6" s="20"/>
      <c r="M6" s="20"/>
      <c r="N6" s="20"/>
    </row>
    <row r="7" spans="1:14" s="21" customFormat="1" ht="34.9" customHeight="1" x14ac:dyDescent="0.2">
      <c r="A7" s="10" t="s">
        <v>238</v>
      </c>
      <c r="B7" s="59"/>
      <c r="C7" s="60"/>
      <c r="D7" s="19"/>
      <c r="E7" s="19"/>
      <c r="F7" s="20"/>
      <c r="G7" s="20"/>
      <c r="H7" s="20"/>
      <c r="I7" s="20"/>
      <c r="J7" s="20"/>
      <c r="K7" s="20"/>
      <c r="L7" s="20"/>
      <c r="M7" s="20"/>
      <c r="N7" s="20"/>
    </row>
    <row r="8" spans="1:14" s="21" customFormat="1" ht="34.9" customHeight="1" thickBot="1" x14ac:dyDescent="0.25">
      <c r="A8" s="6"/>
      <c r="B8" s="59"/>
      <c r="C8" s="60"/>
      <c r="D8" s="19"/>
      <c r="E8" s="19"/>
      <c r="F8" s="20"/>
      <c r="G8" s="20"/>
      <c r="H8" s="20"/>
      <c r="I8" s="20"/>
      <c r="J8" s="20"/>
      <c r="K8" s="20"/>
      <c r="L8" s="20"/>
      <c r="M8" s="20"/>
      <c r="N8" s="20"/>
    </row>
    <row r="9" spans="1:14" s="11" customFormat="1" ht="19.899999999999999" customHeight="1" x14ac:dyDescent="0.2">
      <c r="A9" s="266" t="s">
        <v>131</v>
      </c>
      <c r="B9" s="268" t="s">
        <v>132</v>
      </c>
      <c r="C9" s="268" t="s">
        <v>133</v>
      </c>
      <c r="D9" s="270" t="s">
        <v>134</v>
      </c>
      <c r="E9" s="272" t="s">
        <v>135</v>
      </c>
      <c r="F9" s="38" t="s">
        <v>59</v>
      </c>
      <c r="G9" s="39"/>
      <c r="H9" s="39"/>
      <c r="I9" s="39"/>
      <c r="J9" s="39"/>
      <c r="K9" s="40"/>
      <c r="L9" s="274" t="s">
        <v>60</v>
      </c>
      <c r="M9" s="274" t="s">
        <v>61</v>
      </c>
      <c r="N9" s="264" t="s">
        <v>62</v>
      </c>
    </row>
    <row r="10" spans="1:14" s="11" customFormat="1" ht="19.899999999999999" customHeight="1" thickBot="1" x14ac:dyDescent="0.25">
      <c r="A10" s="267"/>
      <c r="B10" s="269"/>
      <c r="C10" s="269"/>
      <c r="D10" s="271"/>
      <c r="E10" s="273"/>
      <c r="F10" s="12" t="s">
        <v>63</v>
      </c>
      <c r="G10" s="13" t="s">
        <v>64</v>
      </c>
      <c r="H10" s="13" t="s">
        <v>65</v>
      </c>
      <c r="I10" s="13" t="s">
        <v>79</v>
      </c>
      <c r="J10" s="13" t="s">
        <v>66</v>
      </c>
      <c r="K10" s="13" t="s">
        <v>138</v>
      </c>
      <c r="L10" s="275"/>
      <c r="M10" s="275"/>
      <c r="N10" s="265"/>
    </row>
    <row r="11" spans="1:14" s="29" customFormat="1" ht="30" customHeight="1" thickBot="1" x14ac:dyDescent="0.25">
      <c r="A11" s="22" t="s">
        <v>3</v>
      </c>
      <c r="B11" s="23"/>
      <c r="C11" s="24"/>
      <c r="D11" s="25"/>
      <c r="E11" s="26"/>
      <c r="F11" s="27"/>
      <c r="G11" s="62"/>
      <c r="H11" s="62"/>
      <c r="I11" s="62"/>
      <c r="J11" s="62"/>
      <c r="K11" s="62"/>
      <c r="L11" s="27"/>
      <c r="M11" s="27"/>
      <c r="N11" s="28" t="e">
        <f>SUBTOTAL(9,M12:M313)</f>
        <v>#NAME?</v>
      </c>
    </row>
    <row r="12" spans="1:14" s="31" customFormat="1" ht="19.899999999999999" customHeight="1" x14ac:dyDescent="0.2">
      <c r="A12" s="64"/>
      <c r="B12" s="65"/>
      <c r="C12" s="66"/>
      <c r="D12" s="71" t="s">
        <v>127</v>
      </c>
      <c r="E12" s="67"/>
      <c r="F12" s="68"/>
      <c r="G12" s="68"/>
      <c r="H12" s="68"/>
      <c r="I12" s="68"/>
      <c r="J12" s="68"/>
      <c r="K12" s="68"/>
      <c r="L12" s="69"/>
      <c r="M12" s="69"/>
      <c r="N12" s="70"/>
    </row>
    <row r="13" spans="1:14" s="31" customFormat="1" ht="19.899999999999999" customHeight="1" x14ac:dyDescent="0.2">
      <c r="A13" s="30"/>
      <c r="B13" s="17" t="s">
        <v>126</v>
      </c>
      <c r="C13" s="61" t="s">
        <v>209</v>
      </c>
      <c r="D13" s="14" t="e">
        <f t="shared" ref="D13:D19" si="0">IF(B13="",VLOOKUP(C13,INSUMOS_DIVERSOS,2,FALSE),IF(B13="CODEVASF",VLOOKUP(C13,INSUMOS_CODEVASF,2,FALSE),VLOOKUP(C13,INSUMOS_SEINFRA,2,FALSE)))</f>
        <v>#NAME?</v>
      </c>
      <c r="E13" s="15" t="e">
        <f t="shared" ref="E13:E19" si="1">IF(B13="",VLOOKUP(C13,INSUMOS_DIVERSOS,3,FALSE),IF(B13="CODEVASF",VLOOKUP(C13,INSUMOS_CODEVASF,3,FALSE),VLOOKUP(C13,INSUMOS_SEINFRA,3,FALSE)))</f>
        <v>#NAME?</v>
      </c>
      <c r="F13" s="16">
        <v>0</v>
      </c>
      <c r="G13" s="16">
        <v>708</v>
      </c>
      <c r="H13" s="16">
        <v>129</v>
      </c>
      <c r="I13" s="16">
        <v>0</v>
      </c>
      <c r="J13" s="16">
        <v>0</v>
      </c>
      <c r="K13" s="16">
        <f t="shared" ref="K13:K19" si="2">SUM(G13:J13)</f>
        <v>837</v>
      </c>
      <c r="L13" s="18" t="e">
        <f t="shared" ref="L13:L19" si="3">IF(B13="",VLOOKUP(C13,INSUMOS_DIVERSOS,4,FALSE),IF(B13="CODEVASF",VLOOKUP(C13,INSUMOS_CODEVASF,4,FALSE),VLOOKUP(C13,INSUMOS_SEINFRA,4,FALSE)))</f>
        <v>#NAME?</v>
      </c>
      <c r="M13" s="18" t="e">
        <f t="shared" ref="M13:M19" si="4">ROUND(K13*L13,2)</f>
        <v>#NAME?</v>
      </c>
      <c r="N13" s="33"/>
    </row>
    <row r="14" spans="1:14" s="31" customFormat="1" ht="19.899999999999999" customHeight="1" x14ac:dyDescent="0.2">
      <c r="A14" s="30"/>
      <c r="B14" s="17" t="s">
        <v>126</v>
      </c>
      <c r="C14" s="61" t="s">
        <v>180</v>
      </c>
      <c r="D14" s="14" t="e">
        <f t="shared" si="0"/>
        <v>#NAME?</v>
      </c>
      <c r="E14" s="15" t="e">
        <f t="shared" si="1"/>
        <v>#NAME?</v>
      </c>
      <c r="F14" s="16">
        <v>0</v>
      </c>
      <c r="G14" s="16">
        <v>0</v>
      </c>
      <c r="H14" s="16">
        <v>0</v>
      </c>
      <c r="I14" s="16">
        <v>0</v>
      </c>
      <c r="J14" s="16">
        <v>0</v>
      </c>
      <c r="K14" s="16">
        <f t="shared" si="2"/>
        <v>0</v>
      </c>
      <c r="L14" s="18" t="e">
        <f t="shared" si="3"/>
        <v>#NAME?</v>
      </c>
      <c r="M14" s="18" t="e">
        <f t="shared" si="4"/>
        <v>#NAME?</v>
      </c>
      <c r="N14" s="33"/>
    </row>
    <row r="15" spans="1:14" s="31" customFormat="1" ht="19.899999999999999" customHeight="1" x14ac:dyDescent="0.2">
      <c r="A15" s="30"/>
      <c r="B15" s="17" t="s">
        <v>126</v>
      </c>
      <c r="C15" s="61" t="s">
        <v>181</v>
      </c>
      <c r="D15" s="14" t="e">
        <f t="shared" si="0"/>
        <v>#NAME?</v>
      </c>
      <c r="E15" s="15" t="e">
        <f t="shared" si="1"/>
        <v>#NAME?</v>
      </c>
      <c r="F15" s="16">
        <v>0</v>
      </c>
      <c r="G15" s="16">
        <v>0</v>
      </c>
      <c r="H15" s="16">
        <v>0</v>
      </c>
      <c r="I15" s="16">
        <v>0</v>
      </c>
      <c r="J15" s="16">
        <v>0</v>
      </c>
      <c r="K15" s="16">
        <f t="shared" si="2"/>
        <v>0</v>
      </c>
      <c r="L15" s="18" t="e">
        <f t="shared" si="3"/>
        <v>#NAME?</v>
      </c>
      <c r="M15" s="18" t="e">
        <f t="shared" si="4"/>
        <v>#NAME?</v>
      </c>
      <c r="N15" s="33"/>
    </row>
    <row r="16" spans="1:14" s="31" customFormat="1" ht="19.899999999999999" customHeight="1" x14ac:dyDescent="0.2">
      <c r="A16" s="30"/>
      <c r="B16" s="17" t="s">
        <v>126</v>
      </c>
      <c r="C16" s="61" t="s">
        <v>182</v>
      </c>
      <c r="D16" s="14" t="e">
        <f t="shared" si="0"/>
        <v>#NAME?</v>
      </c>
      <c r="E16" s="15" t="e">
        <f t="shared" si="1"/>
        <v>#NAME?</v>
      </c>
      <c r="F16" s="16">
        <v>0</v>
      </c>
      <c r="G16" s="16">
        <v>0</v>
      </c>
      <c r="H16" s="16">
        <v>0</v>
      </c>
      <c r="I16" s="16">
        <v>0</v>
      </c>
      <c r="J16" s="16">
        <v>0</v>
      </c>
      <c r="K16" s="16">
        <f t="shared" si="2"/>
        <v>0</v>
      </c>
      <c r="L16" s="18" t="e">
        <f t="shared" si="3"/>
        <v>#NAME?</v>
      </c>
      <c r="M16" s="18" t="e">
        <f t="shared" si="4"/>
        <v>#NAME?</v>
      </c>
      <c r="N16" s="33"/>
    </row>
    <row r="17" spans="1:14" s="31" customFormat="1" ht="19.899999999999999" customHeight="1" x14ac:dyDescent="0.2">
      <c r="A17" s="30"/>
      <c r="B17" s="17" t="s">
        <v>126</v>
      </c>
      <c r="C17" s="61" t="s">
        <v>183</v>
      </c>
      <c r="D17" s="14" t="e">
        <f t="shared" si="0"/>
        <v>#NAME?</v>
      </c>
      <c r="E17" s="15" t="e">
        <f t="shared" si="1"/>
        <v>#NAME?</v>
      </c>
      <c r="F17" s="16">
        <v>0</v>
      </c>
      <c r="G17" s="16">
        <v>236</v>
      </c>
      <c r="H17" s="16">
        <v>43</v>
      </c>
      <c r="I17" s="16">
        <v>0</v>
      </c>
      <c r="J17" s="16">
        <v>0</v>
      </c>
      <c r="K17" s="16">
        <f t="shared" si="2"/>
        <v>279</v>
      </c>
      <c r="L17" s="18" t="e">
        <f t="shared" si="3"/>
        <v>#NAME?</v>
      </c>
      <c r="M17" s="18" t="e">
        <f t="shared" si="4"/>
        <v>#NAME?</v>
      </c>
      <c r="N17" s="33"/>
    </row>
    <row r="18" spans="1:14" s="31" customFormat="1" ht="19.899999999999999" customHeight="1" x14ac:dyDescent="0.2">
      <c r="A18" s="30"/>
      <c r="B18" s="17" t="s">
        <v>126</v>
      </c>
      <c r="C18" s="61" t="s">
        <v>71</v>
      </c>
      <c r="D18" s="14" t="e">
        <f t="shared" si="0"/>
        <v>#NAME?</v>
      </c>
      <c r="E18" s="15" t="e">
        <f t="shared" si="1"/>
        <v>#NAME?</v>
      </c>
      <c r="F18" s="16">
        <v>0</v>
      </c>
      <c r="G18" s="16">
        <v>472</v>
      </c>
      <c r="H18" s="16">
        <v>86</v>
      </c>
      <c r="I18" s="16">
        <v>0</v>
      </c>
      <c r="J18" s="16">
        <v>0</v>
      </c>
      <c r="K18" s="16">
        <f t="shared" si="2"/>
        <v>558</v>
      </c>
      <c r="L18" s="18" t="e">
        <f t="shared" si="3"/>
        <v>#NAME?</v>
      </c>
      <c r="M18" s="18" t="e">
        <f t="shared" si="4"/>
        <v>#NAME?</v>
      </c>
      <c r="N18" s="33"/>
    </row>
    <row r="19" spans="1:14" s="31" customFormat="1" ht="19.899999999999999" customHeight="1" x14ac:dyDescent="0.2">
      <c r="A19" s="30"/>
      <c r="B19" s="17" t="s">
        <v>126</v>
      </c>
      <c r="C19" s="61" t="s">
        <v>70</v>
      </c>
      <c r="D19" s="14" t="e">
        <f t="shared" si="0"/>
        <v>#NAME?</v>
      </c>
      <c r="E19" s="15" t="e">
        <f t="shared" si="1"/>
        <v>#NAME?</v>
      </c>
      <c r="F19" s="16">
        <v>0</v>
      </c>
      <c r="G19" s="16">
        <v>1416</v>
      </c>
      <c r="H19" s="16">
        <v>258</v>
      </c>
      <c r="I19" s="16">
        <v>0</v>
      </c>
      <c r="J19" s="16">
        <v>0</v>
      </c>
      <c r="K19" s="16">
        <f t="shared" si="2"/>
        <v>1674</v>
      </c>
      <c r="L19" s="18" t="e">
        <f t="shared" si="3"/>
        <v>#NAME?</v>
      </c>
      <c r="M19" s="18" t="e">
        <f t="shared" si="4"/>
        <v>#NAME?</v>
      </c>
      <c r="N19" s="33"/>
    </row>
    <row r="20" spans="1:14" s="79" customFormat="1" ht="19.899999999999999" customHeight="1" x14ac:dyDescent="0.2">
      <c r="A20" s="72"/>
      <c r="B20" s="73"/>
      <c r="C20" s="74"/>
      <c r="D20" s="71" t="s">
        <v>10</v>
      </c>
      <c r="E20" s="75"/>
      <c r="F20" s="76"/>
      <c r="G20" s="76"/>
      <c r="H20" s="76"/>
      <c r="I20" s="76"/>
      <c r="J20" s="76"/>
      <c r="K20" s="76"/>
      <c r="L20" s="77"/>
      <c r="M20" s="77"/>
      <c r="N20" s="78"/>
    </row>
    <row r="21" spans="1:14" s="31" customFormat="1" ht="19.899999999999999" customHeight="1" x14ac:dyDescent="0.2">
      <c r="A21" s="30"/>
      <c r="B21" s="17" t="s">
        <v>126</v>
      </c>
      <c r="C21" s="61" t="s">
        <v>211</v>
      </c>
      <c r="D21" s="14" t="e">
        <f t="shared" ref="D21:D50" si="5">IF(B21="",VLOOKUP(C21,INSUMOS_DIVERSOS,2,FALSE),IF(B21="CODEVASF",VLOOKUP(C21,INSUMOS_CODEVASF,2,FALSE),VLOOKUP(C21,INSUMOS_SEINFRA,2,FALSE)))</f>
        <v>#NAME?</v>
      </c>
      <c r="E21" s="15" t="e">
        <f t="shared" ref="E21:E50" si="6">IF(B21="",VLOOKUP(C21,INSUMOS_DIVERSOS,3,FALSE),IF(B21="CODEVASF",VLOOKUP(C21,INSUMOS_CODEVASF,3,FALSE),VLOOKUP(C21,INSUMOS_SEINFRA,3,FALSE)))</f>
        <v>#NAME?</v>
      </c>
      <c r="F21" s="16">
        <v>0</v>
      </c>
      <c r="G21" s="16">
        <v>10</v>
      </c>
      <c r="H21" s="16">
        <v>5</v>
      </c>
      <c r="I21" s="16">
        <v>0</v>
      </c>
      <c r="J21" s="16">
        <v>0</v>
      </c>
      <c r="K21" s="16">
        <f t="shared" ref="K21:K50" si="7">SUM(G21:J21)</f>
        <v>15</v>
      </c>
      <c r="L21" s="18" t="e">
        <f t="shared" ref="L21:L50" si="8">IF(B21="",VLOOKUP(C21,INSUMOS_DIVERSOS,4,FALSE),IF(B21="CODEVASF",VLOOKUP(C21,INSUMOS_CODEVASF,4,FALSE),VLOOKUP(C21,INSUMOS_SEINFRA,4,FALSE)))</f>
        <v>#NAME?</v>
      </c>
      <c r="M21" s="18" t="e">
        <f t="shared" ref="M21:M50" si="9">ROUND(K21*L21,2)</f>
        <v>#NAME?</v>
      </c>
      <c r="N21" s="33"/>
    </row>
    <row r="22" spans="1:14" s="31" customFormat="1" ht="19.899999999999999" customHeight="1" x14ac:dyDescent="0.2">
      <c r="A22" s="30"/>
      <c r="B22" s="17" t="s">
        <v>126</v>
      </c>
      <c r="C22" s="61" t="s">
        <v>212</v>
      </c>
      <c r="D22" s="14" t="e">
        <f t="shared" si="5"/>
        <v>#NAME?</v>
      </c>
      <c r="E22" s="15" t="e">
        <f t="shared" si="6"/>
        <v>#NAME?</v>
      </c>
      <c r="F22" s="16">
        <v>0</v>
      </c>
      <c r="G22" s="16">
        <v>0</v>
      </c>
      <c r="H22" s="16">
        <v>0</v>
      </c>
      <c r="I22" s="16">
        <v>0</v>
      </c>
      <c r="J22" s="16">
        <v>0</v>
      </c>
      <c r="K22" s="16">
        <f t="shared" si="7"/>
        <v>0</v>
      </c>
      <c r="L22" s="18" t="e">
        <f t="shared" si="8"/>
        <v>#NAME?</v>
      </c>
      <c r="M22" s="18" t="e">
        <f t="shared" si="9"/>
        <v>#NAME?</v>
      </c>
      <c r="N22" s="33"/>
    </row>
    <row r="23" spans="1:14" s="31" customFormat="1" ht="19.899999999999999" customHeight="1" x14ac:dyDescent="0.2">
      <c r="A23" s="30"/>
      <c r="B23" s="17" t="s">
        <v>126</v>
      </c>
      <c r="C23" s="61" t="s">
        <v>190</v>
      </c>
      <c r="D23" s="14" t="e">
        <f t="shared" si="5"/>
        <v>#NAME?</v>
      </c>
      <c r="E23" s="15" t="e">
        <f t="shared" si="6"/>
        <v>#NAME?</v>
      </c>
      <c r="F23" s="16">
        <v>0</v>
      </c>
      <c r="G23" s="16">
        <v>0</v>
      </c>
      <c r="H23" s="16">
        <v>0</v>
      </c>
      <c r="I23" s="16">
        <v>0</v>
      </c>
      <c r="J23" s="16">
        <v>0</v>
      </c>
      <c r="K23" s="16">
        <f t="shared" si="7"/>
        <v>0</v>
      </c>
      <c r="L23" s="18" t="e">
        <f t="shared" si="8"/>
        <v>#NAME?</v>
      </c>
      <c r="M23" s="18" t="e">
        <f t="shared" si="9"/>
        <v>#NAME?</v>
      </c>
      <c r="N23" s="33"/>
    </row>
    <row r="24" spans="1:14" s="31" customFormat="1" ht="19.899999999999999" customHeight="1" x14ac:dyDescent="0.2">
      <c r="A24" s="30"/>
      <c r="B24" s="17" t="s">
        <v>126</v>
      </c>
      <c r="C24" s="61" t="s">
        <v>191</v>
      </c>
      <c r="D24" s="14" t="e">
        <f t="shared" si="5"/>
        <v>#NAME?</v>
      </c>
      <c r="E24" s="15" t="e">
        <f t="shared" si="6"/>
        <v>#NAME?</v>
      </c>
      <c r="F24" s="16">
        <v>0</v>
      </c>
      <c r="G24" s="16">
        <v>0</v>
      </c>
      <c r="H24" s="16">
        <v>0</v>
      </c>
      <c r="I24" s="16">
        <v>0</v>
      </c>
      <c r="J24" s="16">
        <v>0</v>
      </c>
      <c r="K24" s="16">
        <f t="shared" si="7"/>
        <v>0</v>
      </c>
      <c r="L24" s="18" t="e">
        <f t="shared" si="8"/>
        <v>#NAME?</v>
      </c>
      <c r="M24" s="18" t="e">
        <f t="shared" si="9"/>
        <v>#NAME?</v>
      </c>
      <c r="N24" s="33"/>
    </row>
    <row r="25" spans="1:14" s="31" customFormat="1" ht="19.899999999999999" customHeight="1" x14ac:dyDescent="0.2">
      <c r="A25" s="30"/>
      <c r="B25" s="17" t="s">
        <v>126</v>
      </c>
      <c r="C25" s="61" t="s">
        <v>192</v>
      </c>
      <c r="D25" s="14" t="e">
        <f t="shared" si="5"/>
        <v>#NAME?</v>
      </c>
      <c r="E25" s="15" t="e">
        <f t="shared" si="6"/>
        <v>#NAME?</v>
      </c>
      <c r="F25" s="16">
        <v>0</v>
      </c>
      <c r="G25" s="16">
        <v>0</v>
      </c>
      <c r="H25" s="16">
        <v>0</v>
      </c>
      <c r="I25" s="16">
        <v>0</v>
      </c>
      <c r="J25" s="16">
        <v>0</v>
      </c>
      <c r="K25" s="16">
        <f t="shared" si="7"/>
        <v>0</v>
      </c>
      <c r="L25" s="18" t="e">
        <f t="shared" si="8"/>
        <v>#NAME?</v>
      </c>
      <c r="M25" s="18" t="e">
        <f t="shared" si="9"/>
        <v>#NAME?</v>
      </c>
      <c r="N25" s="33"/>
    </row>
    <row r="26" spans="1:14" s="31" customFormat="1" ht="19.899999999999999" customHeight="1" x14ac:dyDescent="0.2">
      <c r="A26" s="30"/>
      <c r="B26" s="17" t="s">
        <v>126</v>
      </c>
      <c r="C26" s="61" t="s">
        <v>193</v>
      </c>
      <c r="D26" s="14" t="e">
        <f t="shared" si="5"/>
        <v>#NAME?</v>
      </c>
      <c r="E26" s="15" t="e">
        <f t="shared" si="6"/>
        <v>#NAME?</v>
      </c>
      <c r="F26" s="16">
        <v>0</v>
      </c>
      <c r="G26" s="16">
        <v>0</v>
      </c>
      <c r="H26" s="16">
        <v>0</v>
      </c>
      <c r="I26" s="16">
        <v>0</v>
      </c>
      <c r="J26" s="16">
        <v>0</v>
      </c>
      <c r="K26" s="16">
        <f t="shared" si="7"/>
        <v>0</v>
      </c>
      <c r="L26" s="18" t="e">
        <f t="shared" si="8"/>
        <v>#NAME?</v>
      </c>
      <c r="M26" s="18" t="e">
        <f t="shared" si="9"/>
        <v>#NAME?</v>
      </c>
      <c r="N26" s="33"/>
    </row>
    <row r="27" spans="1:14" s="31" customFormat="1" ht="19.899999999999999" customHeight="1" x14ac:dyDescent="0.2">
      <c r="A27" s="30"/>
      <c r="B27" s="17" t="s">
        <v>126</v>
      </c>
      <c r="C27" s="61" t="s">
        <v>162</v>
      </c>
      <c r="D27" s="14" t="e">
        <f t="shared" si="5"/>
        <v>#NAME?</v>
      </c>
      <c r="E27" s="15" t="e">
        <f t="shared" si="6"/>
        <v>#NAME?</v>
      </c>
      <c r="F27" s="16">
        <v>0</v>
      </c>
      <c r="G27" s="16">
        <v>10</v>
      </c>
      <c r="H27" s="16">
        <v>5</v>
      </c>
      <c r="I27" s="16">
        <v>0</v>
      </c>
      <c r="J27" s="16">
        <v>0</v>
      </c>
      <c r="K27" s="16">
        <f t="shared" si="7"/>
        <v>15</v>
      </c>
      <c r="L27" s="18" t="e">
        <f t="shared" si="8"/>
        <v>#NAME?</v>
      </c>
      <c r="M27" s="18" t="e">
        <f t="shared" si="9"/>
        <v>#NAME?</v>
      </c>
      <c r="N27" s="33"/>
    </row>
    <row r="28" spans="1:14" s="31" customFormat="1" ht="19.899999999999999" customHeight="1" x14ac:dyDescent="0.2">
      <c r="A28" s="30"/>
      <c r="B28" s="17" t="s">
        <v>126</v>
      </c>
      <c r="C28" s="61" t="s">
        <v>163</v>
      </c>
      <c r="D28" s="14" t="e">
        <f t="shared" si="5"/>
        <v>#NAME?</v>
      </c>
      <c r="E28" s="15" t="e">
        <f t="shared" si="6"/>
        <v>#NAME?</v>
      </c>
      <c r="F28" s="16">
        <v>0</v>
      </c>
      <c r="G28" s="16">
        <v>0</v>
      </c>
      <c r="H28" s="16">
        <v>0</v>
      </c>
      <c r="I28" s="16">
        <v>0</v>
      </c>
      <c r="J28" s="16">
        <v>0</v>
      </c>
      <c r="K28" s="16">
        <f t="shared" si="7"/>
        <v>0</v>
      </c>
      <c r="L28" s="18" t="e">
        <f t="shared" si="8"/>
        <v>#NAME?</v>
      </c>
      <c r="M28" s="18" t="e">
        <f t="shared" si="9"/>
        <v>#NAME?</v>
      </c>
      <c r="N28" s="33"/>
    </row>
    <row r="29" spans="1:14" s="31" customFormat="1" ht="19.899999999999999" customHeight="1" x14ac:dyDescent="0.2">
      <c r="A29" s="30"/>
      <c r="B29" s="17" t="s">
        <v>126</v>
      </c>
      <c r="C29" s="61" t="s">
        <v>164</v>
      </c>
      <c r="D29" s="14" t="e">
        <f t="shared" si="5"/>
        <v>#NAME?</v>
      </c>
      <c r="E29" s="15" t="e">
        <f t="shared" si="6"/>
        <v>#NAME?</v>
      </c>
      <c r="F29" s="16">
        <v>0</v>
      </c>
      <c r="G29" s="16">
        <v>0</v>
      </c>
      <c r="H29" s="16">
        <v>0</v>
      </c>
      <c r="I29" s="16">
        <v>0</v>
      </c>
      <c r="J29" s="16">
        <v>0</v>
      </c>
      <c r="K29" s="16">
        <f t="shared" si="7"/>
        <v>0</v>
      </c>
      <c r="L29" s="18" t="e">
        <f t="shared" si="8"/>
        <v>#NAME?</v>
      </c>
      <c r="M29" s="18" t="e">
        <f t="shared" si="9"/>
        <v>#NAME?</v>
      </c>
      <c r="N29" s="33"/>
    </row>
    <row r="30" spans="1:14" s="31" customFormat="1" ht="19.899999999999999" customHeight="1" x14ac:dyDescent="0.2">
      <c r="A30" s="30"/>
      <c r="B30" s="17" t="s">
        <v>126</v>
      </c>
      <c r="C30" s="61" t="s">
        <v>165</v>
      </c>
      <c r="D30" s="14" t="e">
        <f t="shared" si="5"/>
        <v>#NAME?</v>
      </c>
      <c r="E30" s="15" t="e">
        <f t="shared" si="6"/>
        <v>#NAME?</v>
      </c>
      <c r="F30" s="16">
        <v>0</v>
      </c>
      <c r="G30" s="16">
        <v>0</v>
      </c>
      <c r="H30" s="16">
        <v>0</v>
      </c>
      <c r="I30" s="16">
        <v>0</v>
      </c>
      <c r="J30" s="16">
        <v>0</v>
      </c>
      <c r="K30" s="16">
        <f t="shared" si="7"/>
        <v>0</v>
      </c>
      <c r="L30" s="18" t="e">
        <f t="shared" si="8"/>
        <v>#NAME?</v>
      </c>
      <c r="M30" s="18" t="e">
        <f t="shared" si="9"/>
        <v>#NAME?</v>
      </c>
      <c r="N30" s="33"/>
    </row>
    <row r="31" spans="1:14" s="31" customFormat="1" ht="19.899999999999999" customHeight="1" x14ac:dyDescent="0.2">
      <c r="A31" s="30"/>
      <c r="B31" s="17" t="s">
        <v>126</v>
      </c>
      <c r="C31" s="61" t="s">
        <v>166</v>
      </c>
      <c r="D31" s="14" t="e">
        <f t="shared" si="5"/>
        <v>#NAME?</v>
      </c>
      <c r="E31" s="15" t="e">
        <f t="shared" si="6"/>
        <v>#NAME?</v>
      </c>
      <c r="F31" s="16">
        <v>0</v>
      </c>
      <c r="G31" s="16">
        <v>0</v>
      </c>
      <c r="H31" s="16">
        <v>0</v>
      </c>
      <c r="I31" s="16">
        <v>0</v>
      </c>
      <c r="J31" s="16">
        <v>0</v>
      </c>
      <c r="K31" s="16">
        <f t="shared" si="7"/>
        <v>0</v>
      </c>
      <c r="L31" s="18" t="e">
        <f t="shared" si="8"/>
        <v>#NAME?</v>
      </c>
      <c r="M31" s="18" t="e">
        <f t="shared" si="9"/>
        <v>#NAME?</v>
      </c>
      <c r="N31" s="33"/>
    </row>
    <row r="32" spans="1:14" s="31" customFormat="1" ht="19.899999999999999" customHeight="1" x14ac:dyDescent="0.2">
      <c r="A32" s="30"/>
      <c r="B32" s="17" t="s">
        <v>126</v>
      </c>
      <c r="C32" s="61" t="s">
        <v>167</v>
      </c>
      <c r="D32" s="14" t="e">
        <f t="shared" si="5"/>
        <v>#NAME?</v>
      </c>
      <c r="E32" s="15" t="e">
        <f t="shared" si="6"/>
        <v>#NAME?</v>
      </c>
      <c r="F32" s="16">
        <v>0</v>
      </c>
      <c r="G32" s="16">
        <v>0</v>
      </c>
      <c r="H32" s="16">
        <v>0</v>
      </c>
      <c r="I32" s="16">
        <v>0</v>
      </c>
      <c r="J32" s="16">
        <v>0</v>
      </c>
      <c r="K32" s="16">
        <f t="shared" si="7"/>
        <v>0</v>
      </c>
      <c r="L32" s="18" t="e">
        <f t="shared" si="8"/>
        <v>#NAME?</v>
      </c>
      <c r="M32" s="18" t="e">
        <f t="shared" si="9"/>
        <v>#NAME?</v>
      </c>
      <c r="N32" s="33"/>
    </row>
    <row r="33" spans="1:14" s="31" customFormat="1" ht="19.899999999999999" customHeight="1" x14ac:dyDescent="0.2">
      <c r="A33" s="30"/>
      <c r="B33" s="17" t="s">
        <v>126</v>
      </c>
      <c r="C33" s="61" t="s">
        <v>184</v>
      </c>
      <c r="D33" s="14" t="e">
        <f t="shared" si="5"/>
        <v>#NAME?</v>
      </c>
      <c r="E33" s="15" t="e">
        <f t="shared" si="6"/>
        <v>#NAME?</v>
      </c>
      <c r="F33" s="16">
        <v>0</v>
      </c>
      <c r="G33" s="16">
        <v>1624</v>
      </c>
      <c r="H33" s="16">
        <v>256</v>
      </c>
      <c r="I33" s="16">
        <v>0</v>
      </c>
      <c r="J33" s="16">
        <v>0</v>
      </c>
      <c r="K33" s="16">
        <f t="shared" si="7"/>
        <v>1880</v>
      </c>
      <c r="L33" s="18" t="e">
        <f t="shared" si="8"/>
        <v>#NAME?</v>
      </c>
      <c r="M33" s="18" t="e">
        <f t="shared" si="9"/>
        <v>#NAME?</v>
      </c>
      <c r="N33" s="33"/>
    </row>
    <row r="34" spans="1:14" s="31" customFormat="1" ht="19.899999999999999" customHeight="1" x14ac:dyDescent="0.2">
      <c r="A34" s="30"/>
      <c r="B34" s="17" t="s">
        <v>126</v>
      </c>
      <c r="C34" s="61" t="s">
        <v>185</v>
      </c>
      <c r="D34" s="14" t="e">
        <f t="shared" si="5"/>
        <v>#NAME?</v>
      </c>
      <c r="E34" s="15" t="e">
        <f t="shared" si="6"/>
        <v>#NAME?</v>
      </c>
      <c r="F34" s="16">
        <v>0</v>
      </c>
      <c r="G34" s="16">
        <v>0</v>
      </c>
      <c r="H34" s="16">
        <v>0</v>
      </c>
      <c r="I34" s="16">
        <v>0</v>
      </c>
      <c r="J34" s="16">
        <v>0</v>
      </c>
      <c r="K34" s="16">
        <f t="shared" si="7"/>
        <v>0</v>
      </c>
      <c r="L34" s="18" t="e">
        <f t="shared" si="8"/>
        <v>#NAME?</v>
      </c>
      <c r="M34" s="18" t="e">
        <f t="shared" si="9"/>
        <v>#NAME?</v>
      </c>
      <c r="N34" s="33"/>
    </row>
    <row r="35" spans="1:14" s="31" customFormat="1" ht="19.899999999999999" customHeight="1" x14ac:dyDescent="0.2">
      <c r="A35" s="30"/>
      <c r="B35" s="17" t="s">
        <v>126</v>
      </c>
      <c r="C35" s="61" t="s">
        <v>186</v>
      </c>
      <c r="D35" s="14" t="e">
        <f t="shared" si="5"/>
        <v>#NAME?</v>
      </c>
      <c r="E35" s="15" t="e">
        <f t="shared" si="6"/>
        <v>#NAME?</v>
      </c>
      <c r="F35" s="16">
        <v>0</v>
      </c>
      <c r="G35" s="16">
        <v>0</v>
      </c>
      <c r="H35" s="16">
        <v>0</v>
      </c>
      <c r="I35" s="16">
        <v>0</v>
      </c>
      <c r="J35" s="16">
        <v>0</v>
      </c>
      <c r="K35" s="16">
        <f t="shared" si="7"/>
        <v>0</v>
      </c>
      <c r="L35" s="18" t="e">
        <f t="shared" si="8"/>
        <v>#NAME?</v>
      </c>
      <c r="M35" s="18" t="e">
        <f t="shared" si="9"/>
        <v>#NAME?</v>
      </c>
      <c r="N35" s="33"/>
    </row>
    <row r="36" spans="1:14" s="31" customFormat="1" ht="19.899999999999999" customHeight="1" x14ac:dyDescent="0.2">
      <c r="A36" s="30"/>
      <c r="B36" s="17" t="s">
        <v>126</v>
      </c>
      <c r="C36" s="61" t="s">
        <v>187</v>
      </c>
      <c r="D36" s="14" t="e">
        <f t="shared" si="5"/>
        <v>#NAME?</v>
      </c>
      <c r="E36" s="15" t="e">
        <f t="shared" si="6"/>
        <v>#NAME?</v>
      </c>
      <c r="F36" s="16">
        <v>0</v>
      </c>
      <c r="G36" s="16">
        <v>0</v>
      </c>
      <c r="H36" s="16">
        <v>0</v>
      </c>
      <c r="I36" s="16">
        <v>0</v>
      </c>
      <c r="J36" s="16">
        <v>0</v>
      </c>
      <c r="K36" s="16">
        <f t="shared" si="7"/>
        <v>0</v>
      </c>
      <c r="L36" s="18" t="e">
        <f t="shared" si="8"/>
        <v>#NAME?</v>
      </c>
      <c r="M36" s="18" t="e">
        <f t="shared" si="9"/>
        <v>#NAME?</v>
      </c>
      <c r="N36" s="33"/>
    </row>
    <row r="37" spans="1:14" s="31" customFormat="1" ht="19.899999999999999" customHeight="1" x14ac:dyDescent="0.2">
      <c r="A37" s="30"/>
      <c r="B37" s="17" t="s">
        <v>126</v>
      </c>
      <c r="C37" s="61" t="s">
        <v>188</v>
      </c>
      <c r="D37" s="14" t="e">
        <f t="shared" si="5"/>
        <v>#NAME?</v>
      </c>
      <c r="E37" s="15" t="e">
        <f t="shared" si="6"/>
        <v>#NAME?</v>
      </c>
      <c r="F37" s="16">
        <v>0</v>
      </c>
      <c r="G37" s="16">
        <v>0</v>
      </c>
      <c r="H37" s="16">
        <v>0</v>
      </c>
      <c r="I37" s="16">
        <v>0</v>
      </c>
      <c r="J37" s="16">
        <v>0</v>
      </c>
      <c r="K37" s="16">
        <f t="shared" si="7"/>
        <v>0</v>
      </c>
      <c r="L37" s="18" t="e">
        <f t="shared" si="8"/>
        <v>#NAME?</v>
      </c>
      <c r="M37" s="18" t="e">
        <f t="shared" si="9"/>
        <v>#NAME?</v>
      </c>
      <c r="N37" s="33"/>
    </row>
    <row r="38" spans="1:14" s="31" customFormat="1" ht="19.899999999999999" customHeight="1" x14ac:dyDescent="0.2">
      <c r="A38" s="30"/>
      <c r="B38" s="17" t="s">
        <v>126</v>
      </c>
      <c r="C38" s="61" t="s">
        <v>189</v>
      </c>
      <c r="D38" s="14" t="e">
        <f t="shared" si="5"/>
        <v>#NAME?</v>
      </c>
      <c r="E38" s="15" t="e">
        <f t="shared" si="6"/>
        <v>#NAME?</v>
      </c>
      <c r="F38" s="16">
        <v>0</v>
      </c>
      <c r="G38" s="16">
        <v>0</v>
      </c>
      <c r="H38" s="16">
        <v>0</v>
      </c>
      <c r="I38" s="16">
        <v>0</v>
      </c>
      <c r="J38" s="16">
        <v>0</v>
      </c>
      <c r="K38" s="16">
        <f t="shared" si="7"/>
        <v>0</v>
      </c>
      <c r="L38" s="18" t="e">
        <f t="shared" si="8"/>
        <v>#NAME?</v>
      </c>
      <c r="M38" s="18" t="e">
        <f t="shared" si="9"/>
        <v>#NAME?</v>
      </c>
      <c r="N38" s="33"/>
    </row>
    <row r="39" spans="1:14" s="31" customFormat="1" ht="30" customHeight="1" x14ac:dyDescent="0.2">
      <c r="A39" s="30"/>
      <c r="B39" s="17" t="s">
        <v>126</v>
      </c>
      <c r="C39" s="61" t="s">
        <v>4</v>
      </c>
      <c r="D39" s="14" t="e">
        <f t="shared" si="5"/>
        <v>#NAME?</v>
      </c>
      <c r="E39" s="15" t="e">
        <f t="shared" si="6"/>
        <v>#NAME?</v>
      </c>
      <c r="F39" s="16">
        <v>0</v>
      </c>
      <c r="G39" s="16">
        <v>0</v>
      </c>
      <c r="H39" s="16">
        <v>0</v>
      </c>
      <c r="I39" s="16">
        <v>0</v>
      </c>
      <c r="J39" s="16">
        <v>0</v>
      </c>
      <c r="K39" s="16">
        <f t="shared" si="7"/>
        <v>0</v>
      </c>
      <c r="L39" s="18" t="e">
        <f t="shared" si="8"/>
        <v>#NAME?</v>
      </c>
      <c r="M39" s="18" t="e">
        <f t="shared" si="9"/>
        <v>#NAME?</v>
      </c>
      <c r="N39" s="33"/>
    </row>
    <row r="40" spans="1:14" s="31" customFormat="1" ht="30" customHeight="1" x14ac:dyDescent="0.2">
      <c r="A40" s="30"/>
      <c r="B40" s="17" t="s">
        <v>126</v>
      </c>
      <c r="C40" s="61" t="s">
        <v>5</v>
      </c>
      <c r="D40" s="14" t="e">
        <f t="shared" si="5"/>
        <v>#NAME?</v>
      </c>
      <c r="E40" s="15" t="e">
        <f t="shared" si="6"/>
        <v>#NAME?</v>
      </c>
      <c r="F40" s="16">
        <v>0</v>
      </c>
      <c r="G40" s="16">
        <v>0</v>
      </c>
      <c r="H40" s="16">
        <v>0</v>
      </c>
      <c r="I40" s="16">
        <v>0</v>
      </c>
      <c r="J40" s="16">
        <v>0</v>
      </c>
      <c r="K40" s="16">
        <f t="shared" si="7"/>
        <v>0</v>
      </c>
      <c r="L40" s="18" t="e">
        <f t="shared" si="8"/>
        <v>#NAME?</v>
      </c>
      <c r="M40" s="18" t="e">
        <f t="shared" si="9"/>
        <v>#NAME?</v>
      </c>
      <c r="N40" s="33"/>
    </row>
    <row r="41" spans="1:14" s="31" customFormat="1" ht="30" customHeight="1" x14ac:dyDescent="0.2">
      <c r="A41" s="30"/>
      <c r="B41" s="17" t="s">
        <v>126</v>
      </c>
      <c r="C41" s="61" t="s">
        <v>6</v>
      </c>
      <c r="D41" s="14" t="e">
        <f t="shared" si="5"/>
        <v>#NAME?</v>
      </c>
      <c r="E41" s="15" t="e">
        <f t="shared" si="6"/>
        <v>#NAME?</v>
      </c>
      <c r="F41" s="16">
        <v>0</v>
      </c>
      <c r="G41" s="16">
        <v>0</v>
      </c>
      <c r="H41" s="16">
        <v>0</v>
      </c>
      <c r="I41" s="16">
        <v>0</v>
      </c>
      <c r="J41" s="16">
        <v>0</v>
      </c>
      <c r="K41" s="16">
        <f t="shared" si="7"/>
        <v>0</v>
      </c>
      <c r="L41" s="18" t="e">
        <f t="shared" si="8"/>
        <v>#NAME?</v>
      </c>
      <c r="M41" s="18" t="e">
        <f t="shared" si="9"/>
        <v>#NAME?</v>
      </c>
      <c r="N41" s="33"/>
    </row>
    <row r="42" spans="1:14" s="31" customFormat="1" ht="30" customHeight="1" x14ac:dyDescent="0.2">
      <c r="A42" s="30"/>
      <c r="B42" s="17" t="s">
        <v>126</v>
      </c>
      <c r="C42" s="61" t="s">
        <v>73</v>
      </c>
      <c r="D42" s="14" t="e">
        <f t="shared" si="5"/>
        <v>#NAME?</v>
      </c>
      <c r="E42" s="15" t="e">
        <f t="shared" si="6"/>
        <v>#NAME?</v>
      </c>
      <c r="F42" s="16">
        <v>0</v>
      </c>
      <c r="G42" s="16">
        <v>10</v>
      </c>
      <c r="H42" s="16">
        <v>5</v>
      </c>
      <c r="I42" s="16">
        <v>0</v>
      </c>
      <c r="J42" s="16">
        <v>0</v>
      </c>
      <c r="K42" s="16">
        <f t="shared" si="7"/>
        <v>15</v>
      </c>
      <c r="L42" s="18" t="e">
        <f t="shared" si="8"/>
        <v>#NAME?</v>
      </c>
      <c r="M42" s="18" t="e">
        <f t="shared" si="9"/>
        <v>#NAME?</v>
      </c>
      <c r="N42" s="33"/>
    </row>
    <row r="43" spans="1:14" s="31" customFormat="1" ht="30" customHeight="1" x14ac:dyDescent="0.2">
      <c r="A43" s="30"/>
      <c r="B43" s="17" t="s">
        <v>126</v>
      </c>
      <c r="C43" s="61" t="s">
        <v>7</v>
      </c>
      <c r="D43" s="14" t="e">
        <f t="shared" si="5"/>
        <v>#NAME?</v>
      </c>
      <c r="E43" s="15" t="e">
        <f t="shared" si="6"/>
        <v>#NAME?</v>
      </c>
      <c r="F43" s="16">
        <v>0</v>
      </c>
      <c r="G43" s="16">
        <v>0</v>
      </c>
      <c r="H43" s="16">
        <v>0</v>
      </c>
      <c r="I43" s="16">
        <v>0</v>
      </c>
      <c r="J43" s="16">
        <v>0</v>
      </c>
      <c r="K43" s="16">
        <f t="shared" si="7"/>
        <v>0</v>
      </c>
      <c r="L43" s="18" t="e">
        <f t="shared" si="8"/>
        <v>#NAME?</v>
      </c>
      <c r="M43" s="18" t="e">
        <f t="shared" si="9"/>
        <v>#NAME?</v>
      </c>
      <c r="N43" s="33"/>
    </row>
    <row r="44" spans="1:14" s="31" customFormat="1" ht="30" customHeight="1" x14ac:dyDescent="0.2">
      <c r="A44" s="30"/>
      <c r="B44" s="17" t="s">
        <v>126</v>
      </c>
      <c r="C44" s="61" t="s">
        <v>52</v>
      </c>
      <c r="D44" s="14" t="e">
        <f t="shared" si="5"/>
        <v>#NAME?</v>
      </c>
      <c r="E44" s="15" t="e">
        <f t="shared" si="6"/>
        <v>#NAME?</v>
      </c>
      <c r="F44" s="16">
        <v>0</v>
      </c>
      <c r="G44" s="16">
        <v>0</v>
      </c>
      <c r="H44" s="16">
        <v>0</v>
      </c>
      <c r="I44" s="16">
        <v>0</v>
      </c>
      <c r="J44" s="16">
        <v>0</v>
      </c>
      <c r="K44" s="16">
        <f t="shared" si="7"/>
        <v>0</v>
      </c>
      <c r="L44" s="18" t="e">
        <f t="shared" si="8"/>
        <v>#NAME?</v>
      </c>
      <c r="M44" s="18" t="e">
        <f t="shared" si="9"/>
        <v>#NAME?</v>
      </c>
      <c r="N44" s="33"/>
    </row>
    <row r="45" spans="1:14" s="31" customFormat="1" ht="19.899999999999999" customHeight="1" x14ac:dyDescent="0.2">
      <c r="A45" s="30"/>
      <c r="B45" s="17" t="s">
        <v>126</v>
      </c>
      <c r="C45" s="61" t="s">
        <v>72</v>
      </c>
      <c r="D45" s="14" t="e">
        <f t="shared" si="5"/>
        <v>#NAME?</v>
      </c>
      <c r="E45" s="15" t="e">
        <f t="shared" si="6"/>
        <v>#NAME?</v>
      </c>
      <c r="F45" s="16">
        <v>0</v>
      </c>
      <c r="G45" s="16">
        <v>9324</v>
      </c>
      <c r="H45" s="16">
        <v>1326</v>
      </c>
      <c r="I45" s="16">
        <v>0</v>
      </c>
      <c r="J45" s="16">
        <v>0</v>
      </c>
      <c r="K45" s="16">
        <f t="shared" si="7"/>
        <v>10650</v>
      </c>
      <c r="L45" s="18" t="e">
        <f t="shared" si="8"/>
        <v>#NAME?</v>
      </c>
      <c r="M45" s="18" t="e">
        <f t="shared" si="9"/>
        <v>#NAME?</v>
      </c>
      <c r="N45" s="33"/>
    </row>
    <row r="46" spans="1:14" s="31" customFormat="1" ht="19.899999999999999" customHeight="1" x14ac:dyDescent="0.2">
      <c r="A46" s="30"/>
      <c r="B46" s="17" t="s">
        <v>126</v>
      </c>
      <c r="C46" s="61" t="s">
        <v>53</v>
      </c>
      <c r="D46" s="14" t="e">
        <f t="shared" si="5"/>
        <v>#NAME?</v>
      </c>
      <c r="E46" s="15" t="e">
        <f t="shared" si="6"/>
        <v>#NAME?</v>
      </c>
      <c r="F46" s="16">
        <v>0</v>
      </c>
      <c r="G46" s="16">
        <v>0</v>
      </c>
      <c r="H46" s="16">
        <v>0</v>
      </c>
      <c r="I46" s="16">
        <v>0</v>
      </c>
      <c r="J46" s="16">
        <v>0</v>
      </c>
      <c r="K46" s="16">
        <f t="shared" si="7"/>
        <v>0</v>
      </c>
      <c r="L46" s="18" t="e">
        <f t="shared" si="8"/>
        <v>#NAME?</v>
      </c>
      <c r="M46" s="18" t="e">
        <f t="shared" si="9"/>
        <v>#NAME?</v>
      </c>
      <c r="N46" s="33"/>
    </row>
    <row r="47" spans="1:14" s="31" customFormat="1" ht="19.899999999999999" customHeight="1" x14ac:dyDescent="0.2">
      <c r="A47" s="30"/>
      <c r="B47" s="17" t="s">
        <v>126</v>
      </c>
      <c r="C47" s="61" t="s">
        <v>54</v>
      </c>
      <c r="D47" s="14" t="e">
        <f t="shared" si="5"/>
        <v>#NAME?</v>
      </c>
      <c r="E47" s="15" t="e">
        <f t="shared" si="6"/>
        <v>#NAME?</v>
      </c>
      <c r="F47" s="16">
        <v>0</v>
      </c>
      <c r="G47" s="16">
        <v>0</v>
      </c>
      <c r="H47" s="16">
        <v>0</v>
      </c>
      <c r="I47" s="16">
        <v>0</v>
      </c>
      <c r="J47" s="16">
        <v>0</v>
      </c>
      <c r="K47" s="16">
        <f t="shared" si="7"/>
        <v>0</v>
      </c>
      <c r="L47" s="18" t="e">
        <f t="shared" si="8"/>
        <v>#NAME?</v>
      </c>
      <c r="M47" s="18" t="e">
        <f t="shared" si="9"/>
        <v>#NAME?</v>
      </c>
      <c r="N47" s="33"/>
    </row>
    <row r="48" spans="1:14" s="31" customFormat="1" ht="19.899999999999999" customHeight="1" x14ac:dyDescent="0.2">
      <c r="A48" s="30"/>
      <c r="B48" s="17" t="s">
        <v>126</v>
      </c>
      <c r="C48" s="61" t="s">
        <v>56</v>
      </c>
      <c r="D48" s="14" t="e">
        <f t="shared" si="5"/>
        <v>#NAME?</v>
      </c>
      <c r="E48" s="15" t="e">
        <f t="shared" si="6"/>
        <v>#NAME?</v>
      </c>
      <c r="F48" s="16">
        <v>0</v>
      </c>
      <c r="G48" s="16">
        <v>0</v>
      </c>
      <c r="H48" s="16">
        <v>0</v>
      </c>
      <c r="I48" s="16">
        <v>0</v>
      </c>
      <c r="J48" s="16">
        <v>0</v>
      </c>
      <c r="K48" s="16">
        <f t="shared" si="7"/>
        <v>0</v>
      </c>
      <c r="L48" s="18" t="e">
        <f t="shared" si="8"/>
        <v>#NAME?</v>
      </c>
      <c r="M48" s="18" t="e">
        <f t="shared" si="9"/>
        <v>#NAME?</v>
      </c>
      <c r="N48" s="33"/>
    </row>
    <row r="49" spans="1:14" s="31" customFormat="1" ht="19.899999999999999" customHeight="1" x14ac:dyDescent="0.2">
      <c r="A49" s="30"/>
      <c r="B49" s="17" t="s">
        <v>126</v>
      </c>
      <c r="C49" s="61" t="s">
        <v>8</v>
      </c>
      <c r="D49" s="14" t="e">
        <f t="shared" si="5"/>
        <v>#NAME?</v>
      </c>
      <c r="E49" s="15" t="e">
        <f t="shared" si="6"/>
        <v>#NAME?</v>
      </c>
      <c r="F49" s="16">
        <v>0</v>
      </c>
      <c r="G49" s="16">
        <v>0</v>
      </c>
      <c r="H49" s="16">
        <v>0</v>
      </c>
      <c r="I49" s="16">
        <v>0</v>
      </c>
      <c r="J49" s="16">
        <v>0</v>
      </c>
      <c r="K49" s="16">
        <f t="shared" si="7"/>
        <v>0</v>
      </c>
      <c r="L49" s="18" t="e">
        <f t="shared" si="8"/>
        <v>#NAME?</v>
      </c>
      <c r="M49" s="18" t="e">
        <f t="shared" si="9"/>
        <v>#NAME?</v>
      </c>
      <c r="N49" s="33"/>
    </row>
    <row r="50" spans="1:14" s="31" customFormat="1" ht="19.899999999999999" customHeight="1" x14ac:dyDescent="0.2">
      <c r="A50" s="30"/>
      <c r="B50" s="17" t="s">
        <v>126</v>
      </c>
      <c r="C50" s="61" t="s">
        <v>9</v>
      </c>
      <c r="D50" s="14" t="e">
        <f t="shared" si="5"/>
        <v>#NAME?</v>
      </c>
      <c r="E50" s="15" t="e">
        <f t="shared" si="6"/>
        <v>#NAME?</v>
      </c>
      <c r="F50" s="16">
        <v>0</v>
      </c>
      <c r="G50" s="16">
        <v>0</v>
      </c>
      <c r="H50" s="16">
        <v>0</v>
      </c>
      <c r="I50" s="16">
        <v>0</v>
      </c>
      <c r="J50" s="16">
        <v>0</v>
      </c>
      <c r="K50" s="16">
        <f t="shared" si="7"/>
        <v>0</v>
      </c>
      <c r="L50" s="18" t="e">
        <f t="shared" si="8"/>
        <v>#NAME?</v>
      </c>
      <c r="M50" s="18" t="e">
        <f t="shared" si="9"/>
        <v>#NAME?</v>
      </c>
      <c r="N50" s="33"/>
    </row>
    <row r="51" spans="1:14" s="79" customFormat="1" ht="19.899999999999999" customHeight="1" x14ac:dyDescent="0.2">
      <c r="A51" s="72"/>
      <c r="B51" s="73"/>
      <c r="C51" s="74"/>
      <c r="D51" s="71" t="s">
        <v>11</v>
      </c>
      <c r="E51" s="75"/>
      <c r="F51" s="76"/>
      <c r="G51" s="76"/>
      <c r="H51" s="76"/>
      <c r="I51" s="76"/>
      <c r="J51" s="76"/>
      <c r="K51" s="76"/>
      <c r="L51" s="77"/>
      <c r="M51" s="77"/>
      <c r="N51" s="78"/>
    </row>
    <row r="52" spans="1:14" s="31" customFormat="1" ht="30" customHeight="1" x14ac:dyDescent="0.2">
      <c r="A52" s="30"/>
      <c r="B52" s="17" t="s">
        <v>140</v>
      </c>
      <c r="C52" s="61" t="s">
        <v>67</v>
      </c>
      <c r="D52" s="14" t="e">
        <f t="shared" ref="D52:D87" si="10">IF(B52="",VLOOKUP(C52,INSUMOS_DIVERSOS,2,FALSE),IF(B52="CODEVASF",VLOOKUP(C52,INSUMOS_CODEVASF,2,FALSE),VLOOKUP(C52,INSUMOS_SEINFRA,2,FALSE)))</f>
        <v>#NAME?</v>
      </c>
      <c r="E52" s="15" t="e">
        <f t="shared" ref="E52:E87" si="11">IF(B52="",VLOOKUP(C52,INSUMOS_DIVERSOS,3,FALSE),IF(B52="CODEVASF",VLOOKUP(C52,INSUMOS_CODEVASF,3,FALSE),VLOOKUP(C52,INSUMOS_SEINFRA,3,FALSE)))</f>
        <v>#NAME?</v>
      </c>
      <c r="F52" s="16">
        <v>0</v>
      </c>
      <c r="G52" s="16">
        <v>2</v>
      </c>
      <c r="H52" s="16">
        <v>2</v>
      </c>
      <c r="I52" s="16">
        <v>0</v>
      </c>
      <c r="J52" s="16">
        <v>2</v>
      </c>
      <c r="K52" s="16">
        <f t="shared" ref="K52:K87" si="12">SUM(G52:J52)</f>
        <v>6</v>
      </c>
      <c r="L52" s="18" t="e">
        <f t="shared" ref="L52:L87" si="13">IF(B52="",VLOOKUP(C52,INSUMOS_DIVERSOS,4,FALSE),IF(B52="CODEVASF",VLOOKUP(C52,INSUMOS_CODEVASF,4,FALSE),VLOOKUP(C52,INSUMOS_SEINFRA,4,FALSE)))</f>
        <v>#NAME?</v>
      </c>
      <c r="M52" s="18" t="e">
        <f t="shared" ref="M52:M87" si="14">ROUND(K52*L52,2)</f>
        <v>#NAME?</v>
      </c>
      <c r="N52" s="33"/>
    </row>
    <row r="53" spans="1:14" s="31" customFormat="1" ht="19.899999999999999" customHeight="1" x14ac:dyDescent="0.2">
      <c r="A53" s="30"/>
      <c r="B53" s="17" t="s">
        <v>140</v>
      </c>
      <c r="C53" s="61" t="s">
        <v>116</v>
      </c>
      <c r="D53" s="14" t="e">
        <f t="shared" si="10"/>
        <v>#NAME?</v>
      </c>
      <c r="E53" s="15" t="e">
        <f t="shared" si="11"/>
        <v>#NAME?</v>
      </c>
      <c r="F53" s="16">
        <v>0</v>
      </c>
      <c r="G53" s="16">
        <v>0</v>
      </c>
      <c r="H53" s="16">
        <v>0</v>
      </c>
      <c r="I53" s="16">
        <v>0</v>
      </c>
      <c r="J53" s="16">
        <v>2</v>
      </c>
      <c r="K53" s="16">
        <f t="shared" si="12"/>
        <v>2</v>
      </c>
      <c r="L53" s="18" t="e">
        <f t="shared" si="13"/>
        <v>#NAME?</v>
      </c>
      <c r="M53" s="18" t="e">
        <f t="shared" si="14"/>
        <v>#NAME?</v>
      </c>
      <c r="N53" s="33"/>
    </row>
    <row r="54" spans="1:14" s="31" customFormat="1" ht="19.899999999999999" customHeight="1" x14ac:dyDescent="0.2">
      <c r="A54" s="30"/>
      <c r="B54" s="17" t="s">
        <v>140</v>
      </c>
      <c r="C54" s="61" t="s">
        <v>112</v>
      </c>
      <c r="D54" s="14" t="e">
        <f t="shared" si="10"/>
        <v>#NAME?</v>
      </c>
      <c r="E54" s="15" t="e">
        <f t="shared" si="11"/>
        <v>#NAME?</v>
      </c>
      <c r="F54" s="16">
        <v>0</v>
      </c>
      <c r="G54" s="16">
        <v>0</v>
      </c>
      <c r="H54" s="16">
        <v>0</v>
      </c>
      <c r="I54" s="16">
        <v>0</v>
      </c>
      <c r="J54" s="16">
        <v>3</v>
      </c>
      <c r="K54" s="16">
        <f t="shared" si="12"/>
        <v>3</v>
      </c>
      <c r="L54" s="18" t="e">
        <f t="shared" si="13"/>
        <v>#NAME?</v>
      </c>
      <c r="M54" s="18" t="e">
        <f t="shared" si="14"/>
        <v>#NAME?</v>
      </c>
      <c r="N54" s="33"/>
    </row>
    <row r="55" spans="1:14" s="31" customFormat="1" ht="19.899999999999999" customHeight="1" x14ac:dyDescent="0.2">
      <c r="A55" s="30"/>
      <c r="B55" s="17" t="s">
        <v>140</v>
      </c>
      <c r="C55" s="61" t="s">
        <v>105</v>
      </c>
      <c r="D55" s="14" t="e">
        <f t="shared" si="10"/>
        <v>#NAME?</v>
      </c>
      <c r="E55" s="15" t="e">
        <f t="shared" si="11"/>
        <v>#NAME?</v>
      </c>
      <c r="F55" s="16">
        <v>0</v>
      </c>
      <c r="G55" s="16">
        <v>0</v>
      </c>
      <c r="H55" s="16">
        <v>0</v>
      </c>
      <c r="I55" s="16">
        <v>0</v>
      </c>
      <c r="J55" s="16">
        <v>1</v>
      </c>
      <c r="K55" s="16">
        <f t="shared" si="12"/>
        <v>1</v>
      </c>
      <c r="L55" s="18" t="e">
        <f t="shared" si="13"/>
        <v>#NAME?</v>
      </c>
      <c r="M55" s="18" t="e">
        <f t="shared" si="14"/>
        <v>#NAME?</v>
      </c>
      <c r="N55" s="33"/>
    </row>
    <row r="56" spans="1:14" s="31" customFormat="1" ht="19.899999999999999" customHeight="1" x14ac:dyDescent="0.2">
      <c r="A56" s="30"/>
      <c r="B56" s="17" t="s">
        <v>140</v>
      </c>
      <c r="C56" s="61" t="s">
        <v>106</v>
      </c>
      <c r="D56" s="14" t="e">
        <f t="shared" si="10"/>
        <v>#NAME?</v>
      </c>
      <c r="E56" s="15" t="e">
        <f t="shared" si="11"/>
        <v>#NAME?</v>
      </c>
      <c r="F56" s="16">
        <v>0</v>
      </c>
      <c r="G56" s="16">
        <v>0</v>
      </c>
      <c r="H56" s="16">
        <v>0</v>
      </c>
      <c r="I56" s="16">
        <v>0</v>
      </c>
      <c r="J56" s="16">
        <v>1</v>
      </c>
      <c r="K56" s="16">
        <f t="shared" si="12"/>
        <v>1</v>
      </c>
      <c r="L56" s="18" t="e">
        <f t="shared" si="13"/>
        <v>#NAME?</v>
      </c>
      <c r="M56" s="18" t="e">
        <f t="shared" si="14"/>
        <v>#NAME?</v>
      </c>
      <c r="N56" s="33"/>
    </row>
    <row r="57" spans="1:14" s="31" customFormat="1" ht="19.899999999999999" customHeight="1" x14ac:dyDescent="0.2">
      <c r="A57" s="30"/>
      <c r="B57" s="17" t="s">
        <v>140</v>
      </c>
      <c r="C57" s="61" t="s">
        <v>122</v>
      </c>
      <c r="D57" s="14" t="e">
        <f t="shared" si="10"/>
        <v>#NAME?</v>
      </c>
      <c r="E57" s="15" t="e">
        <f t="shared" si="11"/>
        <v>#NAME?</v>
      </c>
      <c r="F57" s="16">
        <v>0</v>
      </c>
      <c r="G57" s="16">
        <v>1</v>
      </c>
      <c r="H57" s="16">
        <v>1</v>
      </c>
      <c r="I57" s="16">
        <v>0</v>
      </c>
      <c r="J57" s="16">
        <v>0</v>
      </c>
      <c r="K57" s="16">
        <f t="shared" si="12"/>
        <v>2</v>
      </c>
      <c r="L57" s="18" t="e">
        <f t="shared" si="13"/>
        <v>#NAME?</v>
      </c>
      <c r="M57" s="18" t="e">
        <f t="shared" si="14"/>
        <v>#NAME?</v>
      </c>
      <c r="N57" s="33"/>
    </row>
    <row r="58" spans="1:14" s="31" customFormat="1" ht="19.899999999999999" customHeight="1" x14ac:dyDescent="0.2">
      <c r="A58" s="30"/>
      <c r="B58" s="17" t="s">
        <v>140</v>
      </c>
      <c r="C58" s="61" t="s">
        <v>109</v>
      </c>
      <c r="D58" s="14" t="e">
        <f t="shared" si="10"/>
        <v>#NAME?</v>
      </c>
      <c r="E58" s="15" t="e">
        <f t="shared" si="11"/>
        <v>#NAME?</v>
      </c>
      <c r="F58" s="16">
        <v>0</v>
      </c>
      <c r="G58" s="16">
        <v>1</v>
      </c>
      <c r="H58" s="16">
        <v>1</v>
      </c>
      <c r="I58" s="16">
        <v>0</v>
      </c>
      <c r="J58" s="16">
        <v>1</v>
      </c>
      <c r="K58" s="16">
        <f t="shared" si="12"/>
        <v>3</v>
      </c>
      <c r="L58" s="18" t="e">
        <f t="shared" si="13"/>
        <v>#NAME?</v>
      </c>
      <c r="M58" s="18" t="e">
        <f t="shared" si="14"/>
        <v>#NAME?</v>
      </c>
      <c r="N58" s="33"/>
    </row>
    <row r="59" spans="1:14" s="31" customFormat="1" ht="19.899999999999999" customHeight="1" x14ac:dyDescent="0.2">
      <c r="A59" s="30"/>
      <c r="B59" s="17" t="s">
        <v>126</v>
      </c>
      <c r="C59" s="61" t="s">
        <v>205</v>
      </c>
      <c r="D59" s="14" t="e">
        <f t="shared" si="10"/>
        <v>#NAME?</v>
      </c>
      <c r="E59" s="15" t="e">
        <f t="shared" si="11"/>
        <v>#NAME?</v>
      </c>
      <c r="F59" s="16">
        <v>0</v>
      </c>
      <c r="G59" s="16">
        <v>0</v>
      </c>
      <c r="H59" s="16">
        <v>2</v>
      </c>
      <c r="I59" s="16">
        <v>0</v>
      </c>
      <c r="J59" s="16">
        <v>2</v>
      </c>
      <c r="K59" s="16">
        <f t="shared" si="12"/>
        <v>4</v>
      </c>
      <c r="L59" s="18" t="e">
        <f t="shared" si="13"/>
        <v>#NAME?</v>
      </c>
      <c r="M59" s="18" t="e">
        <f t="shared" si="14"/>
        <v>#NAME?</v>
      </c>
      <c r="N59" s="33"/>
    </row>
    <row r="60" spans="1:14" s="31" customFormat="1" ht="19.899999999999999" customHeight="1" x14ac:dyDescent="0.2">
      <c r="A60" s="30"/>
      <c r="B60" s="17" t="s">
        <v>126</v>
      </c>
      <c r="C60" s="61" t="s">
        <v>206</v>
      </c>
      <c r="D60" s="14" t="e">
        <f t="shared" si="10"/>
        <v>#NAME?</v>
      </c>
      <c r="E60" s="15" t="e">
        <f t="shared" si="11"/>
        <v>#NAME?</v>
      </c>
      <c r="F60" s="16">
        <v>0</v>
      </c>
      <c r="G60" s="16">
        <v>2</v>
      </c>
      <c r="H60" s="16">
        <v>2</v>
      </c>
      <c r="I60" s="16">
        <v>0</v>
      </c>
      <c r="J60" s="16">
        <v>0</v>
      </c>
      <c r="K60" s="16">
        <f t="shared" si="12"/>
        <v>4</v>
      </c>
      <c r="L60" s="18" t="e">
        <f t="shared" si="13"/>
        <v>#NAME?</v>
      </c>
      <c r="M60" s="18" t="e">
        <f t="shared" si="14"/>
        <v>#NAME?</v>
      </c>
      <c r="N60" s="33"/>
    </row>
    <row r="61" spans="1:14" s="31" customFormat="1" ht="19.899999999999999" customHeight="1" x14ac:dyDescent="0.2">
      <c r="A61" s="30"/>
      <c r="B61" s="17" t="s">
        <v>126</v>
      </c>
      <c r="C61" s="61" t="s">
        <v>207</v>
      </c>
      <c r="D61" s="14" t="e">
        <f t="shared" si="10"/>
        <v>#NAME?</v>
      </c>
      <c r="E61" s="15" t="e">
        <f t="shared" si="11"/>
        <v>#NAME?</v>
      </c>
      <c r="F61" s="16">
        <v>0</v>
      </c>
      <c r="G61" s="16">
        <v>2</v>
      </c>
      <c r="H61" s="16">
        <v>0</v>
      </c>
      <c r="I61" s="16">
        <v>0</v>
      </c>
      <c r="J61" s="16">
        <v>0</v>
      </c>
      <c r="K61" s="16">
        <f t="shared" si="12"/>
        <v>2</v>
      </c>
      <c r="L61" s="18" t="e">
        <f t="shared" si="13"/>
        <v>#NAME?</v>
      </c>
      <c r="M61" s="18" t="e">
        <f t="shared" si="14"/>
        <v>#NAME?</v>
      </c>
      <c r="N61" s="33"/>
    </row>
    <row r="62" spans="1:14" s="31" customFormat="1" ht="19.899999999999999" customHeight="1" x14ac:dyDescent="0.2">
      <c r="A62" s="30"/>
      <c r="B62" s="17" t="s">
        <v>126</v>
      </c>
      <c r="C62" s="61" t="s">
        <v>208</v>
      </c>
      <c r="D62" s="14" t="e">
        <f t="shared" si="10"/>
        <v>#NAME?</v>
      </c>
      <c r="E62" s="15" t="e">
        <f t="shared" si="11"/>
        <v>#NAME?</v>
      </c>
      <c r="F62" s="16">
        <v>0</v>
      </c>
      <c r="G62" s="16">
        <v>0</v>
      </c>
      <c r="H62" s="16">
        <v>0</v>
      </c>
      <c r="I62" s="16">
        <v>0</v>
      </c>
      <c r="J62" s="16">
        <v>2</v>
      </c>
      <c r="K62" s="16">
        <f t="shared" si="12"/>
        <v>2</v>
      </c>
      <c r="L62" s="18" t="e">
        <f t="shared" si="13"/>
        <v>#NAME?</v>
      </c>
      <c r="M62" s="18" t="e">
        <f t="shared" si="14"/>
        <v>#NAME?</v>
      </c>
      <c r="N62" s="33"/>
    </row>
    <row r="63" spans="1:14" s="31" customFormat="1" ht="19.899999999999999" customHeight="1" x14ac:dyDescent="0.2">
      <c r="A63" s="30"/>
      <c r="B63" s="17" t="s">
        <v>126</v>
      </c>
      <c r="C63" s="61" t="s">
        <v>221</v>
      </c>
      <c r="D63" s="14" t="e">
        <f t="shared" si="10"/>
        <v>#NAME?</v>
      </c>
      <c r="E63" s="15" t="e">
        <f t="shared" si="11"/>
        <v>#NAME?</v>
      </c>
      <c r="F63" s="16">
        <v>0</v>
      </c>
      <c r="G63" s="16">
        <v>1</v>
      </c>
      <c r="H63" s="16">
        <v>1</v>
      </c>
      <c r="I63" s="16">
        <v>0</v>
      </c>
      <c r="J63" s="16">
        <v>0</v>
      </c>
      <c r="K63" s="16">
        <f t="shared" si="12"/>
        <v>2</v>
      </c>
      <c r="L63" s="18" t="e">
        <f t="shared" si="13"/>
        <v>#NAME?</v>
      </c>
      <c r="M63" s="18" t="e">
        <f t="shared" si="14"/>
        <v>#NAME?</v>
      </c>
      <c r="N63" s="33"/>
    </row>
    <row r="64" spans="1:14" s="31" customFormat="1" ht="19.899999999999999" customHeight="1" x14ac:dyDescent="0.2">
      <c r="A64" s="30"/>
      <c r="B64" s="17" t="s">
        <v>126</v>
      </c>
      <c r="C64" s="61" t="s">
        <v>223</v>
      </c>
      <c r="D64" s="14" t="e">
        <f t="shared" si="10"/>
        <v>#NAME?</v>
      </c>
      <c r="E64" s="15" t="e">
        <f t="shared" si="11"/>
        <v>#NAME?</v>
      </c>
      <c r="F64" s="16">
        <v>0</v>
      </c>
      <c r="G64" s="16">
        <v>0</v>
      </c>
      <c r="H64" s="16">
        <v>0</v>
      </c>
      <c r="I64" s="16">
        <v>0</v>
      </c>
      <c r="J64" s="16">
        <v>1</v>
      </c>
      <c r="K64" s="16">
        <f t="shared" si="12"/>
        <v>1</v>
      </c>
      <c r="L64" s="18" t="e">
        <f t="shared" si="13"/>
        <v>#NAME?</v>
      </c>
      <c r="M64" s="18" t="e">
        <f t="shared" si="14"/>
        <v>#NAME?</v>
      </c>
      <c r="N64" s="33"/>
    </row>
    <row r="65" spans="1:14" s="31" customFormat="1" ht="19.899999999999999" customHeight="1" x14ac:dyDescent="0.2">
      <c r="A65" s="30"/>
      <c r="B65" s="17" t="s">
        <v>126</v>
      </c>
      <c r="C65" s="61" t="s">
        <v>224</v>
      </c>
      <c r="D65" s="14" t="e">
        <f t="shared" si="10"/>
        <v>#NAME?</v>
      </c>
      <c r="E65" s="15" t="e">
        <f t="shared" si="11"/>
        <v>#NAME?</v>
      </c>
      <c r="F65" s="16">
        <v>0</v>
      </c>
      <c r="G65" s="16">
        <v>1</v>
      </c>
      <c r="H65" s="16">
        <v>1</v>
      </c>
      <c r="I65" s="16">
        <v>0</v>
      </c>
      <c r="J65" s="16">
        <v>1</v>
      </c>
      <c r="K65" s="16">
        <f t="shared" si="12"/>
        <v>3</v>
      </c>
      <c r="L65" s="18" t="e">
        <f t="shared" si="13"/>
        <v>#NAME?</v>
      </c>
      <c r="M65" s="18" t="e">
        <f t="shared" si="14"/>
        <v>#NAME?</v>
      </c>
      <c r="N65" s="33"/>
    </row>
    <row r="66" spans="1:14" s="31" customFormat="1" ht="19.899999999999999" customHeight="1" x14ac:dyDescent="0.2">
      <c r="A66" s="30"/>
      <c r="B66" s="17" t="s">
        <v>126</v>
      </c>
      <c r="C66" s="61" t="s">
        <v>214</v>
      </c>
      <c r="D66" s="14" t="e">
        <f t="shared" si="10"/>
        <v>#NAME?</v>
      </c>
      <c r="E66" s="15" t="e">
        <f t="shared" si="11"/>
        <v>#NAME?</v>
      </c>
      <c r="F66" s="16">
        <v>0</v>
      </c>
      <c r="G66" s="16">
        <v>2</v>
      </c>
      <c r="H66" s="16">
        <v>2</v>
      </c>
      <c r="I66" s="16">
        <v>0</v>
      </c>
      <c r="J66" s="16">
        <v>2</v>
      </c>
      <c r="K66" s="16">
        <f t="shared" si="12"/>
        <v>6</v>
      </c>
      <c r="L66" s="18" t="e">
        <f t="shared" si="13"/>
        <v>#NAME?</v>
      </c>
      <c r="M66" s="18" t="e">
        <f t="shared" si="14"/>
        <v>#NAME?</v>
      </c>
      <c r="N66" s="33"/>
    </row>
    <row r="67" spans="1:14" s="31" customFormat="1" ht="19.899999999999999" customHeight="1" x14ac:dyDescent="0.2">
      <c r="A67" s="30"/>
      <c r="B67" s="17" t="s">
        <v>126</v>
      </c>
      <c r="C67" s="61" t="s">
        <v>200</v>
      </c>
      <c r="D67" s="14" t="e">
        <f t="shared" si="10"/>
        <v>#NAME?</v>
      </c>
      <c r="E67" s="15" t="e">
        <f t="shared" si="11"/>
        <v>#NAME?</v>
      </c>
      <c r="F67" s="16">
        <v>0</v>
      </c>
      <c r="G67" s="16">
        <v>1</v>
      </c>
      <c r="H67" s="16">
        <v>1</v>
      </c>
      <c r="I67" s="16">
        <v>0</v>
      </c>
      <c r="J67" s="16">
        <v>1</v>
      </c>
      <c r="K67" s="16">
        <f t="shared" si="12"/>
        <v>3</v>
      </c>
      <c r="L67" s="18" t="e">
        <f t="shared" si="13"/>
        <v>#NAME?</v>
      </c>
      <c r="M67" s="18" t="e">
        <f t="shared" si="14"/>
        <v>#NAME?</v>
      </c>
      <c r="N67" s="33"/>
    </row>
    <row r="68" spans="1:14" s="31" customFormat="1" ht="19.899999999999999" customHeight="1" x14ac:dyDescent="0.2">
      <c r="A68" s="30"/>
      <c r="B68" s="17" t="s">
        <v>126</v>
      </c>
      <c r="C68" s="61" t="s">
        <v>201</v>
      </c>
      <c r="D68" s="14" t="e">
        <f t="shared" si="10"/>
        <v>#NAME?</v>
      </c>
      <c r="E68" s="15" t="e">
        <f t="shared" si="11"/>
        <v>#NAME?</v>
      </c>
      <c r="F68" s="16">
        <v>0</v>
      </c>
      <c r="G68" s="16">
        <v>2</v>
      </c>
      <c r="H68" s="16">
        <v>2</v>
      </c>
      <c r="I68" s="16">
        <v>0</v>
      </c>
      <c r="J68" s="16">
        <v>2</v>
      </c>
      <c r="K68" s="16">
        <f t="shared" si="12"/>
        <v>6</v>
      </c>
      <c r="L68" s="18" t="e">
        <f t="shared" si="13"/>
        <v>#NAME?</v>
      </c>
      <c r="M68" s="18" t="e">
        <f t="shared" si="14"/>
        <v>#NAME?</v>
      </c>
      <c r="N68" s="33"/>
    </row>
    <row r="69" spans="1:14" s="31" customFormat="1" ht="19.899999999999999" customHeight="1" x14ac:dyDescent="0.2">
      <c r="A69" s="30"/>
      <c r="B69" s="17" t="s">
        <v>126</v>
      </c>
      <c r="C69" s="61" t="s">
        <v>219</v>
      </c>
      <c r="D69" s="14" t="e">
        <f t="shared" si="10"/>
        <v>#NAME?</v>
      </c>
      <c r="E69" s="15" t="e">
        <f t="shared" si="11"/>
        <v>#NAME?</v>
      </c>
      <c r="F69" s="16">
        <v>0</v>
      </c>
      <c r="G69" s="16">
        <v>1</v>
      </c>
      <c r="H69" s="16">
        <v>1</v>
      </c>
      <c r="I69" s="16">
        <v>0</v>
      </c>
      <c r="J69" s="16">
        <v>1</v>
      </c>
      <c r="K69" s="16">
        <f t="shared" si="12"/>
        <v>3</v>
      </c>
      <c r="L69" s="18" t="e">
        <f t="shared" si="13"/>
        <v>#NAME?</v>
      </c>
      <c r="M69" s="18" t="e">
        <f t="shared" si="14"/>
        <v>#NAME?</v>
      </c>
      <c r="N69" s="33"/>
    </row>
    <row r="70" spans="1:14" s="31" customFormat="1" ht="19.899999999999999" customHeight="1" x14ac:dyDescent="0.2">
      <c r="A70" s="30"/>
      <c r="B70" s="17" t="s">
        <v>126</v>
      </c>
      <c r="C70" s="61" t="s">
        <v>172</v>
      </c>
      <c r="D70" s="14" t="e">
        <f t="shared" si="10"/>
        <v>#NAME?</v>
      </c>
      <c r="E70" s="15" t="e">
        <f t="shared" si="11"/>
        <v>#NAME?</v>
      </c>
      <c r="F70" s="16">
        <v>0</v>
      </c>
      <c r="G70" s="16">
        <v>16</v>
      </c>
      <c r="H70" s="16">
        <v>16</v>
      </c>
      <c r="I70" s="16">
        <v>0</v>
      </c>
      <c r="J70" s="16">
        <v>16</v>
      </c>
      <c r="K70" s="16">
        <f t="shared" si="12"/>
        <v>48</v>
      </c>
      <c r="L70" s="18" t="e">
        <f t="shared" si="13"/>
        <v>#NAME?</v>
      </c>
      <c r="M70" s="18" t="e">
        <f t="shared" si="14"/>
        <v>#NAME?</v>
      </c>
      <c r="N70" s="33"/>
    </row>
    <row r="71" spans="1:14" s="31" customFormat="1" ht="19.899999999999999" customHeight="1" x14ac:dyDescent="0.2">
      <c r="A71" s="30"/>
      <c r="B71" s="17" t="s">
        <v>126</v>
      </c>
      <c r="C71" s="61" t="s">
        <v>173</v>
      </c>
      <c r="D71" s="14" t="e">
        <f t="shared" si="10"/>
        <v>#NAME?</v>
      </c>
      <c r="E71" s="15" t="e">
        <f t="shared" si="11"/>
        <v>#NAME?</v>
      </c>
      <c r="F71" s="16">
        <v>0</v>
      </c>
      <c r="G71" s="16">
        <v>152</v>
      </c>
      <c r="H71" s="16">
        <v>160</v>
      </c>
      <c r="I71" s="16">
        <v>0</v>
      </c>
      <c r="J71" s="16">
        <v>152</v>
      </c>
      <c r="K71" s="16">
        <f t="shared" si="12"/>
        <v>464</v>
      </c>
      <c r="L71" s="18" t="e">
        <f t="shared" si="13"/>
        <v>#NAME?</v>
      </c>
      <c r="M71" s="18" t="e">
        <f t="shared" si="14"/>
        <v>#NAME?</v>
      </c>
      <c r="N71" s="33"/>
    </row>
    <row r="72" spans="1:14" s="31" customFormat="1" ht="19.899999999999999" customHeight="1" x14ac:dyDescent="0.2">
      <c r="A72" s="30"/>
      <c r="B72" s="17" t="s">
        <v>126</v>
      </c>
      <c r="C72" s="61" t="s">
        <v>176</v>
      </c>
      <c r="D72" s="14" t="e">
        <f t="shared" si="10"/>
        <v>#NAME?</v>
      </c>
      <c r="E72" s="15" t="e">
        <f t="shared" si="11"/>
        <v>#NAME?</v>
      </c>
      <c r="F72" s="16">
        <v>0</v>
      </c>
      <c r="G72" s="16">
        <v>2</v>
      </c>
      <c r="H72" s="16">
        <v>2</v>
      </c>
      <c r="I72" s="16">
        <v>0</v>
      </c>
      <c r="J72" s="16">
        <v>2</v>
      </c>
      <c r="K72" s="16">
        <f t="shared" si="12"/>
        <v>6</v>
      </c>
      <c r="L72" s="18" t="e">
        <f t="shared" si="13"/>
        <v>#NAME?</v>
      </c>
      <c r="M72" s="18" t="e">
        <f t="shared" si="14"/>
        <v>#NAME?</v>
      </c>
      <c r="N72" s="33"/>
    </row>
    <row r="73" spans="1:14" s="31" customFormat="1" ht="19.899999999999999" customHeight="1" x14ac:dyDescent="0.2">
      <c r="A73" s="30"/>
      <c r="B73" s="17" t="s">
        <v>126</v>
      </c>
      <c r="C73" s="61" t="s">
        <v>177</v>
      </c>
      <c r="D73" s="14" t="e">
        <f t="shared" si="10"/>
        <v>#NAME?</v>
      </c>
      <c r="E73" s="15" t="e">
        <f t="shared" si="11"/>
        <v>#NAME?</v>
      </c>
      <c r="F73" s="16">
        <v>0</v>
      </c>
      <c r="G73" s="16">
        <v>19</v>
      </c>
      <c r="H73" s="16">
        <v>20</v>
      </c>
      <c r="I73" s="16">
        <v>0</v>
      </c>
      <c r="J73" s="16">
        <v>19</v>
      </c>
      <c r="K73" s="16">
        <f t="shared" si="12"/>
        <v>58</v>
      </c>
      <c r="L73" s="18" t="e">
        <f t="shared" si="13"/>
        <v>#NAME?</v>
      </c>
      <c r="M73" s="18" t="e">
        <f t="shared" si="14"/>
        <v>#NAME?</v>
      </c>
      <c r="N73" s="33"/>
    </row>
    <row r="74" spans="1:14" s="31" customFormat="1" ht="19.899999999999999" customHeight="1" x14ac:dyDescent="0.2">
      <c r="A74" s="30"/>
      <c r="B74" s="17" t="s">
        <v>126</v>
      </c>
      <c r="C74" s="61" t="s">
        <v>239</v>
      </c>
      <c r="D74" s="14" t="e">
        <f t="shared" si="10"/>
        <v>#NAME?</v>
      </c>
      <c r="E74" s="15" t="e">
        <f t="shared" si="11"/>
        <v>#NAME?</v>
      </c>
      <c r="F74" s="16">
        <v>0</v>
      </c>
      <c r="G74" s="16">
        <v>2</v>
      </c>
      <c r="H74" s="16">
        <v>2</v>
      </c>
      <c r="I74" s="16">
        <v>0</v>
      </c>
      <c r="J74" s="16">
        <v>2</v>
      </c>
      <c r="K74" s="16">
        <f t="shared" si="12"/>
        <v>6</v>
      </c>
      <c r="L74" s="18" t="e">
        <f t="shared" si="13"/>
        <v>#NAME?</v>
      </c>
      <c r="M74" s="18" t="e">
        <f t="shared" si="14"/>
        <v>#NAME?</v>
      </c>
      <c r="N74" s="33"/>
    </row>
    <row r="75" spans="1:14" s="31" customFormat="1" ht="19.899999999999999" customHeight="1" x14ac:dyDescent="0.2">
      <c r="A75" s="30"/>
      <c r="B75" s="17" t="s">
        <v>126</v>
      </c>
      <c r="C75" s="61" t="s">
        <v>241</v>
      </c>
      <c r="D75" s="14" t="e">
        <f t="shared" si="10"/>
        <v>#NAME?</v>
      </c>
      <c r="E75" s="15" t="e">
        <f t="shared" si="11"/>
        <v>#NAME?</v>
      </c>
      <c r="F75" s="16">
        <v>0</v>
      </c>
      <c r="G75" s="16">
        <v>2</v>
      </c>
      <c r="H75" s="16">
        <v>2</v>
      </c>
      <c r="I75" s="16">
        <v>0</v>
      </c>
      <c r="J75" s="16">
        <v>2</v>
      </c>
      <c r="K75" s="16">
        <f t="shared" si="12"/>
        <v>6</v>
      </c>
      <c r="L75" s="18" t="e">
        <f t="shared" si="13"/>
        <v>#NAME?</v>
      </c>
      <c r="M75" s="18" t="e">
        <f t="shared" si="14"/>
        <v>#NAME?</v>
      </c>
      <c r="N75" s="33"/>
    </row>
    <row r="76" spans="1:14" s="31" customFormat="1" ht="30" customHeight="1" x14ac:dyDescent="0.2">
      <c r="A76" s="30"/>
      <c r="B76" s="17" t="s">
        <v>126</v>
      </c>
      <c r="C76" s="61" t="s">
        <v>76</v>
      </c>
      <c r="D76" s="14" t="e">
        <f t="shared" si="10"/>
        <v>#NAME?</v>
      </c>
      <c r="E76" s="15" t="e">
        <f t="shared" si="11"/>
        <v>#NAME?</v>
      </c>
      <c r="F76" s="16">
        <v>0</v>
      </c>
      <c r="G76" s="16">
        <v>1</v>
      </c>
      <c r="H76" s="16">
        <v>1</v>
      </c>
      <c r="I76" s="16">
        <v>0</v>
      </c>
      <c r="J76" s="16">
        <v>0</v>
      </c>
      <c r="K76" s="16">
        <f t="shared" si="12"/>
        <v>2</v>
      </c>
      <c r="L76" s="18" t="e">
        <f t="shared" si="13"/>
        <v>#NAME?</v>
      </c>
      <c r="M76" s="18" t="e">
        <f t="shared" si="14"/>
        <v>#NAME?</v>
      </c>
      <c r="N76" s="33"/>
    </row>
    <row r="77" spans="1:14" s="31" customFormat="1" ht="30" customHeight="1" x14ac:dyDescent="0.2">
      <c r="A77" s="30"/>
      <c r="B77" s="17" t="s">
        <v>126</v>
      </c>
      <c r="C77" s="61" t="s">
        <v>75</v>
      </c>
      <c r="D77" s="14" t="e">
        <f t="shared" si="10"/>
        <v>#NAME?</v>
      </c>
      <c r="E77" s="15" t="e">
        <f t="shared" si="11"/>
        <v>#NAME?</v>
      </c>
      <c r="F77" s="16">
        <v>0</v>
      </c>
      <c r="G77" s="16">
        <v>1</v>
      </c>
      <c r="H77" s="16">
        <v>1</v>
      </c>
      <c r="I77" s="16">
        <v>0</v>
      </c>
      <c r="J77" s="16">
        <v>0</v>
      </c>
      <c r="K77" s="16">
        <f t="shared" si="12"/>
        <v>2</v>
      </c>
      <c r="L77" s="18" t="e">
        <f t="shared" si="13"/>
        <v>#NAME?</v>
      </c>
      <c r="M77" s="18" t="e">
        <f t="shared" si="14"/>
        <v>#NAME?</v>
      </c>
      <c r="N77" s="33"/>
    </row>
    <row r="78" spans="1:14" s="31" customFormat="1" ht="30" customHeight="1" x14ac:dyDescent="0.2">
      <c r="A78" s="30"/>
      <c r="B78" s="17" t="s">
        <v>126</v>
      </c>
      <c r="C78" s="61" t="s">
        <v>77</v>
      </c>
      <c r="D78" s="14" t="e">
        <f t="shared" si="10"/>
        <v>#NAME?</v>
      </c>
      <c r="E78" s="15" t="e">
        <f t="shared" si="11"/>
        <v>#NAME?</v>
      </c>
      <c r="F78" s="16">
        <v>0</v>
      </c>
      <c r="G78" s="16">
        <v>0</v>
      </c>
      <c r="H78" s="16">
        <v>0</v>
      </c>
      <c r="I78" s="16">
        <v>0</v>
      </c>
      <c r="J78" s="16">
        <v>2</v>
      </c>
      <c r="K78" s="16">
        <f t="shared" si="12"/>
        <v>2</v>
      </c>
      <c r="L78" s="18" t="e">
        <f t="shared" si="13"/>
        <v>#NAME?</v>
      </c>
      <c r="M78" s="18" t="e">
        <f t="shared" si="14"/>
        <v>#NAME?</v>
      </c>
      <c r="N78" s="33"/>
    </row>
    <row r="79" spans="1:14" s="31" customFormat="1" ht="30" customHeight="1" x14ac:dyDescent="0.2">
      <c r="A79" s="30"/>
      <c r="B79" s="17" t="s">
        <v>126</v>
      </c>
      <c r="C79" s="61" t="s">
        <v>78</v>
      </c>
      <c r="D79" s="14" t="e">
        <f t="shared" si="10"/>
        <v>#NAME?</v>
      </c>
      <c r="E79" s="15" t="e">
        <f t="shared" si="11"/>
        <v>#NAME?</v>
      </c>
      <c r="F79" s="16">
        <v>0</v>
      </c>
      <c r="G79" s="16">
        <v>2</v>
      </c>
      <c r="H79" s="16">
        <v>2</v>
      </c>
      <c r="I79" s="16">
        <v>0</v>
      </c>
      <c r="J79" s="16">
        <v>3</v>
      </c>
      <c r="K79" s="16">
        <f t="shared" si="12"/>
        <v>7</v>
      </c>
      <c r="L79" s="18" t="e">
        <f t="shared" si="13"/>
        <v>#NAME?</v>
      </c>
      <c r="M79" s="18" t="e">
        <f t="shared" si="14"/>
        <v>#NAME?</v>
      </c>
      <c r="N79" s="33"/>
    </row>
    <row r="80" spans="1:14" s="31" customFormat="1" ht="30" customHeight="1" x14ac:dyDescent="0.2">
      <c r="A80" s="30"/>
      <c r="B80" s="17" t="s">
        <v>126</v>
      </c>
      <c r="C80" s="61" t="s">
        <v>74</v>
      </c>
      <c r="D80" s="14" t="e">
        <f t="shared" si="10"/>
        <v>#NAME?</v>
      </c>
      <c r="E80" s="15" t="e">
        <f t="shared" si="11"/>
        <v>#NAME?</v>
      </c>
      <c r="F80" s="16">
        <v>0</v>
      </c>
      <c r="G80" s="16">
        <v>3</v>
      </c>
      <c r="H80" s="16">
        <v>3</v>
      </c>
      <c r="I80" s="16">
        <v>0</v>
      </c>
      <c r="J80" s="16">
        <v>0</v>
      </c>
      <c r="K80" s="16">
        <f t="shared" si="12"/>
        <v>6</v>
      </c>
      <c r="L80" s="18" t="e">
        <f t="shared" si="13"/>
        <v>#NAME?</v>
      </c>
      <c r="M80" s="18" t="e">
        <f t="shared" si="14"/>
        <v>#NAME?</v>
      </c>
      <c r="N80" s="33"/>
    </row>
    <row r="81" spans="1:14" s="31" customFormat="1" ht="19.899999999999999" customHeight="1" x14ac:dyDescent="0.2">
      <c r="A81" s="30"/>
      <c r="B81" s="17"/>
      <c r="C81" s="61" t="s">
        <v>100</v>
      </c>
      <c r="D81" s="14" t="e">
        <f t="shared" si="10"/>
        <v>#NAME?</v>
      </c>
      <c r="E81" s="15" t="e">
        <f t="shared" si="11"/>
        <v>#NAME?</v>
      </c>
      <c r="F81" s="16">
        <v>0</v>
      </c>
      <c r="G81" s="16">
        <v>4</v>
      </c>
      <c r="H81" s="16">
        <v>4</v>
      </c>
      <c r="I81" s="16">
        <v>0</v>
      </c>
      <c r="J81" s="16">
        <v>4</v>
      </c>
      <c r="K81" s="16">
        <f t="shared" si="12"/>
        <v>12</v>
      </c>
      <c r="L81" s="18" t="e">
        <f t="shared" si="13"/>
        <v>#NAME?</v>
      </c>
      <c r="M81" s="18" t="e">
        <f t="shared" si="14"/>
        <v>#NAME?</v>
      </c>
      <c r="N81" s="33"/>
    </row>
    <row r="82" spans="1:14" s="31" customFormat="1" ht="50.1" customHeight="1" x14ac:dyDescent="0.2">
      <c r="A82" s="30"/>
      <c r="B82" s="17"/>
      <c r="C82" s="61" t="s">
        <v>12</v>
      </c>
      <c r="D82" s="14" t="e">
        <f t="shared" si="10"/>
        <v>#NAME?</v>
      </c>
      <c r="E82" s="15" t="e">
        <f t="shared" si="11"/>
        <v>#NAME?</v>
      </c>
      <c r="F82" s="16">
        <v>0</v>
      </c>
      <c r="G82" s="16">
        <v>1</v>
      </c>
      <c r="H82" s="16">
        <v>0</v>
      </c>
      <c r="I82" s="16">
        <v>0</v>
      </c>
      <c r="J82" s="16">
        <v>0</v>
      </c>
      <c r="K82" s="16">
        <f t="shared" si="12"/>
        <v>1</v>
      </c>
      <c r="L82" s="18" t="e">
        <f t="shared" si="13"/>
        <v>#NAME?</v>
      </c>
      <c r="M82" s="18" t="e">
        <f t="shared" si="14"/>
        <v>#NAME?</v>
      </c>
      <c r="N82" s="33"/>
    </row>
    <row r="83" spans="1:14" s="31" customFormat="1" ht="19.899999999999999" customHeight="1" x14ac:dyDescent="0.2">
      <c r="A83" s="30"/>
      <c r="B83" s="17"/>
      <c r="C83" s="61" t="s">
        <v>97</v>
      </c>
      <c r="D83" s="14" t="e">
        <f t="shared" si="10"/>
        <v>#NAME?</v>
      </c>
      <c r="E83" s="15" t="e">
        <f t="shared" si="11"/>
        <v>#NAME?</v>
      </c>
      <c r="F83" s="16">
        <v>0</v>
      </c>
      <c r="G83" s="16">
        <v>1</v>
      </c>
      <c r="H83" s="16">
        <v>1</v>
      </c>
      <c r="I83" s="16">
        <v>0</v>
      </c>
      <c r="J83" s="16">
        <v>1</v>
      </c>
      <c r="K83" s="16">
        <f t="shared" si="12"/>
        <v>3</v>
      </c>
      <c r="L83" s="18" t="e">
        <f t="shared" si="13"/>
        <v>#NAME?</v>
      </c>
      <c r="M83" s="18" t="e">
        <f t="shared" si="14"/>
        <v>#NAME?</v>
      </c>
      <c r="N83" s="33"/>
    </row>
    <row r="84" spans="1:14" s="31" customFormat="1" ht="19.899999999999999" customHeight="1" x14ac:dyDescent="0.2">
      <c r="A84" s="30"/>
      <c r="B84" s="17"/>
      <c r="C84" s="61" t="s">
        <v>98</v>
      </c>
      <c r="D84" s="14" t="e">
        <f t="shared" si="10"/>
        <v>#NAME?</v>
      </c>
      <c r="E84" s="15" t="e">
        <f t="shared" si="11"/>
        <v>#NAME?</v>
      </c>
      <c r="F84" s="16">
        <v>0</v>
      </c>
      <c r="G84" s="16">
        <v>1</v>
      </c>
      <c r="H84" s="16">
        <v>1</v>
      </c>
      <c r="I84" s="16">
        <v>0</v>
      </c>
      <c r="J84" s="16">
        <v>1</v>
      </c>
      <c r="K84" s="16">
        <f t="shared" si="12"/>
        <v>3</v>
      </c>
      <c r="L84" s="18" t="e">
        <f t="shared" si="13"/>
        <v>#NAME?</v>
      </c>
      <c r="M84" s="18" t="e">
        <f t="shared" si="14"/>
        <v>#NAME?</v>
      </c>
      <c r="N84" s="33"/>
    </row>
    <row r="85" spans="1:14" s="31" customFormat="1" ht="19.899999999999999" customHeight="1" x14ac:dyDescent="0.2">
      <c r="A85" s="30"/>
      <c r="B85" s="17"/>
      <c r="C85" s="61" t="s">
        <v>99</v>
      </c>
      <c r="D85" s="14" t="e">
        <f t="shared" si="10"/>
        <v>#NAME?</v>
      </c>
      <c r="E85" s="15" t="e">
        <f t="shared" si="11"/>
        <v>#NAME?</v>
      </c>
      <c r="F85" s="16">
        <v>0</v>
      </c>
      <c r="G85" s="16">
        <v>1</v>
      </c>
      <c r="H85" s="16">
        <v>1</v>
      </c>
      <c r="I85" s="16">
        <v>0</v>
      </c>
      <c r="J85" s="16">
        <v>1</v>
      </c>
      <c r="K85" s="16">
        <f t="shared" si="12"/>
        <v>3</v>
      </c>
      <c r="L85" s="18" t="e">
        <f t="shared" si="13"/>
        <v>#NAME?</v>
      </c>
      <c r="M85" s="18" t="e">
        <f t="shared" si="14"/>
        <v>#NAME?</v>
      </c>
      <c r="N85" s="33"/>
    </row>
    <row r="86" spans="1:14" s="31" customFormat="1" ht="14.25" x14ac:dyDescent="0.2">
      <c r="A86" s="30"/>
      <c r="B86" s="17"/>
      <c r="C86" s="61" t="s">
        <v>13</v>
      </c>
      <c r="D86" s="14" t="e">
        <f t="shared" si="10"/>
        <v>#NAME?</v>
      </c>
      <c r="E86" s="15" t="e">
        <f t="shared" si="11"/>
        <v>#NAME?</v>
      </c>
      <c r="F86" s="16">
        <v>0</v>
      </c>
      <c r="G86" s="16">
        <v>0</v>
      </c>
      <c r="H86" s="16">
        <v>1</v>
      </c>
      <c r="I86" s="16">
        <v>0</v>
      </c>
      <c r="J86" s="16">
        <v>0</v>
      </c>
      <c r="K86" s="16">
        <f t="shared" si="12"/>
        <v>1</v>
      </c>
      <c r="L86" s="18" t="e">
        <f t="shared" si="13"/>
        <v>#NAME?</v>
      </c>
      <c r="M86" s="18" t="e">
        <f t="shared" si="14"/>
        <v>#NAME?</v>
      </c>
      <c r="N86" s="33"/>
    </row>
    <row r="87" spans="1:14" s="31" customFormat="1" ht="14.25" x14ac:dyDescent="0.2">
      <c r="A87" s="30"/>
      <c r="B87" s="17"/>
      <c r="C87" s="61" t="s">
        <v>14</v>
      </c>
      <c r="D87" s="14" t="e">
        <f t="shared" si="10"/>
        <v>#NAME?</v>
      </c>
      <c r="E87" s="84" t="e">
        <f t="shared" si="11"/>
        <v>#NAME?</v>
      </c>
      <c r="F87" s="16">
        <v>0</v>
      </c>
      <c r="G87" s="16">
        <v>0</v>
      </c>
      <c r="H87" s="16">
        <v>0</v>
      </c>
      <c r="I87" s="16">
        <v>0</v>
      </c>
      <c r="J87" s="16">
        <v>1</v>
      </c>
      <c r="K87" s="16">
        <f t="shared" si="12"/>
        <v>1</v>
      </c>
      <c r="L87" s="18" t="e">
        <f t="shared" si="13"/>
        <v>#NAME?</v>
      </c>
      <c r="M87" s="18" t="e">
        <f t="shared" si="14"/>
        <v>#NAME?</v>
      </c>
      <c r="N87" s="33"/>
    </row>
    <row r="88" spans="1:14" s="79" customFormat="1" ht="19.899999999999999" customHeight="1" x14ac:dyDescent="0.2">
      <c r="A88" s="72"/>
      <c r="B88" s="73"/>
      <c r="C88" s="74"/>
      <c r="D88" s="71" t="s">
        <v>15</v>
      </c>
      <c r="E88" s="75"/>
      <c r="F88" s="76"/>
      <c r="G88" s="76"/>
      <c r="H88" s="76"/>
      <c r="I88" s="76"/>
      <c r="J88" s="76"/>
      <c r="K88" s="76"/>
      <c r="L88" s="77"/>
      <c r="M88" s="77"/>
      <c r="N88" s="78"/>
    </row>
    <row r="89" spans="1:14" s="31" customFormat="1" ht="19.899999999999999" customHeight="1" x14ac:dyDescent="0.2">
      <c r="A89" s="30"/>
      <c r="B89" s="17" t="s">
        <v>140</v>
      </c>
      <c r="C89" s="61" t="s">
        <v>114</v>
      </c>
      <c r="D89" s="14" t="e">
        <f t="shared" ref="D89:D120" si="15">IF(B89="",VLOOKUP(C89,INSUMOS_DIVERSOS,2,FALSE),IF(B89="CODEVASF",VLOOKUP(C89,INSUMOS_CODEVASF,2,FALSE),VLOOKUP(C89,INSUMOS_SEINFRA,2,FALSE)))</f>
        <v>#NAME?</v>
      </c>
      <c r="E89" s="15" t="e">
        <f t="shared" ref="E89:E120" si="16">IF(B89="",VLOOKUP(C89,INSUMOS_DIVERSOS,3,FALSE),IF(B89="CODEVASF",VLOOKUP(C89,INSUMOS_CODEVASF,3,FALSE),VLOOKUP(C89,INSUMOS_SEINFRA,3,FALSE)))</f>
        <v>#NAME?</v>
      </c>
      <c r="F89" s="16">
        <v>0</v>
      </c>
      <c r="G89" s="16">
        <v>0</v>
      </c>
      <c r="H89" s="16">
        <v>0</v>
      </c>
      <c r="I89" s="16">
        <v>0</v>
      </c>
      <c r="J89" s="16">
        <v>2</v>
      </c>
      <c r="K89" s="16">
        <f t="shared" ref="K89:K120" si="17">SUM(G89:J89)</f>
        <v>2</v>
      </c>
      <c r="L89" s="18" t="e">
        <f t="shared" ref="L89:L120" si="18">IF(B89="",VLOOKUP(C89,INSUMOS_DIVERSOS,4,FALSE),IF(B89="CODEVASF",VLOOKUP(C89,INSUMOS_CODEVASF,4,FALSE),VLOOKUP(C89,INSUMOS_SEINFRA,4,FALSE)))</f>
        <v>#NAME?</v>
      </c>
      <c r="M89" s="18" t="e">
        <f t="shared" ref="M89:M120" si="19">ROUND(K89*L89,2)</f>
        <v>#NAME?</v>
      </c>
      <c r="N89" s="33"/>
    </row>
    <row r="90" spans="1:14" s="31" customFormat="1" ht="19.899999999999999" customHeight="1" x14ac:dyDescent="0.2">
      <c r="A90" s="30"/>
      <c r="B90" s="17" t="s">
        <v>140</v>
      </c>
      <c r="C90" s="61" t="s">
        <v>117</v>
      </c>
      <c r="D90" s="14" t="e">
        <f t="shared" si="15"/>
        <v>#NAME?</v>
      </c>
      <c r="E90" s="15" t="e">
        <f t="shared" si="16"/>
        <v>#NAME?</v>
      </c>
      <c r="F90" s="16">
        <v>0</v>
      </c>
      <c r="G90" s="16">
        <v>0</v>
      </c>
      <c r="H90" s="16">
        <v>0</v>
      </c>
      <c r="I90" s="16">
        <v>0</v>
      </c>
      <c r="J90" s="16">
        <v>2</v>
      </c>
      <c r="K90" s="16">
        <f t="shared" si="17"/>
        <v>2</v>
      </c>
      <c r="L90" s="18" t="e">
        <f t="shared" si="18"/>
        <v>#NAME?</v>
      </c>
      <c r="M90" s="18" t="e">
        <f t="shared" si="19"/>
        <v>#NAME?</v>
      </c>
      <c r="N90" s="33"/>
    </row>
    <row r="91" spans="1:14" s="31" customFormat="1" ht="19.899999999999999" customHeight="1" x14ac:dyDescent="0.2">
      <c r="A91" s="30"/>
      <c r="B91" s="17" t="s">
        <v>126</v>
      </c>
      <c r="C91" s="61" t="s">
        <v>204</v>
      </c>
      <c r="D91" s="14" t="e">
        <f t="shared" si="15"/>
        <v>#NAME?</v>
      </c>
      <c r="E91" s="15" t="e">
        <f t="shared" si="16"/>
        <v>#NAME?</v>
      </c>
      <c r="F91" s="16">
        <v>0</v>
      </c>
      <c r="G91" s="16">
        <v>0</v>
      </c>
      <c r="H91" s="16">
        <v>0</v>
      </c>
      <c r="I91" s="16">
        <v>0</v>
      </c>
      <c r="J91" s="16">
        <v>9</v>
      </c>
      <c r="K91" s="16">
        <f t="shared" si="17"/>
        <v>9</v>
      </c>
      <c r="L91" s="18" t="e">
        <f t="shared" si="18"/>
        <v>#NAME?</v>
      </c>
      <c r="M91" s="18" t="e">
        <f t="shared" si="19"/>
        <v>#NAME?</v>
      </c>
      <c r="N91" s="33"/>
    </row>
    <row r="92" spans="1:14" s="31" customFormat="1" ht="19.899999999999999" customHeight="1" x14ac:dyDescent="0.2">
      <c r="A92" s="30"/>
      <c r="B92" s="17" t="s">
        <v>126</v>
      </c>
      <c r="C92" s="61" t="s">
        <v>207</v>
      </c>
      <c r="D92" s="14" t="e">
        <f t="shared" si="15"/>
        <v>#NAME?</v>
      </c>
      <c r="E92" s="15" t="e">
        <f t="shared" si="16"/>
        <v>#NAME?</v>
      </c>
      <c r="F92" s="16">
        <v>0</v>
      </c>
      <c r="G92" s="16">
        <v>0</v>
      </c>
      <c r="H92" s="16">
        <v>0</v>
      </c>
      <c r="I92" s="16">
        <v>0</v>
      </c>
      <c r="J92" s="16">
        <v>2</v>
      </c>
      <c r="K92" s="16">
        <f t="shared" si="17"/>
        <v>2</v>
      </c>
      <c r="L92" s="18" t="e">
        <f t="shared" si="18"/>
        <v>#NAME?</v>
      </c>
      <c r="M92" s="18" t="e">
        <f t="shared" si="19"/>
        <v>#NAME?</v>
      </c>
      <c r="N92" s="33"/>
    </row>
    <row r="93" spans="1:14" s="31" customFormat="1" ht="19.899999999999999" customHeight="1" x14ac:dyDescent="0.2">
      <c r="A93" s="30"/>
      <c r="B93" s="17" t="s">
        <v>126</v>
      </c>
      <c r="C93" s="61" t="s">
        <v>222</v>
      </c>
      <c r="D93" s="14" t="e">
        <f t="shared" si="15"/>
        <v>#NAME?</v>
      </c>
      <c r="E93" s="15" t="e">
        <f t="shared" si="16"/>
        <v>#NAME?</v>
      </c>
      <c r="F93" s="16">
        <v>0</v>
      </c>
      <c r="G93" s="16">
        <v>0</v>
      </c>
      <c r="H93" s="16">
        <v>0</v>
      </c>
      <c r="I93" s="16">
        <v>0</v>
      </c>
      <c r="J93" s="16">
        <v>4</v>
      </c>
      <c r="K93" s="16">
        <f t="shared" si="17"/>
        <v>4</v>
      </c>
      <c r="L93" s="18" t="e">
        <f t="shared" si="18"/>
        <v>#NAME?</v>
      </c>
      <c r="M93" s="18" t="e">
        <f t="shared" si="19"/>
        <v>#NAME?</v>
      </c>
      <c r="N93" s="33"/>
    </row>
    <row r="94" spans="1:14" s="31" customFormat="1" ht="19.899999999999999" customHeight="1" x14ac:dyDescent="0.2">
      <c r="A94" s="30"/>
      <c r="B94" s="17" t="s">
        <v>126</v>
      </c>
      <c r="C94" s="61" t="s">
        <v>223</v>
      </c>
      <c r="D94" s="14" t="e">
        <f t="shared" si="15"/>
        <v>#NAME?</v>
      </c>
      <c r="E94" s="15" t="e">
        <f t="shared" si="16"/>
        <v>#NAME?</v>
      </c>
      <c r="F94" s="16">
        <v>0</v>
      </c>
      <c r="G94" s="16">
        <v>0</v>
      </c>
      <c r="H94" s="16">
        <v>0</v>
      </c>
      <c r="I94" s="16">
        <v>0</v>
      </c>
      <c r="J94" s="16">
        <v>6</v>
      </c>
      <c r="K94" s="16">
        <f t="shared" si="17"/>
        <v>6</v>
      </c>
      <c r="L94" s="18" t="e">
        <f t="shared" si="18"/>
        <v>#NAME?</v>
      </c>
      <c r="M94" s="18" t="e">
        <f t="shared" si="19"/>
        <v>#NAME?</v>
      </c>
      <c r="N94" s="33"/>
    </row>
    <row r="95" spans="1:14" s="31" customFormat="1" ht="19.899999999999999" customHeight="1" x14ac:dyDescent="0.2">
      <c r="A95" s="30"/>
      <c r="B95" s="17" t="s">
        <v>126</v>
      </c>
      <c r="C95" s="61" t="s">
        <v>225</v>
      </c>
      <c r="D95" s="14" t="e">
        <f t="shared" si="15"/>
        <v>#NAME?</v>
      </c>
      <c r="E95" s="15" t="e">
        <f t="shared" si="16"/>
        <v>#NAME?</v>
      </c>
      <c r="F95" s="16">
        <v>0</v>
      </c>
      <c r="G95" s="16">
        <v>0</v>
      </c>
      <c r="H95" s="16">
        <v>0</v>
      </c>
      <c r="I95" s="16">
        <v>0</v>
      </c>
      <c r="J95" s="16">
        <v>1</v>
      </c>
      <c r="K95" s="16">
        <f t="shared" si="17"/>
        <v>1</v>
      </c>
      <c r="L95" s="18" t="e">
        <f t="shared" si="18"/>
        <v>#NAME?</v>
      </c>
      <c r="M95" s="18" t="e">
        <f t="shared" si="19"/>
        <v>#NAME?</v>
      </c>
      <c r="N95" s="33"/>
    </row>
    <row r="96" spans="1:14" s="31" customFormat="1" ht="19.899999999999999" customHeight="1" x14ac:dyDescent="0.2">
      <c r="A96" s="30"/>
      <c r="B96" s="17" t="s">
        <v>126</v>
      </c>
      <c r="C96" s="61" t="s">
        <v>243</v>
      </c>
      <c r="D96" s="14" t="e">
        <f t="shared" si="15"/>
        <v>#NAME?</v>
      </c>
      <c r="E96" s="15" t="e">
        <f t="shared" si="16"/>
        <v>#NAME?</v>
      </c>
      <c r="F96" s="16">
        <v>0</v>
      </c>
      <c r="G96" s="16">
        <v>0</v>
      </c>
      <c r="H96" s="16">
        <v>0</v>
      </c>
      <c r="I96" s="16">
        <v>0</v>
      </c>
      <c r="J96" s="16">
        <v>8.6</v>
      </c>
      <c r="K96" s="16">
        <f t="shared" si="17"/>
        <v>8.6</v>
      </c>
      <c r="L96" s="18" t="e">
        <f t="shared" si="18"/>
        <v>#NAME?</v>
      </c>
      <c r="M96" s="18" t="e">
        <f t="shared" si="19"/>
        <v>#NAME?</v>
      </c>
      <c r="N96" s="33"/>
    </row>
    <row r="97" spans="1:14" s="31" customFormat="1" ht="19.899999999999999" customHeight="1" x14ac:dyDescent="0.2">
      <c r="A97" s="30"/>
      <c r="B97" s="17" t="s">
        <v>126</v>
      </c>
      <c r="C97" s="61" t="s">
        <v>244</v>
      </c>
      <c r="D97" s="14" t="e">
        <f t="shared" si="15"/>
        <v>#NAME?</v>
      </c>
      <c r="E97" s="15" t="e">
        <f t="shared" si="16"/>
        <v>#NAME?</v>
      </c>
      <c r="F97" s="16">
        <v>0</v>
      </c>
      <c r="G97" s="16">
        <v>0</v>
      </c>
      <c r="H97" s="16">
        <v>0</v>
      </c>
      <c r="I97" s="16">
        <v>0</v>
      </c>
      <c r="J97" s="16">
        <v>10</v>
      </c>
      <c r="K97" s="16">
        <f t="shared" si="17"/>
        <v>10</v>
      </c>
      <c r="L97" s="18" t="e">
        <f t="shared" si="18"/>
        <v>#NAME?</v>
      </c>
      <c r="M97" s="18" t="e">
        <f t="shared" si="19"/>
        <v>#NAME?</v>
      </c>
      <c r="N97" s="33"/>
    </row>
    <row r="98" spans="1:14" s="31" customFormat="1" ht="19.899999999999999" customHeight="1" x14ac:dyDescent="0.2">
      <c r="A98" s="30"/>
      <c r="B98" s="17" t="s">
        <v>126</v>
      </c>
      <c r="C98" s="61" t="s">
        <v>197</v>
      </c>
      <c r="D98" s="14" t="e">
        <f t="shared" si="15"/>
        <v>#NAME?</v>
      </c>
      <c r="E98" s="15" t="e">
        <f t="shared" si="16"/>
        <v>#NAME?</v>
      </c>
      <c r="F98" s="16">
        <v>0</v>
      </c>
      <c r="G98" s="16">
        <v>0</v>
      </c>
      <c r="H98" s="16">
        <v>0</v>
      </c>
      <c r="I98" s="16">
        <v>0</v>
      </c>
      <c r="J98" s="16">
        <v>8</v>
      </c>
      <c r="K98" s="16">
        <f t="shared" si="17"/>
        <v>8</v>
      </c>
      <c r="L98" s="18" t="e">
        <f t="shared" si="18"/>
        <v>#NAME?</v>
      </c>
      <c r="M98" s="18" t="e">
        <f t="shared" si="19"/>
        <v>#NAME?</v>
      </c>
      <c r="N98" s="33"/>
    </row>
    <row r="99" spans="1:14" s="31" customFormat="1" ht="19.899999999999999" customHeight="1" x14ac:dyDescent="0.2">
      <c r="A99" s="30"/>
      <c r="B99" s="17" t="s">
        <v>126</v>
      </c>
      <c r="C99" s="61" t="s">
        <v>226</v>
      </c>
      <c r="D99" s="14" t="e">
        <f t="shared" si="15"/>
        <v>#NAME?</v>
      </c>
      <c r="E99" s="15" t="e">
        <f t="shared" si="16"/>
        <v>#NAME?</v>
      </c>
      <c r="F99" s="16">
        <v>0</v>
      </c>
      <c r="G99" s="16">
        <v>0</v>
      </c>
      <c r="H99" s="16">
        <v>0</v>
      </c>
      <c r="I99" s="16">
        <v>0</v>
      </c>
      <c r="J99" s="16">
        <v>10</v>
      </c>
      <c r="K99" s="16">
        <f t="shared" si="17"/>
        <v>10</v>
      </c>
      <c r="L99" s="18" t="e">
        <f t="shared" si="18"/>
        <v>#NAME?</v>
      </c>
      <c r="M99" s="18" t="e">
        <f t="shared" si="19"/>
        <v>#NAME?</v>
      </c>
      <c r="N99" s="33"/>
    </row>
    <row r="100" spans="1:14" s="31" customFormat="1" ht="19.899999999999999" customHeight="1" x14ac:dyDescent="0.2">
      <c r="A100" s="30"/>
      <c r="B100" s="17" t="s">
        <v>126</v>
      </c>
      <c r="C100" s="61" t="s">
        <v>214</v>
      </c>
      <c r="D100" s="14" t="e">
        <f t="shared" si="15"/>
        <v>#NAME?</v>
      </c>
      <c r="E100" s="15" t="e">
        <f t="shared" si="16"/>
        <v>#NAME?</v>
      </c>
      <c r="F100" s="16">
        <v>0</v>
      </c>
      <c r="G100" s="16">
        <v>0</v>
      </c>
      <c r="H100" s="16">
        <v>0</v>
      </c>
      <c r="I100" s="16">
        <v>0</v>
      </c>
      <c r="J100" s="16">
        <v>12</v>
      </c>
      <c r="K100" s="16">
        <f t="shared" si="17"/>
        <v>12</v>
      </c>
      <c r="L100" s="18" t="e">
        <f t="shared" si="18"/>
        <v>#NAME?</v>
      </c>
      <c r="M100" s="18" t="e">
        <f t="shared" si="19"/>
        <v>#NAME?</v>
      </c>
      <c r="N100" s="33"/>
    </row>
    <row r="101" spans="1:14" s="31" customFormat="1" ht="19.899999999999999" customHeight="1" x14ac:dyDescent="0.2">
      <c r="A101" s="30"/>
      <c r="B101" s="17" t="s">
        <v>126</v>
      </c>
      <c r="C101" s="61" t="s">
        <v>219</v>
      </c>
      <c r="D101" s="14" t="e">
        <f t="shared" si="15"/>
        <v>#NAME?</v>
      </c>
      <c r="E101" s="15" t="e">
        <f t="shared" si="16"/>
        <v>#NAME?</v>
      </c>
      <c r="F101" s="16">
        <v>0</v>
      </c>
      <c r="G101" s="16">
        <v>0</v>
      </c>
      <c r="H101" s="16">
        <v>0</v>
      </c>
      <c r="I101" s="16">
        <v>0</v>
      </c>
      <c r="J101" s="16">
        <v>4</v>
      </c>
      <c r="K101" s="16">
        <f t="shared" si="17"/>
        <v>4</v>
      </c>
      <c r="L101" s="18" t="e">
        <f t="shared" si="18"/>
        <v>#NAME?</v>
      </c>
      <c r="M101" s="18" t="e">
        <f t="shared" si="19"/>
        <v>#NAME?</v>
      </c>
      <c r="N101" s="33"/>
    </row>
    <row r="102" spans="1:14" s="31" customFormat="1" ht="19.899999999999999" customHeight="1" x14ac:dyDescent="0.2">
      <c r="A102" s="30"/>
      <c r="B102" s="17" t="s">
        <v>126</v>
      </c>
      <c r="C102" s="61" t="s">
        <v>220</v>
      </c>
      <c r="D102" s="14" t="e">
        <f t="shared" si="15"/>
        <v>#NAME?</v>
      </c>
      <c r="E102" s="15" t="e">
        <f t="shared" si="16"/>
        <v>#NAME?</v>
      </c>
      <c r="F102" s="16">
        <v>0</v>
      </c>
      <c r="G102" s="16">
        <v>0</v>
      </c>
      <c r="H102" s="16">
        <v>0</v>
      </c>
      <c r="I102" s="16">
        <v>0</v>
      </c>
      <c r="J102" s="16">
        <v>2</v>
      </c>
      <c r="K102" s="16">
        <f t="shared" si="17"/>
        <v>2</v>
      </c>
      <c r="L102" s="18" t="e">
        <f t="shared" si="18"/>
        <v>#NAME?</v>
      </c>
      <c r="M102" s="18" t="e">
        <f t="shared" si="19"/>
        <v>#NAME?</v>
      </c>
      <c r="N102" s="33"/>
    </row>
    <row r="103" spans="1:14" s="31" customFormat="1" ht="19.899999999999999" customHeight="1" x14ac:dyDescent="0.2">
      <c r="A103" s="30"/>
      <c r="B103" s="17" t="s">
        <v>126</v>
      </c>
      <c r="C103" s="61" t="s">
        <v>194</v>
      </c>
      <c r="D103" s="14" t="e">
        <f t="shared" si="15"/>
        <v>#NAME?</v>
      </c>
      <c r="E103" s="15" t="e">
        <f t="shared" si="16"/>
        <v>#NAME?</v>
      </c>
      <c r="F103" s="16">
        <v>0</v>
      </c>
      <c r="G103" s="16">
        <v>0</v>
      </c>
      <c r="H103" s="16">
        <v>0</v>
      </c>
      <c r="I103" s="16">
        <v>0</v>
      </c>
      <c r="J103" s="16">
        <v>8</v>
      </c>
      <c r="K103" s="16">
        <f t="shared" si="17"/>
        <v>8</v>
      </c>
      <c r="L103" s="18" t="e">
        <f t="shared" si="18"/>
        <v>#NAME?</v>
      </c>
      <c r="M103" s="18" t="e">
        <f t="shared" si="19"/>
        <v>#NAME?</v>
      </c>
      <c r="N103" s="33"/>
    </row>
    <row r="104" spans="1:14" s="31" customFormat="1" ht="19.899999999999999" customHeight="1" x14ac:dyDescent="0.2">
      <c r="A104" s="30"/>
      <c r="B104" s="17" t="s">
        <v>126</v>
      </c>
      <c r="C104" s="61" t="s">
        <v>195</v>
      </c>
      <c r="D104" s="14" t="e">
        <f t="shared" si="15"/>
        <v>#NAME?</v>
      </c>
      <c r="E104" s="15" t="e">
        <f t="shared" si="16"/>
        <v>#NAME?</v>
      </c>
      <c r="F104" s="16">
        <v>0</v>
      </c>
      <c r="G104" s="16">
        <v>0</v>
      </c>
      <c r="H104" s="16">
        <v>0</v>
      </c>
      <c r="I104" s="16">
        <v>0</v>
      </c>
      <c r="J104" s="16">
        <v>2</v>
      </c>
      <c r="K104" s="16">
        <f t="shared" si="17"/>
        <v>2</v>
      </c>
      <c r="L104" s="18" t="e">
        <f t="shared" si="18"/>
        <v>#NAME?</v>
      </c>
      <c r="M104" s="18" t="e">
        <f t="shared" si="19"/>
        <v>#NAME?</v>
      </c>
      <c r="N104" s="33"/>
    </row>
    <row r="105" spans="1:14" s="31" customFormat="1" ht="19.899999999999999" customHeight="1" x14ac:dyDescent="0.2">
      <c r="A105" s="30"/>
      <c r="B105" s="17" t="s">
        <v>126</v>
      </c>
      <c r="C105" s="61" t="s">
        <v>173</v>
      </c>
      <c r="D105" s="14" t="e">
        <f t="shared" si="15"/>
        <v>#NAME?</v>
      </c>
      <c r="E105" s="15" t="e">
        <f t="shared" si="16"/>
        <v>#NAME?</v>
      </c>
      <c r="F105" s="16">
        <v>0</v>
      </c>
      <c r="G105" s="16">
        <v>0</v>
      </c>
      <c r="H105" s="16">
        <v>0</v>
      </c>
      <c r="I105" s="16">
        <v>0</v>
      </c>
      <c r="J105" s="16">
        <v>496</v>
      </c>
      <c r="K105" s="16">
        <f t="shared" si="17"/>
        <v>496</v>
      </c>
      <c r="L105" s="18" t="e">
        <f t="shared" si="18"/>
        <v>#NAME?</v>
      </c>
      <c r="M105" s="18" t="e">
        <f t="shared" si="19"/>
        <v>#NAME?</v>
      </c>
      <c r="N105" s="33"/>
    </row>
    <row r="106" spans="1:14" s="31" customFormat="1" ht="19.899999999999999" customHeight="1" x14ac:dyDescent="0.2">
      <c r="A106" s="30"/>
      <c r="B106" s="17" t="s">
        <v>126</v>
      </c>
      <c r="C106" s="61" t="s">
        <v>174</v>
      </c>
      <c r="D106" s="14" t="e">
        <f t="shared" si="15"/>
        <v>#NAME?</v>
      </c>
      <c r="E106" s="15" t="e">
        <f t="shared" si="16"/>
        <v>#NAME?</v>
      </c>
      <c r="F106" s="16">
        <v>0</v>
      </c>
      <c r="G106" s="16">
        <v>0</v>
      </c>
      <c r="H106" s="16">
        <v>0</v>
      </c>
      <c r="I106" s="16">
        <v>0</v>
      </c>
      <c r="J106" s="16">
        <v>48</v>
      </c>
      <c r="K106" s="16">
        <f t="shared" si="17"/>
        <v>48</v>
      </c>
      <c r="L106" s="18" t="e">
        <f t="shared" si="18"/>
        <v>#NAME?</v>
      </c>
      <c r="M106" s="18" t="e">
        <f t="shared" si="19"/>
        <v>#NAME?</v>
      </c>
      <c r="N106" s="33"/>
    </row>
    <row r="107" spans="1:14" s="31" customFormat="1" ht="19.899999999999999" customHeight="1" x14ac:dyDescent="0.2">
      <c r="A107" s="30"/>
      <c r="B107" s="17" t="s">
        <v>126</v>
      </c>
      <c r="C107" s="61" t="s">
        <v>177</v>
      </c>
      <c r="D107" s="14" t="e">
        <f t="shared" si="15"/>
        <v>#NAME?</v>
      </c>
      <c r="E107" s="15" t="e">
        <f t="shared" si="16"/>
        <v>#NAME?</v>
      </c>
      <c r="F107" s="16">
        <v>0</v>
      </c>
      <c r="G107" s="16">
        <v>0</v>
      </c>
      <c r="H107" s="16">
        <v>0</v>
      </c>
      <c r="I107" s="16">
        <v>0</v>
      </c>
      <c r="J107" s="16">
        <v>31</v>
      </c>
      <c r="K107" s="16">
        <f t="shared" si="17"/>
        <v>31</v>
      </c>
      <c r="L107" s="18" t="e">
        <f t="shared" si="18"/>
        <v>#NAME?</v>
      </c>
      <c r="M107" s="18" t="e">
        <f t="shared" si="19"/>
        <v>#NAME?</v>
      </c>
      <c r="N107" s="33"/>
    </row>
    <row r="108" spans="1:14" s="31" customFormat="1" ht="19.899999999999999" customHeight="1" x14ac:dyDescent="0.2">
      <c r="A108" s="30"/>
      <c r="B108" s="17" t="s">
        <v>126</v>
      </c>
      <c r="C108" s="61" t="s">
        <v>178</v>
      </c>
      <c r="D108" s="14" t="e">
        <f t="shared" si="15"/>
        <v>#NAME?</v>
      </c>
      <c r="E108" s="15" t="e">
        <f t="shared" si="16"/>
        <v>#NAME?</v>
      </c>
      <c r="F108" s="16">
        <v>0</v>
      </c>
      <c r="G108" s="16">
        <v>0</v>
      </c>
      <c r="H108" s="16">
        <v>0</v>
      </c>
      <c r="I108" s="16">
        <v>0</v>
      </c>
      <c r="J108" s="16">
        <v>2</v>
      </c>
      <c r="K108" s="16">
        <f t="shared" si="17"/>
        <v>2</v>
      </c>
      <c r="L108" s="18" t="e">
        <f t="shared" si="18"/>
        <v>#NAME?</v>
      </c>
      <c r="M108" s="18" t="e">
        <f t="shared" si="19"/>
        <v>#NAME?</v>
      </c>
      <c r="N108" s="33"/>
    </row>
    <row r="109" spans="1:14" s="31" customFormat="1" ht="19.899999999999999" customHeight="1" x14ac:dyDescent="0.2">
      <c r="A109" s="30"/>
      <c r="B109" s="17" t="s">
        <v>126</v>
      </c>
      <c r="C109" s="61" t="s">
        <v>218</v>
      </c>
      <c r="D109" s="14" t="e">
        <f t="shared" si="15"/>
        <v>#NAME?</v>
      </c>
      <c r="E109" s="15" t="e">
        <f t="shared" si="16"/>
        <v>#NAME?</v>
      </c>
      <c r="F109" s="16">
        <v>0</v>
      </c>
      <c r="G109" s="16">
        <v>0</v>
      </c>
      <c r="H109" s="16">
        <v>0</v>
      </c>
      <c r="I109" s="16">
        <v>0</v>
      </c>
      <c r="J109" s="16">
        <v>8</v>
      </c>
      <c r="K109" s="16">
        <f t="shared" si="17"/>
        <v>8</v>
      </c>
      <c r="L109" s="18" t="e">
        <f t="shared" si="18"/>
        <v>#NAME?</v>
      </c>
      <c r="M109" s="18" t="e">
        <f t="shared" si="19"/>
        <v>#NAME?</v>
      </c>
      <c r="N109" s="33"/>
    </row>
    <row r="110" spans="1:14" s="31" customFormat="1" ht="19.899999999999999" customHeight="1" x14ac:dyDescent="0.2">
      <c r="A110" s="30"/>
      <c r="B110" s="17" t="s">
        <v>126</v>
      </c>
      <c r="C110" s="61" t="s">
        <v>227</v>
      </c>
      <c r="D110" s="14" t="e">
        <f t="shared" si="15"/>
        <v>#NAME?</v>
      </c>
      <c r="E110" s="15" t="e">
        <f t="shared" si="16"/>
        <v>#NAME?</v>
      </c>
      <c r="F110" s="16">
        <v>0</v>
      </c>
      <c r="G110" s="16">
        <v>0</v>
      </c>
      <c r="H110" s="16">
        <v>0</v>
      </c>
      <c r="I110" s="16">
        <v>0</v>
      </c>
      <c r="J110" s="16">
        <v>40</v>
      </c>
      <c r="K110" s="16">
        <f t="shared" si="17"/>
        <v>40</v>
      </c>
      <c r="L110" s="18" t="e">
        <f t="shared" si="18"/>
        <v>#NAME?</v>
      </c>
      <c r="M110" s="18" t="e">
        <f t="shared" si="19"/>
        <v>#NAME?</v>
      </c>
      <c r="N110" s="33"/>
    </row>
    <row r="111" spans="1:14" s="31" customFormat="1" ht="19.899999999999999" customHeight="1" x14ac:dyDescent="0.2">
      <c r="A111" s="30"/>
      <c r="B111" s="17" t="s">
        <v>126</v>
      </c>
      <c r="C111" s="61" t="s">
        <v>179</v>
      </c>
      <c r="D111" s="14" t="e">
        <f t="shared" si="15"/>
        <v>#NAME?</v>
      </c>
      <c r="E111" s="15" t="e">
        <f t="shared" si="16"/>
        <v>#NAME?</v>
      </c>
      <c r="F111" s="16">
        <v>0</v>
      </c>
      <c r="G111" s="16">
        <v>0</v>
      </c>
      <c r="H111" s="16">
        <v>0</v>
      </c>
      <c r="I111" s="16">
        <v>0</v>
      </c>
      <c r="J111" s="16">
        <v>42</v>
      </c>
      <c r="K111" s="16">
        <f t="shared" si="17"/>
        <v>42</v>
      </c>
      <c r="L111" s="18" t="e">
        <f t="shared" si="18"/>
        <v>#NAME?</v>
      </c>
      <c r="M111" s="18" t="e">
        <f t="shared" si="19"/>
        <v>#NAME?</v>
      </c>
      <c r="N111" s="33"/>
    </row>
    <row r="112" spans="1:14" s="31" customFormat="1" ht="19.899999999999999" customHeight="1" x14ac:dyDescent="0.2">
      <c r="A112" s="30"/>
      <c r="B112" s="17" t="s">
        <v>126</v>
      </c>
      <c r="C112" s="61" t="s">
        <v>198</v>
      </c>
      <c r="D112" s="14" t="e">
        <f t="shared" si="15"/>
        <v>#NAME?</v>
      </c>
      <c r="E112" s="15" t="e">
        <f t="shared" si="16"/>
        <v>#NAME?</v>
      </c>
      <c r="F112" s="16">
        <v>0</v>
      </c>
      <c r="G112" s="16">
        <v>0</v>
      </c>
      <c r="H112" s="16">
        <v>0</v>
      </c>
      <c r="I112" s="16">
        <v>0</v>
      </c>
      <c r="J112" s="16">
        <v>2</v>
      </c>
      <c r="K112" s="16">
        <f t="shared" si="17"/>
        <v>2</v>
      </c>
      <c r="L112" s="18" t="e">
        <f t="shared" si="18"/>
        <v>#NAME?</v>
      </c>
      <c r="M112" s="18" t="e">
        <f t="shared" si="19"/>
        <v>#NAME?</v>
      </c>
      <c r="N112" s="33"/>
    </row>
    <row r="113" spans="1:14" s="31" customFormat="1" ht="19.899999999999999" customHeight="1" x14ac:dyDescent="0.2">
      <c r="A113" s="30"/>
      <c r="B113" s="17" t="s">
        <v>126</v>
      </c>
      <c r="C113" s="61" t="s">
        <v>233</v>
      </c>
      <c r="D113" s="14" t="e">
        <f t="shared" si="15"/>
        <v>#NAME?</v>
      </c>
      <c r="E113" s="15" t="e">
        <f t="shared" si="16"/>
        <v>#NAME?</v>
      </c>
      <c r="F113" s="16">
        <v>0</v>
      </c>
      <c r="G113" s="16">
        <v>0</v>
      </c>
      <c r="H113" s="16">
        <v>0</v>
      </c>
      <c r="I113" s="16">
        <v>0</v>
      </c>
      <c r="J113" s="16">
        <v>8</v>
      </c>
      <c r="K113" s="16">
        <f t="shared" si="17"/>
        <v>8</v>
      </c>
      <c r="L113" s="18" t="e">
        <f t="shared" si="18"/>
        <v>#NAME?</v>
      </c>
      <c r="M113" s="18" t="e">
        <f t="shared" si="19"/>
        <v>#NAME?</v>
      </c>
      <c r="N113" s="33"/>
    </row>
    <row r="114" spans="1:14" s="31" customFormat="1" ht="19.899999999999999" customHeight="1" x14ac:dyDescent="0.2">
      <c r="A114" s="30"/>
      <c r="B114" s="17" t="s">
        <v>126</v>
      </c>
      <c r="C114" s="61" t="s">
        <v>170</v>
      </c>
      <c r="D114" s="14" t="e">
        <f t="shared" si="15"/>
        <v>#NAME?</v>
      </c>
      <c r="E114" s="15" t="e">
        <f t="shared" si="16"/>
        <v>#NAME?</v>
      </c>
      <c r="F114" s="16">
        <v>0</v>
      </c>
      <c r="G114" s="16">
        <v>0</v>
      </c>
      <c r="H114" s="16">
        <v>0</v>
      </c>
      <c r="I114" s="16">
        <v>0</v>
      </c>
      <c r="J114" s="16">
        <v>20</v>
      </c>
      <c r="K114" s="16">
        <f t="shared" si="17"/>
        <v>20</v>
      </c>
      <c r="L114" s="18" t="e">
        <f t="shared" si="18"/>
        <v>#NAME?</v>
      </c>
      <c r="M114" s="18" t="e">
        <f t="shared" si="19"/>
        <v>#NAME?</v>
      </c>
      <c r="N114" s="33"/>
    </row>
    <row r="115" spans="1:14" s="31" customFormat="1" ht="19.899999999999999" customHeight="1" x14ac:dyDescent="0.2">
      <c r="A115" s="30"/>
      <c r="B115" s="17" t="s">
        <v>126</v>
      </c>
      <c r="C115" s="61" t="s">
        <v>240</v>
      </c>
      <c r="D115" s="14" t="e">
        <f t="shared" si="15"/>
        <v>#NAME?</v>
      </c>
      <c r="E115" s="15" t="e">
        <f t="shared" si="16"/>
        <v>#NAME?</v>
      </c>
      <c r="F115" s="16">
        <v>0</v>
      </c>
      <c r="G115" s="16">
        <v>0</v>
      </c>
      <c r="H115" s="16">
        <v>0</v>
      </c>
      <c r="I115" s="16">
        <v>0</v>
      </c>
      <c r="J115" s="16">
        <v>16</v>
      </c>
      <c r="K115" s="16">
        <f t="shared" si="17"/>
        <v>16</v>
      </c>
      <c r="L115" s="18" t="e">
        <f t="shared" si="18"/>
        <v>#NAME?</v>
      </c>
      <c r="M115" s="18" t="e">
        <f t="shared" si="19"/>
        <v>#NAME?</v>
      </c>
      <c r="N115" s="33"/>
    </row>
    <row r="116" spans="1:14" s="31" customFormat="1" ht="19.899999999999999" customHeight="1" x14ac:dyDescent="0.2">
      <c r="A116" s="30"/>
      <c r="B116" s="17" t="s">
        <v>126</v>
      </c>
      <c r="C116" s="61" t="s">
        <v>216</v>
      </c>
      <c r="D116" s="14" t="e">
        <f t="shared" si="15"/>
        <v>#NAME?</v>
      </c>
      <c r="E116" s="15" t="e">
        <f t="shared" si="16"/>
        <v>#NAME?</v>
      </c>
      <c r="F116" s="16">
        <v>0</v>
      </c>
      <c r="G116" s="16">
        <v>0</v>
      </c>
      <c r="H116" s="16">
        <v>0</v>
      </c>
      <c r="I116" s="16">
        <v>0</v>
      </c>
      <c r="J116" s="16">
        <v>16</v>
      </c>
      <c r="K116" s="16">
        <f t="shared" si="17"/>
        <v>16</v>
      </c>
      <c r="L116" s="18" t="e">
        <f t="shared" si="18"/>
        <v>#NAME?</v>
      </c>
      <c r="M116" s="18" t="e">
        <f t="shared" si="19"/>
        <v>#NAME?</v>
      </c>
      <c r="N116" s="33"/>
    </row>
    <row r="117" spans="1:14" s="31" customFormat="1" ht="19.899999999999999" customHeight="1" x14ac:dyDescent="0.2">
      <c r="A117" s="30"/>
      <c r="B117" s="17"/>
      <c r="C117" s="61" t="s">
        <v>92</v>
      </c>
      <c r="D117" s="14" t="e">
        <f t="shared" si="15"/>
        <v>#NAME?</v>
      </c>
      <c r="E117" s="15" t="e">
        <f t="shared" si="16"/>
        <v>#NAME?</v>
      </c>
      <c r="F117" s="16">
        <v>0</v>
      </c>
      <c r="G117" s="16">
        <v>0</v>
      </c>
      <c r="H117" s="16">
        <v>0</v>
      </c>
      <c r="I117" s="16">
        <v>0</v>
      </c>
      <c r="J117" s="16">
        <v>12.2</v>
      </c>
      <c r="K117" s="16">
        <f t="shared" si="17"/>
        <v>12.2</v>
      </c>
      <c r="L117" s="18" t="e">
        <f t="shared" si="18"/>
        <v>#NAME?</v>
      </c>
      <c r="M117" s="18" t="e">
        <f t="shared" si="19"/>
        <v>#NAME?</v>
      </c>
      <c r="N117" s="33"/>
    </row>
    <row r="118" spans="1:14" s="31" customFormat="1" ht="30" customHeight="1" x14ac:dyDescent="0.2">
      <c r="A118" s="30"/>
      <c r="B118" s="17"/>
      <c r="C118" s="61" t="s">
        <v>93</v>
      </c>
      <c r="D118" s="14" t="e">
        <f t="shared" si="15"/>
        <v>#NAME?</v>
      </c>
      <c r="E118" s="15" t="e">
        <f t="shared" si="16"/>
        <v>#NAME?</v>
      </c>
      <c r="F118" s="16">
        <v>0</v>
      </c>
      <c r="G118" s="16">
        <v>0</v>
      </c>
      <c r="H118" s="16">
        <v>0</v>
      </c>
      <c r="I118" s="16">
        <v>0</v>
      </c>
      <c r="J118" s="16">
        <v>3</v>
      </c>
      <c r="K118" s="16">
        <f t="shared" si="17"/>
        <v>3</v>
      </c>
      <c r="L118" s="18" t="e">
        <f t="shared" si="18"/>
        <v>#NAME?</v>
      </c>
      <c r="M118" s="18" t="e">
        <f t="shared" si="19"/>
        <v>#NAME?</v>
      </c>
      <c r="N118" s="33"/>
    </row>
    <row r="119" spans="1:14" s="31" customFormat="1" ht="19.899999999999999" customHeight="1" x14ac:dyDescent="0.2">
      <c r="A119" s="30"/>
      <c r="B119" s="17"/>
      <c r="C119" s="61" t="s">
        <v>94</v>
      </c>
      <c r="D119" s="14" t="e">
        <f t="shared" si="15"/>
        <v>#NAME?</v>
      </c>
      <c r="E119" s="15" t="e">
        <f t="shared" si="16"/>
        <v>#NAME?</v>
      </c>
      <c r="F119" s="16">
        <v>0</v>
      </c>
      <c r="G119" s="16">
        <v>0</v>
      </c>
      <c r="H119" s="16">
        <v>0</v>
      </c>
      <c r="I119" s="16">
        <v>0</v>
      </c>
      <c r="J119" s="16">
        <v>1</v>
      </c>
      <c r="K119" s="16">
        <f t="shared" si="17"/>
        <v>1</v>
      </c>
      <c r="L119" s="18" t="e">
        <f t="shared" si="18"/>
        <v>#NAME?</v>
      </c>
      <c r="M119" s="18" t="e">
        <f t="shared" si="19"/>
        <v>#NAME?</v>
      </c>
      <c r="N119" s="33"/>
    </row>
    <row r="120" spans="1:14" s="31" customFormat="1" ht="19.899999999999999" customHeight="1" x14ac:dyDescent="0.2">
      <c r="A120" s="30"/>
      <c r="B120" s="17"/>
      <c r="C120" s="61" t="s">
        <v>2</v>
      </c>
      <c r="D120" s="14" t="e">
        <f t="shared" si="15"/>
        <v>#NAME?</v>
      </c>
      <c r="E120" s="15" t="e">
        <f t="shared" si="16"/>
        <v>#NAME?</v>
      </c>
      <c r="F120" s="16">
        <v>0</v>
      </c>
      <c r="G120" s="16">
        <v>0</v>
      </c>
      <c r="H120" s="16">
        <v>0</v>
      </c>
      <c r="I120" s="16">
        <v>0</v>
      </c>
      <c r="J120" s="16">
        <v>1</v>
      </c>
      <c r="K120" s="16">
        <f t="shared" si="17"/>
        <v>1</v>
      </c>
      <c r="L120" s="18" t="e">
        <f t="shared" si="18"/>
        <v>#NAME?</v>
      </c>
      <c r="M120" s="18" t="e">
        <f t="shared" si="19"/>
        <v>#NAME?</v>
      </c>
      <c r="N120" s="33"/>
    </row>
    <row r="121" spans="1:14" s="79" customFormat="1" ht="19.899999999999999" customHeight="1" x14ac:dyDescent="0.2">
      <c r="A121" s="72"/>
      <c r="B121" s="73"/>
      <c r="C121" s="74"/>
      <c r="D121" s="71" t="s">
        <v>16</v>
      </c>
      <c r="E121" s="75"/>
      <c r="F121" s="76"/>
      <c r="G121" s="76"/>
      <c r="H121" s="76"/>
      <c r="I121" s="76"/>
      <c r="J121" s="76"/>
      <c r="K121" s="76"/>
      <c r="L121" s="77"/>
      <c r="M121" s="77"/>
      <c r="N121" s="78"/>
    </row>
    <row r="122" spans="1:14" s="31" customFormat="1" ht="19.899999999999999" customHeight="1" x14ac:dyDescent="0.2">
      <c r="A122" s="30"/>
      <c r="B122" s="17" t="s">
        <v>126</v>
      </c>
      <c r="C122" s="61" t="s">
        <v>244</v>
      </c>
      <c r="D122" s="14" t="e">
        <f t="shared" ref="D122:D130" si="20">IF(B122="",VLOOKUP(C122,INSUMOS_DIVERSOS,2,FALSE),IF(B122="CODEVASF",VLOOKUP(C122,INSUMOS_CODEVASF,2,FALSE),VLOOKUP(C122,INSUMOS_SEINFRA,2,FALSE)))</f>
        <v>#NAME?</v>
      </c>
      <c r="E122" s="15" t="e">
        <f t="shared" ref="E122:E130" si="21">IF(B122="",VLOOKUP(C122,INSUMOS_DIVERSOS,3,FALSE),IF(B122="CODEVASF",VLOOKUP(C122,INSUMOS_CODEVASF,3,FALSE),VLOOKUP(C122,INSUMOS_SEINFRA,3,FALSE)))</f>
        <v>#NAME?</v>
      </c>
      <c r="F122" s="16">
        <v>0</v>
      </c>
      <c r="G122" s="16">
        <v>0</v>
      </c>
      <c r="H122" s="16">
        <v>0</v>
      </c>
      <c r="I122" s="16">
        <v>0</v>
      </c>
      <c r="J122" s="16">
        <v>3</v>
      </c>
      <c r="K122" s="16">
        <f t="shared" ref="K122:K130" si="22">SUM(G122:J122)</f>
        <v>3</v>
      </c>
      <c r="L122" s="18" t="e">
        <f t="shared" ref="L122:L130" si="23">IF(B122="",VLOOKUP(C122,INSUMOS_DIVERSOS,4,FALSE),IF(B122="CODEVASF",VLOOKUP(C122,INSUMOS_CODEVASF,4,FALSE),VLOOKUP(C122,INSUMOS_SEINFRA,4,FALSE)))</f>
        <v>#NAME?</v>
      </c>
      <c r="M122" s="18" t="e">
        <f t="shared" ref="M122:M130" si="24">ROUND(K122*L122,2)</f>
        <v>#NAME?</v>
      </c>
      <c r="N122" s="33"/>
    </row>
    <row r="123" spans="1:14" s="31" customFormat="1" ht="19.899999999999999" customHeight="1" x14ac:dyDescent="0.2">
      <c r="A123" s="30"/>
      <c r="B123" s="17" t="s">
        <v>126</v>
      </c>
      <c r="C123" s="61" t="s">
        <v>223</v>
      </c>
      <c r="D123" s="14" t="e">
        <f t="shared" si="20"/>
        <v>#NAME?</v>
      </c>
      <c r="E123" s="15" t="e">
        <f t="shared" si="21"/>
        <v>#NAME?</v>
      </c>
      <c r="F123" s="16">
        <v>0</v>
      </c>
      <c r="G123" s="16">
        <v>0</v>
      </c>
      <c r="H123" s="16">
        <v>0</v>
      </c>
      <c r="I123" s="16">
        <v>0</v>
      </c>
      <c r="J123" s="16">
        <v>3</v>
      </c>
      <c r="K123" s="16">
        <f t="shared" si="22"/>
        <v>3</v>
      </c>
      <c r="L123" s="18" t="e">
        <f t="shared" si="23"/>
        <v>#NAME?</v>
      </c>
      <c r="M123" s="18" t="e">
        <f t="shared" si="24"/>
        <v>#NAME?</v>
      </c>
      <c r="N123" s="33"/>
    </row>
    <row r="124" spans="1:14" s="31" customFormat="1" ht="19.899999999999999" customHeight="1" x14ac:dyDescent="0.2">
      <c r="A124" s="30"/>
      <c r="B124" s="17" t="s">
        <v>126</v>
      </c>
      <c r="C124" s="61" t="s">
        <v>214</v>
      </c>
      <c r="D124" s="14" t="e">
        <f t="shared" si="20"/>
        <v>#NAME?</v>
      </c>
      <c r="E124" s="15" t="e">
        <f t="shared" si="21"/>
        <v>#NAME?</v>
      </c>
      <c r="F124" s="16">
        <v>0</v>
      </c>
      <c r="G124" s="16">
        <v>0</v>
      </c>
      <c r="H124" s="16">
        <v>0</v>
      </c>
      <c r="I124" s="16">
        <v>0</v>
      </c>
      <c r="J124" s="16">
        <v>3</v>
      </c>
      <c r="K124" s="16">
        <f t="shared" si="22"/>
        <v>3</v>
      </c>
      <c r="L124" s="18" t="e">
        <f t="shared" si="23"/>
        <v>#NAME?</v>
      </c>
      <c r="M124" s="18" t="e">
        <f t="shared" si="24"/>
        <v>#NAME?</v>
      </c>
      <c r="N124" s="33"/>
    </row>
    <row r="125" spans="1:14" s="31" customFormat="1" ht="19.899999999999999" customHeight="1" x14ac:dyDescent="0.2">
      <c r="A125" s="30"/>
      <c r="B125" s="17" t="s">
        <v>140</v>
      </c>
      <c r="C125" s="61" t="s">
        <v>107</v>
      </c>
      <c r="D125" s="14" t="e">
        <f t="shared" si="20"/>
        <v>#NAME?</v>
      </c>
      <c r="E125" s="15" t="e">
        <f t="shared" si="21"/>
        <v>#NAME?</v>
      </c>
      <c r="F125" s="16">
        <v>0</v>
      </c>
      <c r="G125" s="16">
        <v>0</v>
      </c>
      <c r="H125" s="16">
        <v>0</v>
      </c>
      <c r="I125" s="16">
        <v>0</v>
      </c>
      <c r="J125" s="16">
        <v>3</v>
      </c>
      <c r="K125" s="16">
        <f t="shared" si="22"/>
        <v>3</v>
      </c>
      <c r="L125" s="18" t="e">
        <f t="shared" si="23"/>
        <v>#NAME?</v>
      </c>
      <c r="M125" s="18" t="e">
        <f t="shared" si="24"/>
        <v>#NAME?</v>
      </c>
      <c r="N125" s="33"/>
    </row>
    <row r="126" spans="1:14" s="31" customFormat="1" ht="19.899999999999999" customHeight="1" x14ac:dyDescent="0.2">
      <c r="A126" s="30"/>
      <c r="B126" s="17" t="s">
        <v>126</v>
      </c>
      <c r="C126" s="61" t="s">
        <v>222</v>
      </c>
      <c r="D126" s="14" t="e">
        <f t="shared" si="20"/>
        <v>#NAME?</v>
      </c>
      <c r="E126" s="15" t="e">
        <f t="shared" si="21"/>
        <v>#NAME?</v>
      </c>
      <c r="F126" s="16">
        <v>0</v>
      </c>
      <c r="G126" s="16">
        <v>0</v>
      </c>
      <c r="H126" s="16">
        <v>0</v>
      </c>
      <c r="I126" s="16">
        <v>0</v>
      </c>
      <c r="J126" s="16">
        <v>3</v>
      </c>
      <c r="K126" s="16">
        <f t="shared" si="22"/>
        <v>3</v>
      </c>
      <c r="L126" s="18" t="e">
        <f t="shared" si="23"/>
        <v>#NAME?</v>
      </c>
      <c r="M126" s="18" t="e">
        <f t="shared" si="24"/>
        <v>#NAME?</v>
      </c>
      <c r="N126" s="33"/>
    </row>
    <row r="127" spans="1:14" s="31" customFormat="1" ht="19.899999999999999" customHeight="1" x14ac:dyDescent="0.2">
      <c r="A127" s="30"/>
      <c r="B127" s="17" t="s">
        <v>126</v>
      </c>
      <c r="C127" s="61" t="s">
        <v>197</v>
      </c>
      <c r="D127" s="14" t="e">
        <f t="shared" si="20"/>
        <v>#NAME?</v>
      </c>
      <c r="E127" s="15" t="e">
        <f t="shared" si="21"/>
        <v>#NAME?</v>
      </c>
      <c r="F127" s="16">
        <v>0</v>
      </c>
      <c r="G127" s="16">
        <v>0</v>
      </c>
      <c r="H127" s="16">
        <v>0</v>
      </c>
      <c r="I127" s="16">
        <v>0</v>
      </c>
      <c r="J127" s="16">
        <v>2</v>
      </c>
      <c r="K127" s="16">
        <f t="shared" si="22"/>
        <v>2</v>
      </c>
      <c r="L127" s="18" t="e">
        <f t="shared" si="23"/>
        <v>#NAME?</v>
      </c>
      <c r="M127" s="18" t="e">
        <f t="shared" si="24"/>
        <v>#NAME?</v>
      </c>
      <c r="N127" s="33"/>
    </row>
    <row r="128" spans="1:14" s="31" customFormat="1" ht="19.899999999999999" customHeight="1" x14ac:dyDescent="0.2">
      <c r="A128" s="30"/>
      <c r="B128" s="17" t="s">
        <v>126</v>
      </c>
      <c r="C128" s="61" t="s">
        <v>243</v>
      </c>
      <c r="D128" s="14" t="e">
        <f t="shared" si="20"/>
        <v>#NAME?</v>
      </c>
      <c r="E128" s="15" t="e">
        <f t="shared" si="21"/>
        <v>#NAME?</v>
      </c>
      <c r="F128" s="16">
        <v>0</v>
      </c>
      <c r="G128" s="16">
        <v>0</v>
      </c>
      <c r="H128" s="16">
        <v>0</v>
      </c>
      <c r="I128" s="16">
        <v>0</v>
      </c>
      <c r="J128" s="16">
        <v>16</v>
      </c>
      <c r="K128" s="16">
        <f t="shared" si="22"/>
        <v>16</v>
      </c>
      <c r="L128" s="18" t="e">
        <f t="shared" si="23"/>
        <v>#NAME?</v>
      </c>
      <c r="M128" s="18" t="e">
        <f t="shared" si="24"/>
        <v>#NAME?</v>
      </c>
      <c r="N128" s="33"/>
    </row>
    <row r="129" spans="1:14" ht="19.899999999999999" customHeight="1" x14ac:dyDescent="0.2">
      <c r="B129" s="17" t="s">
        <v>126</v>
      </c>
      <c r="C129" s="34" t="s">
        <v>173</v>
      </c>
      <c r="D129" s="14" t="e">
        <f t="shared" si="20"/>
        <v>#NAME?</v>
      </c>
      <c r="E129" s="15" t="e">
        <f t="shared" si="21"/>
        <v>#NAME?</v>
      </c>
      <c r="F129" s="16">
        <v>0</v>
      </c>
      <c r="G129" s="16">
        <v>0</v>
      </c>
      <c r="H129" s="16">
        <v>0</v>
      </c>
      <c r="I129" s="16">
        <v>0</v>
      </c>
      <c r="J129" s="35">
        <v>72</v>
      </c>
      <c r="K129" s="16">
        <f t="shared" si="22"/>
        <v>72</v>
      </c>
      <c r="L129" s="18" t="e">
        <f t="shared" si="23"/>
        <v>#NAME?</v>
      </c>
      <c r="M129" s="18" t="e">
        <f t="shared" si="24"/>
        <v>#NAME?</v>
      </c>
    </row>
    <row r="130" spans="1:14" ht="19.899999999999999" customHeight="1" x14ac:dyDescent="0.2">
      <c r="B130" s="17" t="s">
        <v>126</v>
      </c>
      <c r="C130" s="34" t="s">
        <v>177</v>
      </c>
      <c r="D130" s="14" t="e">
        <f t="shared" si="20"/>
        <v>#NAME?</v>
      </c>
      <c r="E130" s="15" t="e">
        <f t="shared" si="21"/>
        <v>#NAME?</v>
      </c>
      <c r="F130" s="16">
        <v>0</v>
      </c>
      <c r="G130" s="16">
        <v>0</v>
      </c>
      <c r="H130" s="16">
        <v>0</v>
      </c>
      <c r="I130" s="16">
        <v>0</v>
      </c>
      <c r="J130" s="35">
        <v>9</v>
      </c>
      <c r="K130" s="16">
        <f t="shared" si="22"/>
        <v>9</v>
      </c>
      <c r="L130" s="18" t="e">
        <f t="shared" si="23"/>
        <v>#NAME?</v>
      </c>
      <c r="M130" s="18" t="e">
        <f t="shared" si="24"/>
        <v>#NAME?</v>
      </c>
    </row>
    <row r="131" spans="1:14" s="79" customFormat="1" ht="19.899999999999999" customHeight="1" x14ac:dyDescent="0.2">
      <c r="A131" s="72"/>
      <c r="B131" s="73"/>
      <c r="C131" s="74"/>
      <c r="D131" s="71" t="s">
        <v>17</v>
      </c>
      <c r="E131" s="75"/>
      <c r="F131" s="76"/>
      <c r="G131" s="76"/>
      <c r="H131" s="76"/>
      <c r="I131" s="76"/>
      <c r="J131" s="76"/>
      <c r="K131" s="76"/>
      <c r="L131" s="77"/>
      <c r="M131" s="77"/>
      <c r="N131" s="78"/>
    </row>
    <row r="132" spans="1:14" ht="69.95" customHeight="1" x14ac:dyDescent="0.2">
      <c r="B132" s="34" t="s">
        <v>140</v>
      </c>
      <c r="C132" s="34" t="s">
        <v>119</v>
      </c>
      <c r="D132" s="14" t="e">
        <f>IF(B132="",VLOOKUP(C132,INSUMOS_DIVERSOS,2,FALSE),IF(B132="CODEVASF",VLOOKUP(C132,INSUMOS_CODEVASF,2,FALSE),VLOOKUP(C132,INSUMOS_SEINFRA,2,FALSE)))</f>
        <v>#NAME?</v>
      </c>
      <c r="E132" s="15" t="e">
        <f>IF(B132="",VLOOKUP(C132,INSUMOS_DIVERSOS,3,FALSE),IF(B132="CODEVASF",VLOOKUP(C132,INSUMOS_CODEVASF,3,FALSE),VLOOKUP(C132,INSUMOS_SEINFRA,3,FALSE)))</f>
        <v>#NAME?</v>
      </c>
      <c r="F132" s="16">
        <v>0</v>
      </c>
      <c r="G132" s="16">
        <v>0</v>
      </c>
      <c r="H132" s="16">
        <v>0</v>
      </c>
      <c r="I132" s="16">
        <v>0</v>
      </c>
      <c r="J132" s="16">
        <v>0.96</v>
      </c>
      <c r="K132" s="16">
        <f>SUM(G132:J132)</f>
        <v>0.96</v>
      </c>
      <c r="L132" s="18" t="e">
        <f>IF(B132="",VLOOKUP(C132,INSUMOS_DIVERSOS,4,FALSE),IF(B132="CODEVASF",VLOOKUP(C132,INSUMOS_CODEVASF,4,FALSE),VLOOKUP(C132,INSUMOS_SEINFRA,4,FALSE)))</f>
        <v>#NAME?</v>
      </c>
      <c r="M132" s="18" t="e">
        <f>ROUND(K132*L132,2)</f>
        <v>#NAME?</v>
      </c>
    </row>
    <row r="133" spans="1:14" ht="19.899999999999999" customHeight="1" x14ac:dyDescent="0.2">
      <c r="B133" s="34" t="s">
        <v>126</v>
      </c>
      <c r="C133" s="34" t="s">
        <v>68</v>
      </c>
      <c r="D133" s="14" t="e">
        <f>IF(B133="",VLOOKUP(C133,INSUMOS_DIVERSOS,2,FALSE),IF(B133="CODEVASF",VLOOKUP(C133,INSUMOS_CODEVASF,2,FALSE),VLOOKUP(C133,INSUMOS_SEINFRA,2,FALSE)))</f>
        <v>#NAME?</v>
      </c>
      <c r="E133" s="15" t="e">
        <f>IF(B133="",VLOOKUP(C133,INSUMOS_DIVERSOS,3,FALSE),IF(B133="CODEVASF",VLOOKUP(C133,INSUMOS_CODEVASF,3,FALSE),VLOOKUP(C133,INSUMOS_SEINFRA,3,FALSE)))</f>
        <v>#NAME?</v>
      </c>
      <c r="F133" s="16">
        <v>0</v>
      </c>
      <c r="G133" s="16">
        <v>0</v>
      </c>
      <c r="H133" s="16">
        <v>0</v>
      </c>
      <c r="I133" s="16">
        <v>0</v>
      </c>
      <c r="J133" s="35">
        <f>K132*3*85.6</f>
        <v>246.52799999999996</v>
      </c>
      <c r="K133" s="16">
        <f>SUM(G133:J133)</f>
        <v>246.52799999999996</v>
      </c>
      <c r="L133" s="18" t="e">
        <f>IF(B133="",VLOOKUP(C133,INSUMOS_DIVERSOS,4,FALSE),IF(B133="CODEVASF",VLOOKUP(C133,INSUMOS_CODEVASF,4,FALSE),VLOOKUP(C133,INSUMOS_SEINFRA,4,FALSE)))</f>
        <v>#NAME?</v>
      </c>
      <c r="M133" s="18" t="e">
        <f>ROUND(J133*L133,2)</f>
        <v>#NAME?</v>
      </c>
    </row>
    <row r="134" spans="1:14" s="79" customFormat="1" ht="19.899999999999999" customHeight="1" x14ac:dyDescent="0.2">
      <c r="A134" s="72"/>
      <c r="B134" s="73"/>
      <c r="C134" s="74"/>
      <c r="D134" s="71" t="s">
        <v>18</v>
      </c>
      <c r="E134" s="75"/>
      <c r="F134" s="76"/>
      <c r="G134" s="76"/>
      <c r="H134" s="76"/>
      <c r="I134" s="76"/>
      <c r="J134" s="76"/>
      <c r="K134" s="76"/>
      <c r="L134" s="77"/>
      <c r="M134" s="77"/>
      <c r="N134" s="78"/>
    </row>
    <row r="135" spans="1:14" ht="60" customHeight="1" x14ac:dyDescent="0.2">
      <c r="C135" s="34" t="s">
        <v>90</v>
      </c>
      <c r="D135" s="14" t="e">
        <f t="shared" ref="D135:D140" si="25">IF(B135="",VLOOKUP(C135,INSUMOS_DIVERSOS,2,FALSE),IF(B135="CODEVASF",VLOOKUP(C135,INSUMOS_CODEVASF,2,FALSE),VLOOKUP(C135,INSUMOS_SEINFRA,2,FALSE)))</f>
        <v>#NAME?</v>
      </c>
      <c r="E135" s="15" t="e">
        <f t="shared" ref="E135:E140" si="26">IF(B135="",VLOOKUP(C135,INSUMOS_DIVERSOS,3,FALSE),IF(B135="CODEVASF",VLOOKUP(C135,INSUMOS_CODEVASF,3,FALSE),VLOOKUP(C135,INSUMOS_SEINFRA,3,FALSE)))</f>
        <v>#NAME?</v>
      </c>
      <c r="F135" s="16">
        <v>0</v>
      </c>
      <c r="G135" s="16">
        <v>0</v>
      </c>
      <c r="H135" s="16">
        <v>0</v>
      </c>
      <c r="I135" s="16">
        <v>0</v>
      </c>
      <c r="J135" s="35">
        <v>410</v>
      </c>
      <c r="K135" s="16">
        <f t="shared" ref="K135:K140" si="27">SUM(G135:J135)</f>
        <v>410</v>
      </c>
      <c r="L135" s="18" t="e">
        <f t="shared" ref="L135:L140" si="28">IF(B135="",VLOOKUP(C135,INSUMOS_DIVERSOS,4,FALSE),IF(B135="CODEVASF",VLOOKUP(C135,INSUMOS_CODEVASF,4,FALSE),VLOOKUP(C135,INSUMOS_SEINFRA,4,FALSE)))</f>
        <v>#NAME?</v>
      </c>
      <c r="M135" s="18" t="e">
        <f t="shared" ref="M135:M140" si="29">ROUND(K135*L135,2)</f>
        <v>#NAME?</v>
      </c>
    </row>
    <row r="136" spans="1:14" ht="60" customHeight="1" x14ac:dyDescent="0.2">
      <c r="C136" s="34" t="s">
        <v>91</v>
      </c>
      <c r="D136" s="14" t="e">
        <f t="shared" si="25"/>
        <v>#NAME?</v>
      </c>
      <c r="E136" s="15" t="e">
        <f t="shared" si="26"/>
        <v>#NAME?</v>
      </c>
      <c r="F136" s="16">
        <v>0</v>
      </c>
      <c r="G136" s="16">
        <v>0</v>
      </c>
      <c r="H136" s="16">
        <v>0</v>
      </c>
      <c r="I136" s="16">
        <v>0</v>
      </c>
      <c r="J136" s="35">
        <v>90</v>
      </c>
      <c r="K136" s="16">
        <f t="shared" si="27"/>
        <v>90</v>
      </c>
      <c r="L136" s="18" t="e">
        <f t="shared" si="28"/>
        <v>#NAME?</v>
      </c>
      <c r="M136" s="18" t="e">
        <f t="shared" si="29"/>
        <v>#NAME?</v>
      </c>
    </row>
    <row r="137" spans="1:14" ht="30" customHeight="1" x14ac:dyDescent="0.2">
      <c r="B137" s="34" t="s">
        <v>126</v>
      </c>
      <c r="C137" s="34" t="s">
        <v>19</v>
      </c>
      <c r="D137" s="14" t="e">
        <f t="shared" si="25"/>
        <v>#NAME?</v>
      </c>
      <c r="E137" s="15" t="e">
        <f t="shared" si="26"/>
        <v>#NAME?</v>
      </c>
      <c r="F137" s="16">
        <v>0</v>
      </c>
      <c r="G137" s="16">
        <v>0</v>
      </c>
      <c r="H137" s="16">
        <v>0</v>
      </c>
      <c r="I137" s="16">
        <v>0</v>
      </c>
      <c r="J137" s="35">
        <f>1301+3317</f>
        <v>4618</v>
      </c>
      <c r="K137" s="16">
        <f t="shared" si="27"/>
        <v>4618</v>
      </c>
      <c r="L137" s="18" t="e">
        <f t="shared" si="28"/>
        <v>#NAME?</v>
      </c>
      <c r="M137" s="18" t="e">
        <f t="shared" si="29"/>
        <v>#NAME?</v>
      </c>
    </row>
    <row r="138" spans="1:14" ht="30" customHeight="1" x14ac:dyDescent="0.2">
      <c r="B138" s="34" t="s">
        <v>126</v>
      </c>
      <c r="C138" s="34" t="s">
        <v>20</v>
      </c>
      <c r="D138" s="14" t="e">
        <f t="shared" si="25"/>
        <v>#NAME?</v>
      </c>
      <c r="E138" s="15" t="e">
        <f t="shared" si="26"/>
        <v>#NAME?</v>
      </c>
      <c r="F138" s="16">
        <v>0</v>
      </c>
      <c r="G138" s="16">
        <v>0</v>
      </c>
      <c r="H138" s="16">
        <v>0</v>
      </c>
      <c r="I138" s="16">
        <v>0</v>
      </c>
      <c r="J138" s="35">
        <v>208</v>
      </c>
      <c r="K138" s="16">
        <f t="shared" si="27"/>
        <v>208</v>
      </c>
      <c r="L138" s="18" t="e">
        <f t="shared" si="28"/>
        <v>#NAME?</v>
      </c>
      <c r="M138" s="18" t="e">
        <f t="shared" si="29"/>
        <v>#NAME?</v>
      </c>
    </row>
    <row r="139" spans="1:14" ht="30" customHeight="1" x14ac:dyDescent="0.2">
      <c r="B139" s="34" t="s">
        <v>126</v>
      </c>
      <c r="C139" s="34" t="s">
        <v>21</v>
      </c>
      <c r="D139" s="14" t="e">
        <f t="shared" si="25"/>
        <v>#NAME?</v>
      </c>
      <c r="E139" s="15" t="e">
        <f t="shared" si="26"/>
        <v>#NAME?</v>
      </c>
      <c r="F139" s="16">
        <v>0</v>
      </c>
      <c r="G139" s="16">
        <v>0</v>
      </c>
      <c r="H139" s="16">
        <v>0</v>
      </c>
      <c r="I139" s="16">
        <v>0</v>
      </c>
      <c r="J139" s="35">
        <v>410</v>
      </c>
      <c r="K139" s="16">
        <f t="shared" si="27"/>
        <v>410</v>
      </c>
      <c r="L139" s="18" t="e">
        <f t="shared" si="28"/>
        <v>#NAME?</v>
      </c>
      <c r="M139" s="18" t="e">
        <f t="shared" si="29"/>
        <v>#NAME?</v>
      </c>
    </row>
    <row r="140" spans="1:14" ht="30" customHeight="1" x14ac:dyDescent="0.2">
      <c r="B140" s="34" t="s">
        <v>126</v>
      </c>
      <c r="C140" s="34" t="s">
        <v>22</v>
      </c>
      <c r="D140" s="14" t="e">
        <f t="shared" si="25"/>
        <v>#NAME?</v>
      </c>
      <c r="E140" s="15" t="e">
        <f t="shared" si="26"/>
        <v>#NAME?</v>
      </c>
      <c r="F140" s="16">
        <v>0</v>
      </c>
      <c r="G140" s="16">
        <v>0</v>
      </c>
      <c r="H140" s="16">
        <v>0</v>
      </c>
      <c r="I140" s="16">
        <v>0</v>
      </c>
      <c r="J140" s="35">
        <v>90</v>
      </c>
      <c r="K140" s="16">
        <f t="shared" si="27"/>
        <v>90</v>
      </c>
      <c r="L140" s="18" t="e">
        <f t="shared" si="28"/>
        <v>#NAME?</v>
      </c>
      <c r="M140" s="18" t="e">
        <f t="shared" si="29"/>
        <v>#NAME?</v>
      </c>
    </row>
    <row r="141" spans="1:14" s="79" customFormat="1" ht="19.899999999999999" customHeight="1" x14ac:dyDescent="0.2">
      <c r="A141" s="72"/>
      <c r="B141" s="73"/>
      <c r="C141" s="74"/>
      <c r="D141" s="71" t="s">
        <v>24</v>
      </c>
      <c r="E141" s="75"/>
      <c r="F141" s="76"/>
      <c r="G141" s="76"/>
      <c r="H141" s="76"/>
      <c r="I141" s="76"/>
      <c r="J141" s="76"/>
      <c r="K141" s="76"/>
      <c r="L141" s="77"/>
      <c r="M141" s="77"/>
      <c r="N141" s="78"/>
    </row>
    <row r="142" spans="1:14" ht="19.899999999999999" customHeight="1" x14ac:dyDescent="0.2">
      <c r="B142" s="34" t="s">
        <v>126</v>
      </c>
      <c r="C142" s="34" t="s">
        <v>148</v>
      </c>
      <c r="D142" s="14" t="e">
        <f t="shared" ref="D142:D154" si="30">IF(B142="",VLOOKUP(C142,INSUMOS_DIVERSOS,2,FALSE),IF(B142="CODEVASF",VLOOKUP(C142,INSUMOS_CODEVASF,2,FALSE),VLOOKUP(C142,INSUMOS_SEINFRA,2,FALSE)))</f>
        <v>#NAME?</v>
      </c>
      <c r="E142" s="15" t="e">
        <f t="shared" ref="E142:E154" si="31">IF(B142="",VLOOKUP(C142,INSUMOS_DIVERSOS,3,FALSE),IF(B142="CODEVASF",VLOOKUP(C142,INSUMOS_CODEVASF,3,FALSE),VLOOKUP(C142,INSUMOS_SEINFRA,3,FALSE)))</f>
        <v>#NAME?</v>
      </c>
      <c r="F142" s="16">
        <v>0</v>
      </c>
      <c r="G142" s="16">
        <v>3</v>
      </c>
      <c r="H142" s="16">
        <v>3</v>
      </c>
      <c r="I142" s="16">
        <v>0</v>
      </c>
      <c r="J142" s="35">
        <v>40</v>
      </c>
      <c r="K142" s="16">
        <f t="shared" ref="K142:K154" si="32">SUM(G142:J142)</f>
        <v>46</v>
      </c>
      <c r="L142" s="18" t="e">
        <f t="shared" ref="L142:L154" si="33">IF(B142="",VLOOKUP(C142,INSUMOS_DIVERSOS,4,FALSE),IF(B142="CODEVASF",VLOOKUP(C142,INSUMOS_CODEVASF,4,FALSE),VLOOKUP(C142,INSUMOS_SEINFRA,4,FALSE)))</f>
        <v>#NAME?</v>
      </c>
      <c r="M142" s="18" t="e">
        <f t="shared" ref="M142:M154" si="34">ROUND(K142*L142,2)</f>
        <v>#NAME?</v>
      </c>
    </row>
    <row r="143" spans="1:14" ht="30" customHeight="1" x14ac:dyDescent="0.2">
      <c r="B143" s="34" t="s">
        <v>126</v>
      </c>
      <c r="C143" s="34" t="s">
        <v>23</v>
      </c>
      <c r="D143" s="14" t="e">
        <f t="shared" si="30"/>
        <v>#NAME?</v>
      </c>
      <c r="E143" s="15" t="e">
        <f t="shared" si="31"/>
        <v>#NAME?</v>
      </c>
      <c r="F143" s="16">
        <v>0</v>
      </c>
      <c r="G143" s="16">
        <v>3</v>
      </c>
      <c r="H143" s="16">
        <v>3</v>
      </c>
      <c r="I143" s="16">
        <v>0</v>
      </c>
      <c r="J143" s="35">
        <v>40</v>
      </c>
      <c r="K143" s="16">
        <f t="shared" si="32"/>
        <v>46</v>
      </c>
      <c r="L143" s="18" t="e">
        <f t="shared" si="33"/>
        <v>#NAME?</v>
      </c>
      <c r="M143" s="18" t="e">
        <f t="shared" si="34"/>
        <v>#NAME?</v>
      </c>
    </row>
    <row r="144" spans="1:14" ht="19.899999999999999" customHeight="1" x14ac:dyDescent="0.2">
      <c r="B144" s="34" t="s">
        <v>140</v>
      </c>
      <c r="C144" s="34" t="s">
        <v>115</v>
      </c>
      <c r="D144" s="14" t="e">
        <f t="shared" si="30"/>
        <v>#NAME?</v>
      </c>
      <c r="E144" s="15" t="e">
        <f t="shared" si="31"/>
        <v>#NAME?</v>
      </c>
      <c r="F144" s="16">
        <v>0</v>
      </c>
      <c r="G144" s="16">
        <v>3</v>
      </c>
      <c r="H144" s="16">
        <v>3</v>
      </c>
      <c r="I144" s="16">
        <v>0</v>
      </c>
      <c r="J144" s="35">
        <v>40</v>
      </c>
      <c r="K144" s="16">
        <f t="shared" si="32"/>
        <v>46</v>
      </c>
      <c r="L144" s="18" t="e">
        <f t="shared" si="33"/>
        <v>#NAME?</v>
      </c>
      <c r="M144" s="18" t="e">
        <f t="shared" si="34"/>
        <v>#NAME?</v>
      </c>
    </row>
    <row r="145" spans="1:14" ht="19.899999999999999" customHeight="1" x14ac:dyDescent="0.2">
      <c r="B145" s="34" t="s">
        <v>126</v>
      </c>
      <c r="C145" s="34" t="s">
        <v>149</v>
      </c>
      <c r="D145" s="14" t="e">
        <f t="shared" si="30"/>
        <v>#NAME?</v>
      </c>
      <c r="E145" s="15" t="e">
        <f t="shared" si="31"/>
        <v>#NAME?</v>
      </c>
      <c r="F145" s="16">
        <v>0</v>
      </c>
      <c r="G145" s="16">
        <v>3</v>
      </c>
      <c r="H145" s="16">
        <v>3</v>
      </c>
      <c r="I145" s="16">
        <v>0</v>
      </c>
      <c r="J145" s="35">
        <v>40</v>
      </c>
      <c r="K145" s="16">
        <f t="shared" si="32"/>
        <v>46</v>
      </c>
      <c r="L145" s="18" t="e">
        <f t="shared" si="33"/>
        <v>#NAME?</v>
      </c>
      <c r="M145" s="18" t="e">
        <f t="shared" si="34"/>
        <v>#NAME?</v>
      </c>
    </row>
    <row r="146" spans="1:14" ht="19.899999999999999" customHeight="1" x14ac:dyDescent="0.2">
      <c r="B146" s="34" t="s">
        <v>126</v>
      </c>
      <c r="C146" s="34" t="s">
        <v>144</v>
      </c>
      <c r="D146" s="14" t="e">
        <f t="shared" si="30"/>
        <v>#NAME?</v>
      </c>
      <c r="E146" s="15" t="e">
        <f t="shared" si="31"/>
        <v>#NAME?</v>
      </c>
      <c r="F146" s="16">
        <v>0</v>
      </c>
      <c r="G146" s="16">
        <v>3</v>
      </c>
      <c r="H146" s="16">
        <v>3</v>
      </c>
      <c r="I146" s="16">
        <v>0</v>
      </c>
      <c r="J146" s="35">
        <v>40</v>
      </c>
      <c r="K146" s="16">
        <f t="shared" si="32"/>
        <v>46</v>
      </c>
      <c r="L146" s="18" t="e">
        <f t="shared" si="33"/>
        <v>#NAME?</v>
      </c>
      <c r="M146" s="18" t="e">
        <f t="shared" si="34"/>
        <v>#NAME?</v>
      </c>
    </row>
    <row r="147" spans="1:14" ht="30" customHeight="1" x14ac:dyDescent="0.2">
      <c r="C147" s="34" t="s">
        <v>96</v>
      </c>
      <c r="D147" s="14" t="e">
        <f t="shared" si="30"/>
        <v>#NAME?</v>
      </c>
      <c r="E147" s="15" t="e">
        <f t="shared" si="31"/>
        <v>#NAME?</v>
      </c>
      <c r="F147" s="16">
        <v>0</v>
      </c>
      <c r="G147" s="16">
        <v>0</v>
      </c>
      <c r="H147" s="16">
        <v>0</v>
      </c>
      <c r="I147" s="16">
        <v>0</v>
      </c>
      <c r="J147" s="35">
        <v>1</v>
      </c>
      <c r="K147" s="16">
        <f t="shared" si="32"/>
        <v>1</v>
      </c>
      <c r="L147" s="18" t="e">
        <f t="shared" si="33"/>
        <v>#NAME?</v>
      </c>
      <c r="M147" s="18" t="e">
        <f t="shared" si="34"/>
        <v>#NAME?</v>
      </c>
    </row>
    <row r="148" spans="1:14" ht="20.100000000000001" customHeight="1" x14ac:dyDescent="0.2">
      <c r="B148" s="34" t="s">
        <v>140</v>
      </c>
      <c r="C148" s="34" t="s">
        <v>106</v>
      </c>
      <c r="D148" s="14" t="e">
        <f t="shared" si="30"/>
        <v>#NAME?</v>
      </c>
      <c r="E148" s="15" t="e">
        <f t="shared" si="31"/>
        <v>#NAME?</v>
      </c>
      <c r="F148" s="16">
        <v>0</v>
      </c>
      <c r="G148" s="16">
        <v>1</v>
      </c>
      <c r="H148" s="16">
        <v>1</v>
      </c>
      <c r="I148" s="16">
        <v>0</v>
      </c>
      <c r="J148" s="35">
        <v>1</v>
      </c>
      <c r="K148" s="16">
        <f t="shared" si="32"/>
        <v>3</v>
      </c>
      <c r="L148" s="18" t="e">
        <f t="shared" si="33"/>
        <v>#NAME?</v>
      </c>
      <c r="M148" s="18" t="e">
        <f t="shared" si="34"/>
        <v>#NAME?</v>
      </c>
    </row>
    <row r="149" spans="1:14" ht="19.899999999999999" customHeight="1" x14ac:dyDescent="0.2">
      <c r="B149" s="34" t="s">
        <v>126</v>
      </c>
      <c r="C149" s="34" t="s">
        <v>145</v>
      </c>
      <c r="D149" s="14" t="e">
        <f t="shared" si="30"/>
        <v>#NAME?</v>
      </c>
      <c r="E149" s="15" t="e">
        <f t="shared" si="31"/>
        <v>#NAME?</v>
      </c>
      <c r="F149" s="16">
        <v>0</v>
      </c>
      <c r="G149" s="16">
        <v>1</v>
      </c>
      <c r="H149" s="16">
        <v>0</v>
      </c>
      <c r="I149" s="16">
        <v>0</v>
      </c>
      <c r="J149" s="35">
        <v>0</v>
      </c>
      <c r="K149" s="16">
        <f t="shared" si="32"/>
        <v>1</v>
      </c>
      <c r="L149" s="18" t="e">
        <f t="shared" si="33"/>
        <v>#NAME?</v>
      </c>
      <c r="M149" s="18" t="e">
        <f t="shared" si="34"/>
        <v>#NAME?</v>
      </c>
    </row>
    <row r="150" spans="1:14" ht="19.899999999999999" customHeight="1" x14ac:dyDescent="0.2">
      <c r="B150" s="34" t="s">
        <v>126</v>
      </c>
      <c r="C150" s="34" t="s">
        <v>146</v>
      </c>
      <c r="D150" s="14" t="e">
        <f t="shared" si="30"/>
        <v>#NAME?</v>
      </c>
      <c r="E150" s="15" t="e">
        <f t="shared" si="31"/>
        <v>#NAME?</v>
      </c>
      <c r="F150" s="16">
        <v>0</v>
      </c>
      <c r="G150" s="16">
        <f>0.3*0.6*4</f>
        <v>0.72</v>
      </c>
      <c r="H150" s="16">
        <v>0</v>
      </c>
      <c r="I150" s="16">
        <v>0</v>
      </c>
      <c r="J150" s="35">
        <v>0</v>
      </c>
      <c r="K150" s="16">
        <f t="shared" si="32"/>
        <v>0.72</v>
      </c>
      <c r="L150" s="18" t="e">
        <f t="shared" si="33"/>
        <v>#NAME?</v>
      </c>
      <c r="M150" s="18" t="e">
        <f t="shared" si="34"/>
        <v>#NAME?</v>
      </c>
    </row>
    <row r="151" spans="1:14" ht="50.1" customHeight="1" x14ac:dyDescent="0.2">
      <c r="B151" s="34" t="s">
        <v>126</v>
      </c>
      <c r="C151" s="34" t="s">
        <v>55</v>
      </c>
      <c r="D151" s="14" t="e">
        <f t="shared" si="30"/>
        <v>#NAME?</v>
      </c>
      <c r="E151" s="15" t="e">
        <f t="shared" si="31"/>
        <v>#NAME?</v>
      </c>
      <c r="F151" s="16">
        <v>0</v>
      </c>
      <c r="G151" s="16">
        <v>1</v>
      </c>
      <c r="H151" s="16">
        <v>1</v>
      </c>
      <c r="I151" s="16">
        <v>0</v>
      </c>
      <c r="J151" s="35">
        <v>1</v>
      </c>
      <c r="K151" s="16">
        <f t="shared" si="32"/>
        <v>3</v>
      </c>
      <c r="L151" s="18" t="e">
        <f t="shared" si="33"/>
        <v>#NAME?</v>
      </c>
      <c r="M151" s="18" t="e">
        <f t="shared" si="34"/>
        <v>#NAME?</v>
      </c>
    </row>
    <row r="152" spans="1:14" ht="30" customHeight="1" x14ac:dyDescent="0.2">
      <c r="C152" s="34" t="s">
        <v>88</v>
      </c>
      <c r="D152" s="14" t="e">
        <f t="shared" si="30"/>
        <v>#NAME?</v>
      </c>
      <c r="E152" s="15" t="e">
        <f t="shared" si="31"/>
        <v>#NAME?</v>
      </c>
      <c r="F152" s="16">
        <v>0</v>
      </c>
      <c r="G152" s="16">
        <v>0</v>
      </c>
      <c r="H152" s="16">
        <v>0</v>
      </c>
      <c r="I152" s="16">
        <v>0</v>
      </c>
      <c r="J152" s="35">
        <v>20</v>
      </c>
      <c r="K152" s="16">
        <f t="shared" si="32"/>
        <v>20</v>
      </c>
      <c r="L152" s="18" t="e">
        <f t="shared" si="33"/>
        <v>#NAME?</v>
      </c>
      <c r="M152" s="18" t="e">
        <f t="shared" si="34"/>
        <v>#NAME?</v>
      </c>
    </row>
    <row r="153" spans="1:14" ht="50.1" customHeight="1" x14ac:dyDescent="0.2">
      <c r="C153" s="34" t="s">
        <v>89</v>
      </c>
      <c r="D153" s="14" t="e">
        <f t="shared" si="30"/>
        <v>#NAME?</v>
      </c>
      <c r="E153" s="15" t="e">
        <f t="shared" si="31"/>
        <v>#NAME?</v>
      </c>
      <c r="F153" s="16">
        <v>0</v>
      </c>
      <c r="G153" s="16">
        <v>0</v>
      </c>
      <c r="H153" s="16">
        <v>0</v>
      </c>
      <c r="I153" s="16">
        <v>0</v>
      </c>
      <c r="J153" s="35">
        <v>2</v>
      </c>
      <c r="K153" s="16">
        <f t="shared" si="32"/>
        <v>2</v>
      </c>
      <c r="L153" s="18" t="e">
        <f t="shared" si="33"/>
        <v>#NAME?</v>
      </c>
      <c r="M153" s="18" t="e">
        <f t="shared" si="34"/>
        <v>#NAME?</v>
      </c>
    </row>
    <row r="154" spans="1:14" ht="50.1" customHeight="1" x14ac:dyDescent="0.2">
      <c r="C154" s="34" t="s">
        <v>95</v>
      </c>
      <c r="D154" s="14" t="e">
        <f t="shared" si="30"/>
        <v>#NAME?</v>
      </c>
      <c r="E154" s="15" t="e">
        <f t="shared" si="31"/>
        <v>#NAME?</v>
      </c>
      <c r="F154" s="16">
        <v>0</v>
      </c>
      <c r="G154" s="16">
        <v>0</v>
      </c>
      <c r="H154" s="16">
        <v>0</v>
      </c>
      <c r="I154" s="16">
        <v>0</v>
      </c>
      <c r="J154" s="35">
        <v>2</v>
      </c>
      <c r="K154" s="16">
        <f t="shared" si="32"/>
        <v>2</v>
      </c>
      <c r="L154" s="18" t="e">
        <f t="shared" si="33"/>
        <v>#NAME?</v>
      </c>
      <c r="M154" s="18" t="e">
        <f t="shared" si="34"/>
        <v>#NAME?</v>
      </c>
    </row>
    <row r="155" spans="1:14" s="79" customFormat="1" ht="19.899999999999999" customHeight="1" x14ac:dyDescent="0.2">
      <c r="A155" s="72"/>
      <c r="B155" s="73"/>
      <c r="C155" s="74"/>
      <c r="D155" s="71" t="s">
        <v>79</v>
      </c>
      <c r="E155" s="75"/>
      <c r="F155" s="76"/>
      <c r="G155" s="76"/>
      <c r="H155" s="76"/>
      <c r="I155" s="76"/>
      <c r="J155" s="76"/>
      <c r="K155" s="76"/>
      <c r="L155" s="77"/>
      <c r="M155" s="77"/>
      <c r="N155" s="78"/>
    </row>
    <row r="156" spans="1:14" ht="19.899999999999999" customHeight="1" x14ac:dyDescent="0.2">
      <c r="B156" s="34" t="s">
        <v>126</v>
      </c>
      <c r="C156" s="34" t="s">
        <v>228</v>
      </c>
      <c r="D156" s="14" t="e">
        <f t="shared" ref="D156:D166" si="35">IF(B156="",VLOOKUP(C156,INSUMOS_DIVERSOS,2,FALSE),IF(B156="CODEVASF",VLOOKUP(C156,INSUMOS_CODEVASF,2,FALSE),VLOOKUP(C156,INSUMOS_SEINFRA,2,FALSE)))</f>
        <v>#NAME?</v>
      </c>
      <c r="E156" s="15" t="e">
        <f t="shared" ref="E156:E166" si="36">IF(B156="",VLOOKUP(C156,INSUMOS_DIVERSOS,3,FALSE),IF(B156="CODEVASF",VLOOKUP(C156,INSUMOS_CODEVASF,3,FALSE),VLOOKUP(C156,INSUMOS_SEINFRA,3,FALSE)))</f>
        <v>#NAME?</v>
      </c>
      <c r="F156" s="16">
        <v>0</v>
      </c>
      <c r="G156" s="16">
        <v>0</v>
      </c>
      <c r="H156" s="16">
        <v>0</v>
      </c>
      <c r="I156" s="16">
        <f>30+75+75</f>
        <v>180</v>
      </c>
      <c r="J156" s="35">
        <v>0</v>
      </c>
      <c r="K156" s="16">
        <f t="shared" ref="K156:K166" si="37">SUM(G156:J156)</f>
        <v>180</v>
      </c>
      <c r="L156" s="18" t="e">
        <f t="shared" ref="L156:L166" si="38">IF(B156="",VLOOKUP(C156,INSUMOS_DIVERSOS,4,FALSE),IF(B156="CODEVASF",VLOOKUP(C156,INSUMOS_CODEVASF,4,FALSE),VLOOKUP(C156,INSUMOS_SEINFRA,4,FALSE)))</f>
        <v>#NAME?</v>
      </c>
      <c r="M156" s="18" t="e">
        <f t="shared" ref="M156:M166" si="39">ROUND(K156*L156,2)</f>
        <v>#NAME?</v>
      </c>
    </row>
    <row r="157" spans="1:14" ht="19.899999999999999" customHeight="1" x14ac:dyDescent="0.2">
      <c r="B157" s="34" t="s">
        <v>126</v>
      </c>
      <c r="C157" s="34" t="s">
        <v>229</v>
      </c>
      <c r="D157" s="14" t="e">
        <f t="shared" si="35"/>
        <v>#NAME?</v>
      </c>
      <c r="E157" s="15" t="e">
        <f t="shared" si="36"/>
        <v>#NAME?</v>
      </c>
      <c r="F157" s="16">
        <v>0</v>
      </c>
      <c r="G157" s="16">
        <v>0</v>
      </c>
      <c r="H157" s="16">
        <v>0</v>
      </c>
      <c r="I157" s="16">
        <v>60</v>
      </c>
      <c r="J157" s="35">
        <v>0</v>
      </c>
      <c r="K157" s="16">
        <f t="shared" si="37"/>
        <v>60</v>
      </c>
      <c r="L157" s="18" t="e">
        <f t="shared" si="38"/>
        <v>#NAME?</v>
      </c>
      <c r="M157" s="18" t="e">
        <f t="shared" si="39"/>
        <v>#NAME?</v>
      </c>
    </row>
    <row r="158" spans="1:14" ht="19.899999999999999" customHeight="1" x14ac:dyDescent="0.2">
      <c r="C158" s="34" t="s">
        <v>85</v>
      </c>
      <c r="D158" s="14" t="e">
        <f t="shared" si="35"/>
        <v>#NAME?</v>
      </c>
      <c r="E158" s="15" t="e">
        <f t="shared" si="36"/>
        <v>#NAME?</v>
      </c>
      <c r="F158" s="16">
        <v>0</v>
      </c>
      <c r="G158" s="16">
        <v>0</v>
      </c>
      <c r="H158" s="16">
        <v>0</v>
      </c>
      <c r="I158" s="16">
        <v>650</v>
      </c>
      <c r="J158" s="35">
        <v>0</v>
      </c>
      <c r="K158" s="16">
        <f t="shared" si="37"/>
        <v>650</v>
      </c>
      <c r="L158" s="18" t="e">
        <f t="shared" si="38"/>
        <v>#NAME?</v>
      </c>
      <c r="M158" s="18" t="e">
        <f t="shared" si="39"/>
        <v>#NAME?</v>
      </c>
    </row>
    <row r="159" spans="1:14" ht="19.899999999999999" customHeight="1" x14ac:dyDescent="0.2">
      <c r="C159" s="34" t="s">
        <v>83</v>
      </c>
      <c r="D159" s="14" t="e">
        <f t="shared" si="35"/>
        <v>#NAME?</v>
      </c>
      <c r="E159" s="15" t="e">
        <f t="shared" si="36"/>
        <v>#NAME?</v>
      </c>
      <c r="F159" s="16">
        <v>0</v>
      </c>
      <c r="G159" s="16">
        <v>0</v>
      </c>
      <c r="H159" s="16">
        <v>0</v>
      </c>
      <c r="I159" s="16">
        <f>45*3</f>
        <v>135</v>
      </c>
      <c r="J159" s="35">
        <v>0</v>
      </c>
      <c r="K159" s="16">
        <f t="shared" si="37"/>
        <v>135</v>
      </c>
      <c r="L159" s="18" t="e">
        <f t="shared" si="38"/>
        <v>#NAME?</v>
      </c>
      <c r="M159" s="18" t="e">
        <f t="shared" si="39"/>
        <v>#NAME?</v>
      </c>
    </row>
    <row r="160" spans="1:14" ht="19.899999999999999" customHeight="1" x14ac:dyDescent="0.2">
      <c r="C160" s="34" t="s">
        <v>84</v>
      </c>
      <c r="D160" s="14" t="e">
        <f t="shared" si="35"/>
        <v>#NAME?</v>
      </c>
      <c r="E160" s="15" t="e">
        <f t="shared" si="36"/>
        <v>#NAME?</v>
      </c>
      <c r="F160" s="16">
        <v>0</v>
      </c>
      <c r="G160" s="16">
        <v>0</v>
      </c>
      <c r="H160" s="16">
        <v>0</v>
      </c>
      <c r="I160" s="16">
        <v>210</v>
      </c>
      <c r="J160" s="35">
        <v>0</v>
      </c>
      <c r="K160" s="16">
        <f t="shared" si="37"/>
        <v>210</v>
      </c>
      <c r="L160" s="18" t="e">
        <f t="shared" si="38"/>
        <v>#NAME?</v>
      </c>
      <c r="M160" s="18" t="e">
        <f t="shared" si="39"/>
        <v>#NAME?</v>
      </c>
    </row>
    <row r="161" spans="1:14" ht="19.899999999999999" customHeight="1" x14ac:dyDescent="0.2">
      <c r="B161" s="34" t="s">
        <v>126</v>
      </c>
      <c r="C161" s="34" t="s">
        <v>141</v>
      </c>
      <c r="D161" s="14" t="e">
        <f t="shared" si="35"/>
        <v>#NAME?</v>
      </c>
      <c r="E161" s="15" t="e">
        <f t="shared" si="36"/>
        <v>#NAME?</v>
      </c>
      <c r="F161" s="16">
        <v>0</v>
      </c>
      <c r="G161" s="16">
        <v>0</v>
      </c>
      <c r="H161" s="16">
        <v>0</v>
      </c>
      <c r="I161" s="16">
        <v>90</v>
      </c>
      <c r="J161" s="35">
        <v>0</v>
      </c>
      <c r="K161" s="16">
        <f t="shared" si="37"/>
        <v>90</v>
      </c>
      <c r="L161" s="18" t="e">
        <f t="shared" si="38"/>
        <v>#NAME?</v>
      </c>
      <c r="M161" s="18" t="e">
        <f t="shared" si="39"/>
        <v>#NAME?</v>
      </c>
    </row>
    <row r="162" spans="1:14" ht="19.899999999999999" customHeight="1" x14ac:dyDescent="0.2">
      <c r="C162" s="34" t="s">
        <v>81</v>
      </c>
      <c r="D162" s="14" t="e">
        <f t="shared" si="35"/>
        <v>#NAME?</v>
      </c>
      <c r="E162" s="15" t="e">
        <f t="shared" si="36"/>
        <v>#NAME?</v>
      </c>
      <c r="F162" s="16">
        <v>0</v>
      </c>
      <c r="G162" s="16">
        <v>0</v>
      </c>
      <c r="H162" s="16">
        <v>0</v>
      </c>
      <c r="I162" s="16">
        <v>2</v>
      </c>
      <c r="J162" s="35">
        <v>0</v>
      </c>
      <c r="K162" s="16">
        <f t="shared" si="37"/>
        <v>2</v>
      </c>
      <c r="L162" s="18" t="e">
        <f t="shared" si="38"/>
        <v>#NAME?</v>
      </c>
      <c r="M162" s="18" t="e">
        <f t="shared" si="39"/>
        <v>#NAME?</v>
      </c>
    </row>
    <row r="163" spans="1:14" ht="19.899999999999999" customHeight="1" x14ac:dyDescent="0.2">
      <c r="C163" s="34" t="s">
        <v>80</v>
      </c>
      <c r="D163" s="14" t="e">
        <f t="shared" si="35"/>
        <v>#NAME?</v>
      </c>
      <c r="E163" s="15" t="e">
        <f t="shared" si="36"/>
        <v>#NAME?</v>
      </c>
      <c r="F163" s="16">
        <v>0</v>
      </c>
      <c r="G163" s="16">
        <v>0</v>
      </c>
      <c r="H163" s="16">
        <v>0</v>
      </c>
      <c r="I163" s="16">
        <v>1</v>
      </c>
      <c r="J163" s="35">
        <v>0</v>
      </c>
      <c r="K163" s="16">
        <f t="shared" si="37"/>
        <v>1</v>
      </c>
      <c r="L163" s="18" t="e">
        <f t="shared" si="38"/>
        <v>#NAME?</v>
      </c>
      <c r="M163" s="18" t="e">
        <f t="shared" si="39"/>
        <v>#NAME?</v>
      </c>
    </row>
    <row r="164" spans="1:14" ht="30" customHeight="1" x14ac:dyDescent="0.2">
      <c r="C164" s="34" t="s">
        <v>86</v>
      </c>
      <c r="D164" s="14" t="e">
        <f t="shared" si="35"/>
        <v>#NAME?</v>
      </c>
      <c r="E164" s="15" t="e">
        <f t="shared" si="36"/>
        <v>#NAME?</v>
      </c>
      <c r="F164" s="16">
        <v>0</v>
      </c>
      <c r="G164" s="16">
        <v>0</v>
      </c>
      <c r="H164" s="16">
        <v>0</v>
      </c>
      <c r="I164" s="16">
        <v>6</v>
      </c>
      <c r="J164" s="35">
        <v>0</v>
      </c>
      <c r="K164" s="16">
        <f t="shared" si="37"/>
        <v>6</v>
      </c>
      <c r="L164" s="18" t="e">
        <f t="shared" si="38"/>
        <v>#NAME?</v>
      </c>
      <c r="M164" s="18" t="e">
        <f t="shared" si="39"/>
        <v>#NAME?</v>
      </c>
    </row>
    <row r="165" spans="1:14" ht="19.899999999999999" customHeight="1" x14ac:dyDescent="0.2">
      <c r="C165" s="34" t="s">
        <v>87</v>
      </c>
      <c r="D165" s="14" t="e">
        <f t="shared" si="35"/>
        <v>#NAME?</v>
      </c>
      <c r="E165" s="15" t="e">
        <f t="shared" si="36"/>
        <v>#NAME?</v>
      </c>
      <c r="F165" s="16">
        <v>0</v>
      </c>
      <c r="G165" s="16">
        <v>0</v>
      </c>
      <c r="H165" s="16">
        <v>0</v>
      </c>
      <c r="I165" s="16">
        <v>3</v>
      </c>
      <c r="J165" s="35">
        <v>0</v>
      </c>
      <c r="K165" s="16">
        <f t="shared" si="37"/>
        <v>3</v>
      </c>
      <c r="L165" s="18" t="e">
        <f t="shared" si="38"/>
        <v>#NAME?</v>
      </c>
      <c r="M165" s="18" t="e">
        <f t="shared" si="39"/>
        <v>#NAME?</v>
      </c>
    </row>
    <row r="166" spans="1:14" ht="50.1" customHeight="1" x14ac:dyDescent="0.2">
      <c r="C166" s="34" t="s">
        <v>82</v>
      </c>
      <c r="D166" s="14" t="e">
        <f t="shared" si="35"/>
        <v>#NAME?</v>
      </c>
      <c r="E166" s="15" t="e">
        <f t="shared" si="36"/>
        <v>#NAME?</v>
      </c>
      <c r="F166" s="16">
        <v>0</v>
      </c>
      <c r="G166" s="16">
        <v>0</v>
      </c>
      <c r="H166" s="16">
        <v>0</v>
      </c>
      <c r="I166" s="16">
        <v>3</v>
      </c>
      <c r="J166" s="35">
        <v>0</v>
      </c>
      <c r="K166" s="16">
        <f t="shared" si="37"/>
        <v>3</v>
      </c>
      <c r="L166" s="18" t="e">
        <f t="shared" si="38"/>
        <v>#NAME?</v>
      </c>
      <c r="M166" s="18" t="e">
        <f t="shared" si="39"/>
        <v>#NAME?</v>
      </c>
    </row>
    <row r="167" spans="1:14" ht="19.899999999999999" customHeight="1" x14ac:dyDescent="0.2">
      <c r="A167" s="83"/>
      <c r="B167" s="80"/>
      <c r="C167" s="80"/>
      <c r="D167" s="82" t="s">
        <v>0</v>
      </c>
      <c r="E167" s="80"/>
      <c r="F167" s="81"/>
      <c r="G167" s="81"/>
      <c r="H167" s="81"/>
      <c r="I167" s="81"/>
      <c r="J167" s="81"/>
      <c r="K167" s="81"/>
      <c r="L167" s="81"/>
      <c r="M167" s="81"/>
      <c r="N167" s="81"/>
    </row>
    <row r="168" spans="1:14" ht="19.899999999999999" customHeight="1" x14ac:dyDescent="0.2">
      <c r="B168" s="34" t="s">
        <v>140</v>
      </c>
      <c r="C168" s="34" t="s">
        <v>108</v>
      </c>
      <c r="D168" s="14" t="e">
        <f t="shared" ref="D168:D196" si="40">IF(B168="",VLOOKUP(C168,INSUMOS_DIVERSOS,2,FALSE),IF(B168="CODEVASF",VLOOKUP(C168,INSUMOS_CODEVASF,2,FALSE),VLOOKUP(C168,INSUMOS_SEINFRA,2,FALSE)))</f>
        <v>#NAME?</v>
      </c>
      <c r="E168" s="15" t="e">
        <f t="shared" ref="E168:E196" si="41">IF(B168="",VLOOKUP(C168,INSUMOS_DIVERSOS,3,FALSE),IF(B168="CODEVASF",VLOOKUP(C168,INSUMOS_CODEVASF,3,FALSE),VLOOKUP(C168,INSUMOS_SEINFRA,3,FALSE)))</f>
        <v>#NAME?</v>
      </c>
      <c r="F168" s="16">
        <v>0</v>
      </c>
      <c r="G168" s="16">
        <v>4</v>
      </c>
      <c r="H168" s="16">
        <v>2</v>
      </c>
      <c r="I168" s="16">
        <v>0</v>
      </c>
      <c r="J168" s="35">
        <v>12</v>
      </c>
      <c r="K168" s="16">
        <f t="shared" ref="K168:K196" si="42">SUM(G168:J168)</f>
        <v>18</v>
      </c>
      <c r="L168" s="18" t="e">
        <f t="shared" ref="L168:L196" si="43">IF(B168="",VLOOKUP(C168,INSUMOS_DIVERSOS,4,FALSE),IF(B168="CODEVASF",VLOOKUP(C168,INSUMOS_CODEVASF,4,FALSE),VLOOKUP(C168,INSUMOS_SEINFRA,4,FALSE)))</f>
        <v>#NAME?</v>
      </c>
      <c r="M168" s="18" t="e">
        <f t="shared" ref="M168:M196" si="44">ROUND(K168*L168,2)</f>
        <v>#NAME?</v>
      </c>
    </row>
    <row r="169" spans="1:14" ht="19.899999999999999" customHeight="1" x14ac:dyDescent="0.2">
      <c r="B169" s="34" t="s">
        <v>126</v>
      </c>
      <c r="C169" s="34" t="s">
        <v>168</v>
      </c>
      <c r="D169" s="14" t="e">
        <f t="shared" si="40"/>
        <v>#NAME?</v>
      </c>
      <c r="E169" s="15" t="e">
        <f t="shared" si="41"/>
        <v>#NAME?</v>
      </c>
      <c r="F169" s="16">
        <v>0</v>
      </c>
      <c r="G169" s="16">
        <v>1224</v>
      </c>
      <c r="H169" s="16">
        <v>1290</v>
      </c>
      <c r="I169" s="16">
        <v>0</v>
      </c>
      <c r="J169" s="35">
        <v>0</v>
      </c>
      <c r="K169" s="16">
        <f t="shared" si="42"/>
        <v>2514</v>
      </c>
      <c r="L169" s="18" t="e">
        <f t="shared" si="43"/>
        <v>#NAME?</v>
      </c>
      <c r="M169" s="18" t="e">
        <f t="shared" si="44"/>
        <v>#NAME?</v>
      </c>
    </row>
    <row r="170" spans="1:14" ht="19.899999999999999" customHeight="1" x14ac:dyDescent="0.2">
      <c r="B170" s="34" t="s">
        <v>126</v>
      </c>
      <c r="C170" s="34" t="s">
        <v>169</v>
      </c>
      <c r="D170" s="14" t="e">
        <f t="shared" si="40"/>
        <v>#NAME?</v>
      </c>
      <c r="E170" s="15" t="e">
        <f t="shared" si="41"/>
        <v>#NAME?</v>
      </c>
      <c r="F170" s="16">
        <v>0</v>
      </c>
      <c r="G170" s="16">
        <v>0</v>
      </c>
      <c r="H170" s="16">
        <v>0</v>
      </c>
      <c r="I170" s="16">
        <v>0</v>
      </c>
      <c r="J170" s="35">
        <v>2076</v>
      </c>
      <c r="K170" s="16">
        <f t="shared" si="42"/>
        <v>2076</v>
      </c>
      <c r="L170" s="18" t="e">
        <f t="shared" si="43"/>
        <v>#NAME?</v>
      </c>
      <c r="M170" s="18" t="e">
        <f t="shared" si="44"/>
        <v>#NAME?</v>
      </c>
    </row>
    <row r="171" spans="1:14" ht="19.899999999999999" customHeight="1" x14ac:dyDescent="0.2">
      <c r="B171" s="34" t="s">
        <v>126</v>
      </c>
      <c r="C171" s="34" t="s">
        <v>223</v>
      </c>
      <c r="D171" s="14" t="e">
        <f t="shared" si="40"/>
        <v>#NAME?</v>
      </c>
      <c r="E171" s="15" t="e">
        <f t="shared" si="41"/>
        <v>#NAME?</v>
      </c>
      <c r="F171" s="16">
        <v>0</v>
      </c>
      <c r="G171" s="16">
        <v>10</v>
      </c>
      <c r="H171" s="16">
        <v>8</v>
      </c>
      <c r="I171" s="16">
        <v>0</v>
      </c>
      <c r="J171" s="35">
        <v>18</v>
      </c>
      <c r="K171" s="16">
        <f t="shared" si="42"/>
        <v>36</v>
      </c>
      <c r="L171" s="18" t="e">
        <f t="shared" si="43"/>
        <v>#NAME?</v>
      </c>
      <c r="M171" s="18" t="e">
        <f t="shared" si="44"/>
        <v>#NAME?</v>
      </c>
    </row>
    <row r="172" spans="1:14" ht="19.899999999999999" customHeight="1" x14ac:dyDescent="0.2">
      <c r="B172" s="34" t="s">
        <v>126</v>
      </c>
      <c r="C172" s="34" t="s">
        <v>244</v>
      </c>
      <c r="D172" s="14" t="e">
        <f t="shared" si="40"/>
        <v>#NAME?</v>
      </c>
      <c r="E172" s="15" t="e">
        <f t="shared" si="41"/>
        <v>#NAME?</v>
      </c>
      <c r="F172" s="16">
        <v>0</v>
      </c>
      <c r="G172" s="16">
        <v>3</v>
      </c>
      <c r="H172" s="16">
        <v>2</v>
      </c>
      <c r="I172" s="16">
        <v>0</v>
      </c>
      <c r="J172" s="35">
        <v>0</v>
      </c>
      <c r="K172" s="16">
        <f t="shared" si="42"/>
        <v>5</v>
      </c>
      <c r="L172" s="18" t="e">
        <f t="shared" si="43"/>
        <v>#NAME?</v>
      </c>
      <c r="M172" s="18" t="e">
        <f t="shared" si="44"/>
        <v>#NAME?</v>
      </c>
    </row>
    <row r="173" spans="1:14" ht="19.899999999999999" customHeight="1" x14ac:dyDescent="0.2">
      <c r="B173" s="34" t="s">
        <v>126</v>
      </c>
      <c r="C173" s="34" t="s">
        <v>246</v>
      </c>
      <c r="D173" s="14" t="e">
        <f t="shared" si="40"/>
        <v>#NAME?</v>
      </c>
      <c r="E173" s="15" t="e">
        <f t="shared" si="41"/>
        <v>#NAME?</v>
      </c>
      <c r="F173" s="16">
        <v>0</v>
      </c>
      <c r="G173" s="16">
        <v>1</v>
      </c>
      <c r="H173" s="16">
        <v>2</v>
      </c>
      <c r="I173" s="16">
        <v>0</v>
      </c>
      <c r="J173" s="35">
        <v>0</v>
      </c>
      <c r="K173" s="16">
        <f t="shared" si="42"/>
        <v>3</v>
      </c>
      <c r="L173" s="18" t="e">
        <f t="shared" si="43"/>
        <v>#NAME?</v>
      </c>
      <c r="M173" s="18" t="e">
        <f t="shared" si="44"/>
        <v>#NAME?</v>
      </c>
    </row>
    <row r="174" spans="1:14" ht="19.899999999999999" customHeight="1" x14ac:dyDescent="0.2">
      <c r="B174" s="34" t="s">
        <v>126</v>
      </c>
      <c r="C174" s="34" t="s">
        <v>210</v>
      </c>
      <c r="D174" s="14" t="e">
        <f t="shared" si="40"/>
        <v>#NAME?</v>
      </c>
      <c r="E174" s="15" t="e">
        <f t="shared" si="41"/>
        <v>#NAME?</v>
      </c>
      <c r="F174" s="16">
        <v>0</v>
      </c>
      <c r="G174" s="16">
        <v>0</v>
      </c>
      <c r="H174" s="16">
        <v>2</v>
      </c>
      <c r="I174" s="16">
        <v>0</v>
      </c>
      <c r="J174" s="35">
        <v>0</v>
      </c>
      <c r="K174" s="16">
        <f t="shared" si="42"/>
        <v>2</v>
      </c>
      <c r="L174" s="18" t="e">
        <f t="shared" si="43"/>
        <v>#NAME?</v>
      </c>
      <c r="M174" s="18" t="e">
        <f t="shared" si="44"/>
        <v>#NAME?</v>
      </c>
    </row>
    <row r="175" spans="1:14" ht="19.899999999999999" customHeight="1" x14ac:dyDescent="0.2">
      <c r="B175" s="34" t="s">
        <v>126</v>
      </c>
      <c r="C175" s="34" t="s">
        <v>235</v>
      </c>
      <c r="D175" s="14" t="e">
        <f t="shared" si="40"/>
        <v>#NAME?</v>
      </c>
      <c r="E175" s="15" t="e">
        <f t="shared" si="41"/>
        <v>#NAME?</v>
      </c>
      <c r="F175" s="16">
        <v>0</v>
      </c>
      <c r="G175" s="16">
        <v>2</v>
      </c>
      <c r="H175" s="16">
        <v>1</v>
      </c>
      <c r="I175" s="16">
        <v>0</v>
      </c>
      <c r="J175" s="35">
        <v>0</v>
      </c>
      <c r="K175" s="16">
        <f t="shared" si="42"/>
        <v>3</v>
      </c>
      <c r="L175" s="18" t="e">
        <f t="shared" si="43"/>
        <v>#NAME?</v>
      </c>
      <c r="M175" s="18" t="e">
        <f t="shared" si="44"/>
        <v>#NAME?</v>
      </c>
    </row>
    <row r="176" spans="1:14" ht="19.899999999999999" customHeight="1" x14ac:dyDescent="0.2">
      <c r="B176" s="34" t="s">
        <v>126</v>
      </c>
      <c r="C176" s="34" t="s">
        <v>213</v>
      </c>
      <c r="D176" s="14" t="e">
        <f t="shared" si="40"/>
        <v>#NAME?</v>
      </c>
      <c r="E176" s="15" t="e">
        <f t="shared" si="41"/>
        <v>#NAME?</v>
      </c>
      <c r="F176" s="16">
        <v>0</v>
      </c>
      <c r="G176" s="16">
        <v>4</v>
      </c>
      <c r="H176" s="16">
        <v>2</v>
      </c>
      <c r="I176" s="16">
        <v>0</v>
      </c>
      <c r="J176" s="35">
        <v>12</v>
      </c>
      <c r="K176" s="16">
        <f t="shared" si="42"/>
        <v>18</v>
      </c>
      <c r="L176" s="18" t="e">
        <f t="shared" si="43"/>
        <v>#NAME?</v>
      </c>
      <c r="M176" s="18" t="e">
        <f t="shared" si="44"/>
        <v>#NAME?</v>
      </c>
    </row>
    <row r="177" spans="2:13" ht="19.899999999999999" customHeight="1" x14ac:dyDescent="0.2">
      <c r="B177" s="34" t="s">
        <v>126</v>
      </c>
      <c r="C177" s="34" t="s">
        <v>214</v>
      </c>
      <c r="D177" s="14" t="e">
        <f t="shared" si="40"/>
        <v>#NAME?</v>
      </c>
      <c r="E177" s="15" t="e">
        <f t="shared" si="41"/>
        <v>#NAME?</v>
      </c>
      <c r="F177" s="16">
        <v>0</v>
      </c>
      <c r="G177" s="16">
        <v>0</v>
      </c>
      <c r="H177" s="16">
        <v>0</v>
      </c>
      <c r="I177" s="16">
        <v>0</v>
      </c>
      <c r="J177" s="35">
        <v>0</v>
      </c>
      <c r="K177" s="16">
        <f t="shared" si="42"/>
        <v>0</v>
      </c>
      <c r="L177" s="18" t="e">
        <f t="shared" si="43"/>
        <v>#NAME?</v>
      </c>
      <c r="M177" s="18" t="e">
        <f t="shared" si="44"/>
        <v>#NAME?</v>
      </c>
    </row>
    <row r="178" spans="2:13" ht="19.899999999999999" customHeight="1" x14ac:dyDescent="0.2">
      <c r="B178" s="34" t="s">
        <v>126</v>
      </c>
      <c r="C178" s="34" t="s">
        <v>215</v>
      </c>
      <c r="D178" s="14" t="e">
        <f t="shared" si="40"/>
        <v>#NAME?</v>
      </c>
      <c r="E178" s="15" t="e">
        <f t="shared" si="41"/>
        <v>#NAME?</v>
      </c>
      <c r="F178" s="16">
        <v>0</v>
      </c>
      <c r="G178" s="16">
        <v>2</v>
      </c>
      <c r="H178" s="16">
        <v>2</v>
      </c>
      <c r="I178" s="16">
        <v>0</v>
      </c>
      <c r="J178" s="35">
        <v>2</v>
      </c>
      <c r="K178" s="16">
        <f t="shared" si="42"/>
        <v>6</v>
      </c>
      <c r="L178" s="18" t="e">
        <f t="shared" si="43"/>
        <v>#NAME?</v>
      </c>
      <c r="M178" s="18" t="e">
        <f t="shared" si="44"/>
        <v>#NAME?</v>
      </c>
    </row>
    <row r="179" spans="2:13" ht="19.899999999999999" customHeight="1" x14ac:dyDescent="0.2">
      <c r="B179" s="34" t="s">
        <v>126</v>
      </c>
      <c r="C179" s="34" t="s">
        <v>199</v>
      </c>
      <c r="D179" s="14" t="e">
        <f t="shared" si="40"/>
        <v>#NAME?</v>
      </c>
      <c r="E179" s="15" t="e">
        <f t="shared" si="41"/>
        <v>#NAME?</v>
      </c>
      <c r="F179" s="16">
        <v>0</v>
      </c>
      <c r="G179" s="16">
        <v>2</v>
      </c>
      <c r="H179" s="16">
        <v>1</v>
      </c>
      <c r="I179" s="16">
        <v>0</v>
      </c>
      <c r="J179" s="35">
        <v>6</v>
      </c>
      <c r="K179" s="16">
        <f t="shared" si="42"/>
        <v>9</v>
      </c>
      <c r="L179" s="18" t="e">
        <f t="shared" si="43"/>
        <v>#NAME?</v>
      </c>
      <c r="M179" s="18" t="e">
        <f t="shared" si="44"/>
        <v>#NAME?</v>
      </c>
    </row>
    <row r="180" spans="2:13" ht="19.899999999999999" customHeight="1" x14ac:dyDescent="0.2">
      <c r="B180" s="34" t="s">
        <v>126</v>
      </c>
      <c r="C180" s="34" t="s">
        <v>200</v>
      </c>
      <c r="D180" s="14" t="e">
        <f t="shared" si="40"/>
        <v>#NAME?</v>
      </c>
      <c r="E180" s="15" t="e">
        <f t="shared" si="41"/>
        <v>#NAME?</v>
      </c>
      <c r="F180" s="16">
        <v>0</v>
      </c>
      <c r="G180" s="16">
        <v>2</v>
      </c>
      <c r="H180" s="16">
        <v>1</v>
      </c>
      <c r="I180" s="16">
        <v>0</v>
      </c>
      <c r="J180" s="35">
        <v>6</v>
      </c>
      <c r="K180" s="16">
        <f t="shared" si="42"/>
        <v>9</v>
      </c>
      <c r="L180" s="18" t="e">
        <f t="shared" si="43"/>
        <v>#NAME?</v>
      </c>
      <c r="M180" s="18" t="e">
        <f t="shared" si="44"/>
        <v>#NAME?</v>
      </c>
    </row>
    <row r="181" spans="2:13" ht="19.899999999999999" customHeight="1" x14ac:dyDescent="0.2">
      <c r="B181" s="34" t="s">
        <v>126</v>
      </c>
      <c r="C181" s="34" t="s">
        <v>201</v>
      </c>
      <c r="D181" s="14" t="e">
        <f t="shared" si="40"/>
        <v>#NAME?</v>
      </c>
      <c r="E181" s="15" t="e">
        <f t="shared" si="41"/>
        <v>#NAME?</v>
      </c>
      <c r="F181" s="16">
        <v>0</v>
      </c>
      <c r="G181" s="16">
        <v>2</v>
      </c>
      <c r="H181" s="16">
        <v>2</v>
      </c>
      <c r="I181" s="16">
        <v>0</v>
      </c>
      <c r="J181" s="35">
        <v>2</v>
      </c>
      <c r="K181" s="16">
        <f t="shared" si="42"/>
        <v>6</v>
      </c>
      <c r="L181" s="18" t="e">
        <f t="shared" si="43"/>
        <v>#NAME?</v>
      </c>
      <c r="M181" s="18" t="e">
        <f t="shared" si="44"/>
        <v>#NAME?</v>
      </c>
    </row>
    <row r="182" spans="2:13" ht="19.899999999999999" customHeight="1" x14ac:dyDescent="0.2">
      <c r="B182" s="34" t="s">
        <v>126</v>
      </c>
      <c r="C182" s="34" t="s">
        <v>171</v>
      </c>
      <c r="D182" s="14" t="e">
        <f t="shared" si="40"/>
        <v>#NAME?</v>
      </c>
      <c r="E182" s="15" t="e">
        <f t="shared" si="41"/>
        <v>#NAME?</v>
      </c>
      <c r="F182" s="16">
        <v>0</v>
      </c>
      <c r="G182" s="16">
        <v>64</v>
      </c>
      <c r="H182" s="16">
        <v>32</v>
      </c>
      <c r="I182" s="16">
        <v>0</v>
      </c>
      <c r="J182" s="35">
        <v>192</v>
      </c>
      <c r="K182" s="16">
        <f t="shared" si="42"/>
        <v>288</v>
      </c>
      <c r="L182" s="18" t="e">
        <f t="shared" si="43"/>
        <v>#NAME?</v>
      </c>
      <c r="M182" s="18" t="e">
        <f t="shared" si="44"/>
        <v>#NAME?</v>
      </c>
    </row>
    <row r="183" spans="2:13" ht="19.899999999999999" customHeight="1" x14ac:dyDescent="0.2">
      <c r="B183" s="34" t="s">
        <v>126</v>
      </c>
      <c r="C183" s="34" t="s">
        <v>172</v>
      </c>
      <c r="D183" s="14" t="e">
        <f t="shared" si="40"/>
        <v>#NAME?</v>
      </c>
      <c r="E183" s="15" t="e">
        <f t="shared" si="41"/>
        <v>#NAME?</v>
      </c>
      <c r="F183" s="16">
        <v>0</v>
      </c>
      <c r="G183" s="16">
        <v>80</v>
      </c>
      <c r="H183" s="16">
        <v>40</v>
      </c>
      <c r="I183" s="16">
        <v>0</v>
      </c>
      <c r="J183" s="35">
        <v>240</v>
      </c>
      <c r="K183" s="16">
        <f t="shared" si="42"/>
        <v>360</v>
      </c>
      <c r="L183" s="18" t="e">
        <f t="shared" si="43"/>
        <v>#NAME?</v>
      </c>
      <c r="M183" s="18" t="e">
        <f t="shared" si="44"/>
        <v>#NAME?</v>
      </c>
    </row>
    <row r="184" spans="2:13" ht="19.899999999999999" customHeight="1" x14ac:dyDescent="0.2">
      <c r="B184" s="34" t="s">
        <v>126</v>
      </c>
      <c r="C184" s="34" t="s">
        <v>173</v>
      </c>
      <c r="D184" s="14" t="e">
        <f t="shared" si="40"/>
        <v>#NAME?</v>
      </c>
      <c r="E184" s="15" t="e">
        <f t="shared" si="41"/>
        <v>#NAME?</v>
      </c>
      <c r="F184" s="16">
        <v>0</v>
      </c>
      <c r="G184" s="16">
        <v>80</v>
      </c>
      <c r="H184" s="16">
        <v>64</v>
      </c>
      <c r="I184" s="16">
        <v>0</v>
      </c>
      <c r="J184" s="35">
        <v>144</v>
      </c>
      <c r="K184" s="16">
        <f t="shared" si="42"/>
        <v>288</v>
      </c>
      <c r="L184" s="18" t="e">
        <f t="shared" si="43"/>
        <v>#NAME?</v>
      </c>
      <c r="M184" s="18" t="e">
        <f t="shared" si="44"/>
        <v>#NAME?</v>
      </c>
    </row>
    <row r="185" spans="2:13" ht="19.899999999999999" customHeight="1" x14ac:dyDescent="0.2">
      <c r="B185" s="34" t="s">
        <v>126</v>
      </c>
      <c r="C185" s="34" t="s">
        <v>175</v>
      </c>
      <c r="D185" s="14" t="e">
        <f t="shared" si="40"/>
        <v>#NAME?</v>
      </c>
      <c r="E185" s="15" t="e">
        <f t="shared" si="41"/>
        <v>#NAME?</v>
      </c>
      <c r="F185" s="16">
        <v>0</v>
      </c>
      <c r="G185" s="16">
        <v>8</v>
      </c>
      <c r="H185" s="16">
        <v>4</v>
      </c>
      <c r="I185" s="16">
        <v>0</v>
      </c>
      <c r="J185" s="35">
        <v>24</v>
      </c>
      <c r="K185" s="16">
        <f t="shared" si="42"/>
        <v>36</v>
      </c>
      <c r="L185" s="18" t="e">
        <f t="shared" si="43"/>
        <v>#NAME?</v>
      </c>
      <c r="M185" s="18" t="e">
        <f t="shared" si="44"/>
        <v>#NAME?</v>
      </c>
    </row>
    <row r="186" spans="2:13" ht="19.899999999999999" customHeight="1" x14ac:dyDescent="0.2">
      <c r="B186" s="34" t="s">
        <v>126</v>
      </c>
      <c r="C186" s="34" t="s">
        <v>176</v>
      </c>
      <c r="D186" s="14" t="e">
        <f t="shared" si="40"/>
        <v>#NAME?</v>
      </c>
      <c r="E186" s="15" t="e">
        <f t="shared" si="41"/>
        <v>#NAME?</v>
      </c>
      <c r="F186" s="16">
        <v>0</v>
      </c>
      <c r="G186" s="16">
        <v>10</v>
      </c>
      <c r="H186" s="16">
        <v>5</v>
      </c>
      <c r="I186" s="16">
        <v>0</v>
      </c>
      <c r="J186" s="35">
        <v>30</v>
      </c>
      <c r="K186" s="16">
        <f t="shared" si="42"/>
        <v>45</v>
      </c>
      <c r="L186" s="18" t="e">
        <f t="shared" si="43"/>
        <v>#NAME?</v>
      </c>
      <c r="M186" s="18" t="e">
        <f t="shared" si="44"/>
        <v>#NAME?</v>
      </c>
    </row>
    <row r="187" spans="2:13" ht="19.899999999999999" customHeight="1" x14ac:dyDescent="0.2">
      <c r="B187" s="34" t="s">
        <v>126</v>
      </c>
      <c r="C187" s="34" t="s">
        <v>177</v>
      </c>
      <c r="D187" s="14" t="e">
        <f t="shared" si="40"/>
        <v>#NAME?</v>
      </c>
      <c r="E187" s="15" t="e">
        <f t="shared" si="41"/>
        <v>#NAME?</v>
      </c>
      <c r="F187" s="16">
        <v>0</v>
      </c>
      <c r="G187" s="16">
        <v>10</v>
      </c>
      <c r="H187" s="16">
        <v>8</v>
      </c>
      <c r="I187" s="16">
        <v>0</v>
      </c>
      <c r="J187" s="35">
        <v>18</v>
      </c>
      <c r="K187" s="16">
        <f t="shared" si="42"/>
        <v>36</v>
      </c>
      <c r="L187" s="18" t="e">
        <f t="shared" si="43"/>
        <v>#NAME?</v>
      </c>
      <c r="M187" s="18" t="e">
        <f t="shared" si="44"/>
        <v>#NAME?</v>
      </c>
    </row>
    <row r="188" spans="2:13" ht="19.899999999999999" customHeight="1" x14ac:dyDescent="0.2">
      <c r="B188" s="34" t="s">
        <v>126</v>
      </c>
      <c r="C188" s="34" t="s">
        <v>239</v>
      </c>
      <c r="D188" s="14" t="e">
        <f t="shared" si="40"/>
        <v>#NAME?</v>
      </c>
      <c r="E188" s="15" t="e">
        <f t="shared" si="41"/>
        <v>#NAME?</v>
      </c>
      <c r="F188" s="16">
        <v>0</v>
      </c>
      <c r="G188" s="16">
        <v>2</v>
      </c>
      <c r="H188" s="16">
        <v>2</v>
      </c>
      <c r="I188" s="16">
        <v>0</v>
      </c>
      <c r="J188" s="35">
        <v>2</v>
      </c>
      <c r="K188" s="16">
        <f t="shared" si="42"/>
        <v>6</v>
      </c>
      <c r="L188" s="18" t="e">
        <f t="shared" si="43"/>
        <v>#NAME?</v>
      </c>
      <c r="M188" s="18" t="e">
        <f t="shared" si="44"/>
        <v>#NAME?</v>
      </c>
    </row>
    <row r="189" spans="2:13" ht="19.899999999999999" customHeight="1" x14ac:dyDescent="0.2">
      <c r="B189" s="34" t="s">
        <v>126</v>
      </c>
      <c r="C189" s="34" t="s">
        <v>202</v>
      </c>
      <c r="D189" s="14" t="e">
        <f t="shared" si="40"/>
        <v>#NAME?</v>
      </c>
      <c r="E189" s="15" t="e">
        <f t="shared" si="41"/>
        <v>#NAME?</v>
      </c>
      <c r="F189" s="16">
        <v>0</v>
      </c>
      <c r="G189" s="16">
        <v>0</v>
      </c>
      <c r="H189" s="16">
        <v>0</v>
      </c>
      <c r="I189" s="16">
        <v>0</v>
      </c>
      <c r="J189" s="35">
        <v>0</v>
      </c>
      <c r="K189" s="16">
        <f t="shared" si="42"/>
        <v>0</v>
      </c>
      <c r="L189" s="18" t="e">
        <f t="shared" si="43"/>
        <v>#NAME?</v>
      </c>
      <c r="M189" s="18" t="e">
        <f t="shared" si="44"/>
        <v>#NAME?</v>
      </c>
    </row>
    <row r="190" spans="2:13" ht="19.899999999999999" customHeight="1" x14ac:dyDescent="0.2">
      <c r="B190" s="34" t="s">
        <v>126</v>
      </c>
      <c r="C190" s="34" t="s">
        <v>203</v>
      </c>
      <c r="D190" s="14" t="e">
        <f t="shared" si="40"/>
        <v>#NAME?</v>
      </c>
      <c r="E190" s="15" t="e">
        <f t="shared" si="41"/>
        <v>#NAME?</v>
      </c>
      <c r="F190" s="16">
        <v>0</v>
      </c>
      <c r="G190" s="16">
        <v>4</v>
      </c>
      <c r="H190" s="16">
        <v>2</v>
      </c>
      <c r="I190" s="16">
        <v>0</v>
      </c>
      <c r="J190" s="35">
        <v>12</v>
      </c>
      <c r="K190" s="16">
        <f t="shared" si="42"/>
        <v>18</v>
      </c>
      <c r="L190" s="18" t="e">
        <f t="shared" si="43"/>
        <v>#NAME?</v>
      </c>
      <c r="M190" s="18" t="e">
        <f t="shared" si="44"/>
        <v>#NAME?</v>
      </c>
    </row>
    <row r="191" spans="2:13" ht="19.899999999999999" customHeight="1" x14ac:dyDescent="0.2">
      <c r="B191" s="34" t="s">
        <v>126</v>
      </c>
      <c r="C191" s="34" t="s">
        <v>196</v>
      </c>
      <c r="D191" s="14" t="e">
        <f t="shared" si="40"/>
        <v>#NAME?</v>
      </c>
      <c r="E191" s="15" t="e">
        <f t="shared" si="41"/>
        <v>#NAME?</v>
      </c>
      <c r="F191" s="16">
        <v>0</v>
      </c>
      <c r="G191" s="16">
        <v>0</v>
      </c>
      <c r="H191" s="16">
        <v>0</v>
      </c>
      <c r="I191" s="16">
        <v>0</v>
      </c>
      <c r="J191" s="35">
        <v>5052</v>
      </c>
      <c r="K191" s="16">
        <f t="shared" si="42"/>
        <v>5052</v>
      </c>
      <c r="L191" s="18" t="e">
        <f t="shared" si="43"/>
        <v>#NAME?</v>
      </c>
      <c r="M191" s="18" t="e">
        <f t="shared" si="44"/>
        <v>#NAME?</v>
      </c>
    </row>
    <row r="192" spans="2:13" ht="14.25" x14ac:dyDescent="0.2">
      <c r="B192" s="34" t="s">
        <v>126</v>
      </c>
      <c r="C192" s="34" t="s">
        <v>237</v>
      </c>
      <c r="D192" s="14" t="e">
        <f t="shared" si="40"/>
        <v>#NAME?</v>
      </c>
      <c r="E192" s="15" t="e">
        <f t="shared" si="41"/>
        <v>#NAME?</v>
      </c>
      <c r="F192" s="16">
        <v>0</v>
      </c>
      <c r="G192" s="16">
        <v>4</v>
      </c>
      <c r="H192" s="16">
        <v>2</v>
      </c>
      <c r="I192" s="16">
        <v>0</v>
      </c>
      <c r="J192" s="35">
        <v>12</v>
      </c>
      <c r="K192" s="16">
        <f t="shared" si="42"/>
        <v>18</v>
      </c>
      <c r="L192" s="18" t="e">
        <f t="shared" si="43"/>
        <v>#NAME?</v>
      </c>
      <c r="M192" s="18" t="e">
        <f t="shared" si="44"/>
        <v>#NAME?</v>
      </c>
    </row>
    <row r="193" spans="1:14" ht="19.899999999999999" customHeight="1" x14ac:dyDescent="0.2">
      <c r="B193" s="34" t="s">
        <v>126</v>
      </c>
      <c r="C193" s="34" t="s">
        <v>236</v>
      </c>
      <c r="D193" s="14" t="e">
        <f t="shared" si="40"/>
        <v>#NAME?</v>
      </c>
      <c r="E193" s="15" t="e">
        <f t="shared" si="41"/>
        <v>#NAME?</v>
      </c>
      <c r="F193" s="16">
        <v>0</v>
      </c>
      <c r="G193" s="16">
        <v>0</v>
      </c>
      <c r="H193" s="16">
        <v>0</v>
      </c>
      <c r="I193" s="16">
        <v>0</v>
      </c>
      <c r="J193" s="35">
        <v>5</v>
      </c>
      <c r="K193" s="16">
        <f t="shared" si="42"/>
        <v>5</v>
      </c>
      <c r="L193" s="18" t="e">
        <f t="shared" si="43"/>
        <v>#NAME?</v>
      </c>
      <c r="M193" s="18" t="e">
        <f t="shared" si="44"/>
        <v>#NAME?</v>
      </c>
    </row>
    <row r="194" spans="1:14" ht="19.899999999999999" customHeight="1" x14ac:dyDescent="0.2">
      <c r="B194" s="34" t="s">
        <v>126</v>
      </c>
      <c r="C194" s="34" t="s">
        <v>234</v>
      </c>
      <c r="D194" s="14" t="e">
        <f t="shared" si="40"/>
        <v>#NAME?</v>
      </c>
      <c r="E194" s="15" t="e">
        <f t="shared" si="41"/>
        <v>#NAME?</v>
      </c>
      <c r="F194" s="16">
        <v>0</v>
      </c>
      <c r="G194" s="16">
        <v>0</v>
      </c>
      <c r="H194" s="16">
        <v>0</v>
      </c>
      <c r="I194" s="16">
        <v>0</v>
      </c>
      <c r="J194" s="35">
        <v>9</v>
      </c>
      <c r="K194" s="16">
        <f t="shared" si="42"/>
        <v>9</v>
      </c>
      <c r="L194" s="18" t="e">
        <f t="shared" si="43"/>
        <v>#NAME?</v>
      </c>
      <c r="M194" s="18" t="e">
        <f t="shared" si="44"/>
        <v>#NAME?</v>
      </c>
    </row>
    <row r="195" spans="1:14" ht="19.899999999999999" customHeight="1" x14ac:dyDescent="0.2">
      <c r="B195" s="34" t="s">
        <v>126</v>
      </c>
      <c r="C195" s="34" t="s">
        <v>247</v>
      </c>
      <c r="D195" s="14" t="e">
        <f t="shared" si="40"/>
        <v>#NAME?</v>
      </c>
      <c r="E195" s="15" t="e">
        <f t="shared" si="41"/>
        <v>#NAME?</v>
      </c>
      <c r="F195" s="16">
        <v>0</v>
      </c>
      <c r="G195" s="16">
        <v>0</v>
      </c>
      <c r="H195" s="16">
        <v>0</v>
      </c>
      <c r="I195" s="16">
        <v>0</v>
      </c>
      <c r="J195" s="35">
        <v>3</v>
      </c>
      <c r="K195" s="16">
        <f t="shared" si="42"/>
        <v>3</v>
      </c>
      <c r="L195" s="18" t="e">
        <f t="shared" si="43"/>
        <v>#NAME?</v>
      </c>
      <c r="M195" s="18" t="e">
        <f t="shared" si="44"/>
        <v>#NAME?</v>
      </c>
    </row>
    <row r="196" spans="1:14" ht="19.899999999999999" customHeight="1" x14ac:dyDescent="0.2">
      <c r="B196" s="34" t="s">
        <v>126</v>
      </c>
      <c r="C196" s="34" t="s">
        <v>245</v>
      </c>
      <c r="D196" s="14" t="e">
        <f t="shared" si="40"/>
        <v>#NAME?</v>
      </c>
      <c r="E196" s="15" t="e">
        <f t="shared" si="41"/>
        <v>#NAME?</v>
      </c>
      <c r="F196" s="16">
        <v>0</v>
      </c>
      <c r="G196" s="16">
        <v>0</v>
      </c>
      <c r="H196" s="16">
        <v>0</v>
      </c>
      <c r="I196" s="16">
        <v>0</v>
      </c>
      <c r="J196" s="35">
        <v>4</v>
      </c>
      <c r="K196" s="16">
        <f t="shared" si="42"/>
        <v>4</v>
      </c>
      <c r="L196" s="18" t="e">
        <f t="shared" si="43"/>
        <v>#NAME?</v>
      </c>
      <c r="M196" s="18" t="e">
        <f t="shared" si="44"/>
        <v>#NAME?</v>
      </c>
    </row>
    <row r="198" spans="1:14" ht="19.899999999999999" customHeight="1" x14ac:dyDescent="0.2">
      <c r="A198" s="83"/>
      <c r="B198" s="80"/>
      <c r="C198" s="80"/>
      <c r="D198" s="82" t="s">
        <v>25</v>
      </c>
      <c r="E198" s="80"/>
      <c r="F198" s="81"/>
      <c r="G198" s="81"/>
      <c r="H198" s="81"/>
      <c r="I198" s="81"/>
      <c r="J198" s="81"/>
      <c r="K198" s="81"/>
      <c r="L198" s="81"/>
      <c r="M198" s="81"/>
      <c r="N198" s="81"/>
    </row>
    <row r="199" spans="1:14" ht="19.899999999999999" customHeight="1" x14ac:dyDescent="0.2">
      <c r="B199" s="17"/>
      <c r="C199" s="61"/>
      <c r="D199" s="86" t="s">
        <v>42</v>
      </c>
    </row>
    <row r="200" spans="1:14" ht="30" customHeight="1" x14ac:dyDescent="0.2">
      <c r="B200" s="17" t="s">
        <v>126</v>
      </c>
      <c r="C200" s="61" t="s">
        <v>26</v>
      </c>
      <c r="D200" s="14" t="e">
        <f t="shared" ref="D200:D214" si="45">IF(B200="",VLOOKUP(C200,INSUMOS_DIVERSOS,2,FALSE),IF(B200="CODEVASF",VLOOKUP(C200,INSUMOS_CODEVASF,2,FALSE),VLOOKUP(C200,INSUMOS_SEINFRA,2,FALSE)))</f>
        <v>#NAME?</v>
      </c>
      <c r="E200" s="15" t="e">
        <f t="shared" ref="E200:E214" si="46">IF(B200="",VLOOKUP(C200,INSUMOS_DIVERSOS,3,FALSE),IF(B200="CODEVASF",VLOOKUP(C200,INSUMOS_CODEVASF,3,FALSE),VLOOKUP(C200,INSUMOS_SEINFRA,3,FALSE)))</f>
        <v>#NAME?</v>
      </c>
      <c r="F200" s="35">
        <v>0</v>
      </c>
      <c r="G200" s="35">
        <v>88</v>
      </c>
      <c r="H200" s="35">
        <v>88</v>
      </c>
      <c r="J200" s="35">
        <v>1060</v>
      </c>
      <c r="K200" s="16">
        <f t="shared" ref="K200:K214" si="47">SUM(G200:J200)</f>
        <v>1236</v>
      </c>
      <c r="L200" s="18" t="e">
        <f t="shared" ref="L200:L214" si="48">IF(B200="",VLOOKUP(C200,INSUMOS_DIVERSOS,4,FALSE),IF(B200="CODEVASF",VLOOKUP(C200,INSUMOS_CODEVASF,4,FALSE),VLOOKUP(C200,INSUMOS_SEINFRA,4,FALSE)))</f>
        <v>#NAME?</v>
      </c>
      <c r="M200" s="18" t="e">
        <f t="shared" ref="M200:M214" si="49">ROUND(K200*L200,2)</f>
        <v>#NAME?</v>
      </c>
    </row>
    <row r="201" spans="1:14" ht="30" customHeight="1" x14ac:dyDescent="0.2">
      <c r="B201" s="17" t="s">
        <v>126</v>
      </c>
      <c r="C201" s="61" t="s">
        <v>27</v>
      </c>
      <c r="D201" s="14" t="e">
        <f t="shared" si="45"/>
        <v>#NAME?</v>
      </c>
      <c r="E201" s="15" t="e">
        <f t="shared" si="46"/>
        <v>#NAME?</v>
      </c>
      <c r="F201" s="35">
        <v>0</v>
      </c>
      <c r="G201" s="35">
        <v>0</v>
      </c>
      <c r="H201" s="35">
        <v>0</v>
      </c>
      <c r="J201" s="35">
        <v>0</v>
      </c>
      <c r="K201" s="16">
        <f t="shared" si="47"/>
        <v>0</v>
      </c>
      <c r="L201" s="18" t="e">
        <f t="shared" si="48"/>
        <v>#NAME?</v>
      </c>
      <c r="M201" s="18" t="e">
        <f t="shared" si="49"/>
        <v>#NAME?</v>
      </c>
    </row>
    <row r="202" spans="1:14" ht="30" customHeight="1" x14ac:dyDescent="0.2">
      <c r="B202" s="17" t="s">
        <v>126</v>
      </c>
      <c r="C202" s="61" t="s">
        <v>28</v>
      </c>
      <c r="D202" s="14" t="e">
        <f t="shared" si="45"/>
        <v>#NAME?</v>
      </c>
      <c r="E202" s="15" t="e">
        <f t="shared" si="46"/>
        <v>#NAME?</v>
      </c>
      <c r="F202" s="35">
        <v>0</v>
      </c>
      <c r="G202" s="35">
        <v>0</v>
      </c>
      <c r="H202" s="35">
        <v>0</v>
      </c>
      <c r="J202" s="35">
        <v>0</v>
      </c>
      <c r="K202" s="16">
        <f t="shared" si="47"/>
        <v>0</v>
      </c>
      <c r="L202" s="18" t="e">
        <f t="shared" si="48"/>
        <v>#NAME?</v>
      </c>
      <c r="M202" s="18" t="e">
        <f t="shared" si="49"/>
        <v>#NAME?</v>
      </c>
    </row>
    <row r="203" spans="1:14" ht="30" customHeight="1" x14ac:dyDescent="0.2">
      <c r="B203" s="17" t="s">
        <v>126</v>
      </c>
      <c r="C203" s="61" t="s">
        <v>29</v>
      </c>
      <c r="D203" s="14" t="e">
        <f t="shared" si="45"/>
        <v>#NAME?</v>
      </c>
      <c r="E203" s="15" t="e">
        <f t="shared" si="46"/>
        <v>#NAME?</v>
      </c>
      <c r="F203" s="35">
        <v>0</v>
      </c>
      <c r="G203" s="35">
        <v>0</v>
      </c>
      <c r="H203" s="35">
        <v>0</v>
      </c>
      <c r="J203" s="35">
        <v>0</v>
      </c>
      <c r="K203" s="16">
        <f t="shared" si="47"/>
        <v>0</v>
      </c>
      <c r="L203" s="18" t="e">
        <f t="shared" si="48"/>
        <v>#NAME?</v>
      </c>
      <c r="M203" s="18" t="e">
        <f t="shared" si="49"/>
        <v>#NAME?</v>
      </c>
    </row>
    <row r="204" spans="1:14" ht="19.899999999999999" customHeight="1" x14ac:dyDescent="0.2">
      <c r="B204" s="17" t="s">
        <v>126</v>
      </c>
      <c r="C204" s="61" t="s">
        <v>68</v>
      </c>
      <c r="D204" s="14" t="e">
        <f t="shared" si="45"/>
        <v>#NAME?</v>
      </c>
      <c r="E204" s="15" t="e">
        <f t="shared" si="46"/>
        <v>#NAME?</v>
      </c>
      <c r="F204" s="35">
        <v>0</v>
      </c>
      <c r="G204" s="35">
        <v>0</v>
      </c>
      <c r="H204" s="35">
        <v>0</v>
      </c>
      <c r="J204" s="35">
        <f>0.96*85.4</f>
        <v>81.984000000000009</v>
      </c>
      <c r="K204" s="16">
        <f t="shared" si="47"/>
        <v>81.984000000000009</v>
      </c>
      <c r="L204" s="18" t="e">
        <f t="shared" si="48"/>
        <v>#NAME?</v>
      </c>
      <c r="M204" s="18" t="e">
        <f t="shared" si="49"/>
        <v>#NAME?</v>
      </c>
    </row>
    <row r="205" spans="1:14" ht="30" customHeight="1" x14ac:dyDescent="0.2">
      <c r="B205" s="17" t="s">
        <v>140</v>
      </c>
      <c r="C205" s="61" t="s">
        <v>69</v>
      </c>
      <c r="D205" s="14" t="e">
        <f t="shared" si="45"/>
        <v>#NAME?</v>
      </c>
      <c r="E205" s="15" t="e">
        <f t="shared" si="46"/>
        <v>#NAME?</v>
      </c>
      <c r="F205" s="35">
        <v>0</v>
      </c>
      <c r="G205" s="35">
        <v>3</v>
      </c>
      <c r="H205" s="35">
        <v>3</v>
      </c>
      <c r="J205" s="35">
        <v>40</v>
      </c>
      <c r="K205" s="16">
        <f t="shared" si="47"/>
        <v>46</v>
      </c>
      <c r="L205" s="18" t="e">
        <f t="shared" si="48"/>
        <v>#NAME?</v>
      </c>
      <c r="M205" s="18" t="e">
        <f t="shared" si="49"/>
        <v>#NAME?</v>
      </c>
    </row>
    <row r="206" spans="1:14" ht="30" customHeight="1" x14ac:dyDescent="0.2">
      <c r="B206" s="17" t="s">
        <v>126</v>
      </c>
      <c r="C206" s="61" t="s">
        <v>30</v>
      </c>
      <c r="D206" s="14" t="e">
        <f t="shared" si="45"/>
        <v>#NAME?</v>
      </c>
      <c r="E206" s="15" t="e">
        <f t="shared" si="46"/>
        <v>#NAME?</v>
      </c>
      <c r="F206" s="35">
        <v>0</v>
      </c>
      <c r="G206" s="35">
        <v>1</v>
      </c>
      <c r="H206" s="35">
        <v>1</v>
      </c>
      <c r="J206" s="35">
        <v>8</v>
      </c>
      <c r="K206" s="16">
        <f t="shared" si="47"/>
        <v>10</v>
      </c>
      <c r="L206" s="18" t="e">
        <f t="shared" si="48"/>
        <v>#NAME?</v>
      </c>
      <c r="M206" s="18" t="e">
        <f t="shared" si="49"/>
        <v>#NAME?</v>
      </c>
    </row>
    <row r="207" spans="1:14" ht="30" customHeight="1" x14ac:dyDescent="0.2">
      <c r="B207" s="17" t="s">
        <v>126</v>
      </c>
      <c r="C207" s="61" t="s">
        <v>31</v>
      </c>
      <c r="D207" s="14" t="e">
        <f t="shared" si="45"/>
        <v>#NAME?</v>
      </c>
      <c r="E207" s="15" t="e">
        <f t="shared" si="46"/>
        <v>#NAME?</v>
      </c>
      <c r="F207" s="35">
        <v>0</v>
      </c>
      <c r="G207" s="35">
        <v>4</v>
      </c>
      <c r="H207" s="35">
        <v>4</v>
      </c>
      <c r="J207" s="35">
        <v>16</v>
      </c>
      <c r="K207" s="16">
        <f t="shared" si="47"/>
        <v>24</v>
      </c>
      <c r="L207" s="18" t="e">
        <f t="shared" si="48"/>
        <v>#NAME?</v>
      </c>
      <c r="M207" s="18" t="e">
        <f t="shared" si="49"/>
        <v>#NAME?</v>
      </c>
    </row>
    <row r="208" spans="1:14" ht="30" customHeight="1" x14ac:dyDescent="0.2">
      <c r="B208" s="17" t="s">
        <v>126</v>
      </c>
      <c r="C208" s="41" t="s">
        <v>228</v>
      </c>
      <c r="D208" s="14" t="e">
        <f t="shared" si="45"/>
        <v>#NAME?</v>
      </c>
      <c r="E208" s="15" t="e">
        <f t="shared" si="46"/>
        <v>#NAME?</v>
      </c>
      <c r="F208" s="35">
        <v>0</v>
      </c>
      <c r="G208" s="35">
        <v>44</v>
      </c>
      <c r="H208" s="35">
        <v>44</v>
      </c>
      <c r="J208" s="35">
        <v>178</v>
      </c>
      <c r="K208" s="16">
        <f t="shared" si="47"/>
        <v>266</v>
      </c>
      <c r="L208" s="18" t="e">
        <f t="shared" si="48"/>
        <v>#NAME?</v>
      </c>
      <c r="M208" s="18" t="e">
        <f t="shared" si="49"/>
        <v>#NAME?</v>
      </c>
    </row>
    <row r="209" spans="2:13" ht="30" customHeight="1" x14ac:dyDescent="0.2">
      <c r="B209" s="17" t="s">
        <v>126</v>
      </c>
      <c r="C209" s="85" t="s">
        <v>229</v>
      </c>
      <c r="D209" s="14" t="e">
        <f t="shared" si="45"/>
        <v>#NAME?</v>
      </c>
      <c r="E209" s="15" t="e">
        <f t="shared" si="46"/>
        <v>#NAME?</v>
      </c>
      <c r="F209" s="35">
        <v>0</v>
      </c>
      <c r="G209" s="35">
        <v>15</v>
      </c>
      <c r="H209" s="35">
        <v>15</v>
      </c>
      <c r="J209" s="35">
        <v>56</v>
      </c>
      <c r="K209" s="16">
        <f t="shared" si="47"/>
        <v>86</v>
      </c>
      <c r="L209" s="18" t="e">
        <f t="shared" si="48"/>
        <v>#NAME?</v>
      </c>
      <c r="M209" s="18" t="e">
        <f t="shared" si="49"/>
        <v>#NAME?</v>
      </c>
    </row>
    <row r="210" spans="2:13" ht="30" customHeight="1" x14ac:dyDescent="0.2">
      <c r="B210" s="17" t="s">
        <v>126</v>
      </c>
      <c r="C210" s="61" t="s">
        <v>160</v>
      </c>
      <c r="D210" s="14" t="e">
        <f t="shared" si="45"/>
        <v>#NAME?</v>
      </c>
      <c r="E210" s="15" t="e">
        <f t="shared" si="46"/>
        <v>#NAME?</v>
      </c>
      <c r="F210" s="35">
        <v>0</v>
      </c>
      <c r="G210" s="35">
        <v>0</v>
      </c>
      <c r="H210" s="35">
        <v>0</v>
      </c>
      <c r="J210" s="35">
        <v>0</v>
      </c>
      <c r="K210" s="16">
        <f t="shared" si="47"/>
        <v>0</v>
      </c>
      <c r="L210" s="18" t="e">
        <f t="shared" si="48"/>
        <v>#NAME?</v>
      </c>
      <c r="M210" s="18" t="e">
        <f t="shared" si="49"/>
        <v>#NAME?</v>
      </c>
    </row>
    <row r="211" spans="2:13" ht="30" customHeight="1" x14ac:dyDescent="0.2">
      <c r="B211" s="17" t="s">
        <v>126</v>
      </c>
      <c r="C211" s="61" t="s">
        <v>155</v>
      </c>
      <c r="D211" s="14" t="e">
        <f t="shared" si="45"/>
        <v>#NAME?</v>
      </c>
      <c r="E211" s="15" t="e">
        <f t="shared" si="46"/>
        <v>#NAME?</v>
      </c>
      <c r="F211" s="35">
        <v>0</v>
      </c>
      <c r="G211" s="35">
        <v>0</v>
      </c>
      <c r="H211" s="35">
        <v>0</v>
      </c>
      <c r="J211" s="35">
        <v>0</v>
      </c>
      <c r="K211" s="16">
        <f t="shared" si="47"/>
        <v>0</v>
      </c>
      <c r="L211" s="18" t="e">
        <f t="shared" si="48"/>
        <v>#NAME?</v>
      </c>
      <c r="M211" s="18" t="e">
        <f t="shared" si="49"/>
        <v>#NAME?</v>
      </c>
    </row>
    <row r="212" spans="2:13" ht="30" customHeight="1" x14ac:dyDescent="0.2">
      <c r="B212" s="17" t="s">
        <v>126</v>
      </c>
      <c r="C212" s="61" t="s">
        <v>34</v>
      </c>
      <c r="D212" s="14" t="e">
        <f t="shared" si="45"/>
        <v>#NAME?</v>
      </c>
      <c r="E212" s="15" t="e">
        <f t="shared" si="46"/>
        <v>#NAME?</v>
      </c>
      <c r="F212" s="35">
        <v>0</v>
      </c>
      <c r="G212" s="35">
        <v>0</v>
      </c>
      <c r="H212" s="35">
        <v>0</v>
      </c>
      <c r="J212" s="35">
        <v>62</v>
      </c>
      <c r="K212" s="16">
        <f t="shared" si="47"/>
        <v>62</v>
      </c>
      <c r="L212" s="18" t="e">
        <f t="shared" si="48"/>
        <v>#NAME?</v>
      </c>
      <c r="M212" s="18" t="e">
        <f t="shared" si="49"/>
        <v>#NAME?</v>
      </c>
    </row>
    <row r="213" spans="2:13" ht="30" customHeight="1" x14ac:dyDescent="0.2">
      <c r="B213" s="17" t="s">
        <v>126</v>
      </c>
      <c r="C213" s="61" t="s">
        <v>156</v>
      </c>
      <c r="D213" s="14" t="e">
        <f t="shared" si="45"/>
        <v>#NAME?</v>
      </c>
      <c r="E213" s="15" t="e">
        <f t="shared" si="46"/>
        <v>#NAME?</v>
      </c>
      <c r="F213" s="35">
        <v>0</v>
      </c>
      <c r="G213" s="35">
        <v>0</v>
      </c>
      <c r="H213" s="35">
        <v>0</v>
      </c>
      <c r="J213" s="35">
        <v>21</v>
      </c>
      <c r="K213" s="16">
        <f t="shared" si="47"/>
        <v>21</v>
      </c>
      <c r="L213" s="18" t="e">
        <f t="shared" si="48"/>
        <v>#NAME?</v>
      </c>
      <c r="M213" s="18" t="e">
        <f t="shared" si="49"/>
        <v>#NAME?</v>
      </c>
    </row>
    <row r="214" spans="2:13" ht="30" customHeight="1" x14ac:dyDescent="0.2">
      <c r="B214" s="17" t="s">
        <v>126</v>
      </c>
      <c r="C214" s="61" t="s">
        <v>157</v>
      </c>
      <c r="D214" s="14" t="e">
        <f t="shared" si="45"/>
        <v>#NAME?</v>
      </c>
      <c r="E214" s="15" t="e">
        <f t="shared" si="46"/>
        <v>#NAME?</v>
      </c>
      <c r="F214" s="35">
        <v>0</v>
      </c>
      <c r="G214" s="35">
        <v>12</v>
      </c>
      <c r="H214" s="35">
        <v>12</v>
      </c>
      <c r="J214" s="35">
        <v>160</v>
      </c>
      <c r="K214" s="16">
        <f t="shared" si="47"/>
        <v>184</v>
      </c>
      <c r="L214" s="18" t="e">
        <f t="shared" si="48"/>
        <v>#NAME?</v>
      </c>
      <c r="M214" s="18" t="e">
        <f t="shared" si="49"/>
        <v>#NAME?</v>
      </c>
    </row>
    <row r="215" spans="2:13" ht="30" x14ac:dyDescent="0.2">
      <c r="B215" s="17"/>
      <c r="C215" s="61"/>
      <c r="D215" s="86" t="s">
        <v>43</v>
      </c>
    </row>
    <row r="216" spans="2:13" ht="30" customHeight="1" x14ac:dyDescent="0.2">
      <c r="B216" s="17" t="s">
        <v>126</v>
      </c>
      <c r="C216" s="61" t="s">
        <v>28</v>
      </c>
      <c r="D216" s="14" t="e">
        <f t="shared" ref="D216:D230" si="50">IF(B216="",VLOOKUP(C216,INSUMOS_DIVERSOS,2,FALSE),IF(B216="CODEVASF",VLOOKUP(C216,INSUMOS_CODEVASF,2,FALSE),VLOOKUP(C216,INSUMOS_SEINFRA,2,FALSE)))</f>
        <v>#NAME?</v>
      </c>
      <c r="E216" s="15" t="e">
        <f t="shared" ref="E216:E230" si="51">IF(B216="",VLOOKUP(C216,INSUMOS_DIVERSOS,3,FALSE),IF(B216="CODEVASF",VLOOKUP(C216,INSUMOS_CODEVASF,3,FALSE),VLOOKUP(C216,INSUMOS_SEINFRA,3,FALSE)))</f>
        <v>#NAME?</v>
      </c>
      <c r="G216" s="35">
        <v>124</v>
      </c>
      <c r="H216" s="35">
        <v>0</v>
      </c>
      <c r="J216" s="35">
        <v>352</v>
      </c>
      <c r="K216" s="16">
        <f t="shared" ref="K216:K230" si="52">SUM(G216:J216)</f>
        <v>476</v>
      </c>
      <c r="L216" s="18" t="e">
        <f t="shared" ref="L216:L230" si="53">IF(B216="",VLOOKUP(C216,INSUMOS_DIVERSOS,4,FALSE),IF(B216="CODEVASF",VLOOKUP(C216,INSUMOS_CODEVASF,4,FALSE),VLOOKUP(C216,INSUMOS_SEINFRA,4,FALSE)))</f>
        <v>#NAME?</v>
      </c>
      <c r="M216" s="18" t="e">
        <f t="shared" ref="M216:M230" si="54">ROUND(K216*L216,2)</f>
        <v>#NAME?</v>
      </c>
    </row>
    <row r="217" spans="2:13" ht="30" customHeight="1" x14ac:dyDescent="0.2">
      <c r="B217" s="17" t="s">
        <v>126</v>
      </c>
      <c r="C217" s="61" t="s">
        <v>29</v>
      </c>
      <c r="D217" s="14" t="e">
        <f t="shared" si="50"/>
        <v>#NAME?</v>
      </c>
      <c r="E217" s="15" t="e">
        <f t="shared" si="51"/>
        <v>#NAME?</v>
      </c>
      <c r="G217" s="35">
        <v>0</v>
      </c>
      <c r="H217" s="35">
        <v>124</v>
      </c>
      <c r="J217" s="35">
        <v>160</v>
      </c>
      <c r="K217" s="16">
        <f t="shared" si="52"/>
        <v>284</v>
      </c>
      <c r="L217" s="18" t="e">
        <f t="shared" si="53"/>
        <v>#NAME?</v>
      </c>
      <c r="M217" s="18" t="e">
        <f t="shared" si="54"/>
        <v>#NAME?</v>
      </c>
    </row>
    <row r="218" spans="2:13" ht="30" customHeight="1" x14ac:dyDescent="0.2">
      <c r="B218" s="17" t="s">
        <v>126</v>
      </c>
      <c r="C218" s="61" t="s">
        <v>32</v>
      </c>
      <c r="D218" s="14" t="e">
        <f t="shared" si="50"/>
        <v>#NAME?</v>
      </c>
      <c r="E218" s="15" t="e">
        <f t="shared" si="51"/>
        <v>#NAME?</v>
      </c>
      <c r="G218" s="35">
        <v>0</v>
      </c>
      <c r="H218" s="35">
        <v>0</v>
      </c>
      <c r="J218" s="35">
        <v>0</v>
      </c>
      <c r="K218" s="16">
        <f t="shared" si="52"/>
        <v>0</v>
      </c>
      <c r="L218" s="18" t="e">
        <f t="shared" si="53"/>
        <v>#NAME?</v>
      </c>
      <c r="M218" s="18" t="e">
        <f t="shared" si="54"/>
        <v>#NAME?</v>
      </c>
    </row>
    <row r="219" spans="2:13" ht="30" customHeight="1" x14ac:dyDescent="0.2">
      <c r="B219" s="17" t="s">
        <v>126</v>
      </c>
      <c r="C219" s="61" t="s">
        <v>158</v>
      </c>
      <c r="D219" s="14" t="e">
        <f t="shared" si="50"/>
        <v>#NAME?</v>
      </c>
      <c r="E219" s="15" t="e">
        <f t="shared" si="51"/>
        <v>#NAME?</v>
      </c>
      <c r="F219" s="35">
        <v>0</v>
      </c>
      <c r="G219" s="35">
        <v>0</v>
      </c>
      <c r="H219" s="35">
        <v>0</v>
      </c>
      <c r="J219" s="35">
        <v>2</v>
      </c>
      <c r="K219" s="16">
        <f t="shared" si="52"/>
        <v>2</v>
      </c>
      <c r="L219" s="18" t="e">
        <f t="shared" si="53"/>
        <v>#NAME?</v>
      </c>
      <c r="M219" s="18" t="e">
        <f t="shared" si="54"/>
        <v>#NAME?</v>
      </c>
    </row>
    <row r="220" spans="2:13" ht="30" customHeight="1" x14ac:dyDescent="0.2">
      <c r="B220" s="17" t="s">
        <v>126</v>
      </c>
      <c r="C220" s="61" t="s">
        <v>152</v>
      </c>
      <c r="D220" s="14" t="e">
        <f t="shared" si="50"/>
        <v>#NAME?</v>
      </c>
      <c r="E220" s="15" t="e">
        <f t="shared" si="51"/>
        <v>#NAME?</v>
      </c>
      <c r="G220" s="35">
        <v>1</v>
      </c>
      <c r="H220" s="35">
        <v>1</v>
      </c>
      <c r="J220" s="35">
        <v>0</v>
      </c>
      <c r="K220" s="16">
        <f t="shared" si="52"/>
        <v>2</v>
      </c>
      <c r="L220" s="18" t="e">
        <f t="shared" si="53"/>
        <v>#NAME?</v>
      </c>
      <c r="M220" s="18" t="e">
        <f t="shared" si="54"/>
        <v>#NAME?</v>
      </c>
    </row>
    <row r="221" spans="2:13" ht="30" customHeight="1" x14ac:dyDescent="0.2">
      <c r="B221" s="17" t="s">
        <v>126</v>
      </c>
      <c r="C221" s="61" t="s">
        <v>151</v>
      </c>
      <c r="D221" s="14" t="e">
        <f t="shared" si="50"/>
        <v>#NAME?</v>
      </c>
      <c r="E221" s="15" t="e">
        <f t="shared" si="51"/>
        <v>#NAME?</v>
      </c>
      <c r="G221" s="35">
        <v>1</v>
      </c>
      <c r="H221" s="35">
        <v>0</v>
      </c>
      <c r="J221" s="35">
        <v>0</v>
      </c>
      <c r="K221" s="16">
        <f t="shared" si="52"/>
        <v>1</v>
      </c>
      <c r="L221" s="18" t="e">
        <f t="shared" si="53"/>
        <v>#NAME?</v>
      </c>
      <c r="M221" s="18" t="e">
        <f t="shared" si="54"/>
        <v>#NAME?</v>
      </c>
    </row>
    <row r="222" spans="2:13" ht="30" customHeight="1" x14ac:dyDescent="0.2">
      <c r="B222" s="17" t="s">
        <v>126</v>
      </c>
      <c r="C222" s="61" t="s">
        <v>153</v>
      </c>
      <c r="D222" s="14" t="e">
        <f t="shared" si="50"/>
        <v>#NAME?</v>
      </c>
      <c r="E222" s="15" t="e">
        <f t="shared" si="51"/>
        <v>#NAME?</v>
      </c>
      <c r="G222" s="35">
        <v>0</v>
      </c>
      <c r="H222" s="35">
        <v>0</v>
      </c>
      <c r="J222" s="35">
        <v>3</v>
      </c>
      <c r="K222" s="16">
        <f t="shared" si="52"/>
        <v>3</v>
      </c>
      <c r="L222" s="18" t="e">
        <f t="shared" si="53"/>
        <v>#NAME?</v>
      </c>
      <c r="M222" s="18" t="e">
        <f t="shared" si="54"/>
        <v>#NAME?</v>
      </c>
    </row>
    <row r="223" spans="2:13" ht="30" customHeight="1" x14ac:dyDescent="0.2">
      <c r="B223" s="17" t="s">
        <v>126</v>
      </c>
      <c r="C223" s="61" t="s">
        <v>154</v>
      </c>
      <c r="D223" s="14" t="e">
        <f t="shared" si="50"/>
        <v>#NAME?</v>
      </c>
      <c r="E223" s="15" t="e">
        <f t="shared" si="51"/>
        <v>#NAME?</v>
      </c>
      <c r="G223" s="35">
        <v>0</v>
      </c>
      <c r="H223" s="35">
        <v>1</v>
      </c>
      <c r="J223" s="35">
        <v>2</v>
      </c>
      <c r="K223" s="16">
        <f t="shared" si="52"/>
        <v>3</v>
      </c>
      <c r="L223" s="18" t="e">
        <f t="shared" si="53"/>
        <v>#NAME?</v>
      </c>
      <c r="M223" s="18" t="e">
        <f t="shared" si="54"/>
        <v>#NAME?</v>
      </c>
    </row>
    <row r="224" spans="2:13" ht="30" customHeight="1" x14ac:dyDescent="0.2">
      <c r="B224" s="17" t="s">
        <v>126</v>
      </c>
      <c r="C224" s="61" t="s">
        <v>33</v>
      </c>
      <c r="D224" s="14" t="e">
        <f t="shared" si="50"/>
        <v>#NAME?</v>
      </c>
      <c r="E224" s="15" t="e">
        <f t="shared" si="51"/>
        <v>#NAME?</v>
      </c>
      <c r="G224" s="35">
        <v>0</v>
      </c>
      <c r="H224" s="35">
        <v>0</v>
      </c>
      <c r="J224" s="35">
        <v>0</v>
      </c>
      <c r="K224" s="16">
        <f t="shared" si="52"/>
        <v>0</v>
      </c>
      <c r="L224" s="18" t="e">
        <f t="shared" si="53"/>
        <v>#NAME?</v>
      </c>
      <c r="M224" s="18" t="e">
        <f t="shared" si="54"/>
        <v>#NAME?</v>
      </c>
    </row>
    <row r="225" spans="2:13" ht="30" customHeight="1" x14ac:dyDescent="0.2">
      <c r="B225" s="17" t="s">
        <v>126</v>
      </c>
      <c r="C225" s="61" t="s">
        <v>34</v>
      </c>
      <c r="D225" s="14" t="e">
        <f t="shared" si="50"/>
        <v>#NAME?</v>
      </c>
      <c r="E225" s="15" t="e">
        <f t="shared" si="51"/>
        <v>#NAME?</v>
      </c>
      <c r="G225" s="35">
        <v>31</v>
      </c>
      <c r="H225" s="35">
        <v>31</v>
      </c>
      <c r="J225" s="35">
        <v>130</v>
      </c>
      <c r="K225" s="16">
        <f t="shared" si="52"/>
        <v>192</v>
      </c>
      <c r="L225" s="18" t="e">
        <f t="shared" si="53"/>
        <v>#NAME?</v>
      </c>
      <c r="M225" s="18" t="e">
        <f t="shared" si="54"/>
        <v>#NAME?</v>
      </c>
    </row>
    <row r="226" spans="2:13" ht="30" customHeight="1" x14ac:dyDescent="0.2">
      <c r="B226" s="17" t="s">
        <v>126</v>
      </c>
      <c r="C226" s="61" t="s">
        <v>35</v>
      </c>
      <c r="D226" s="14" t="e">
        <f t="shared" si="50"/>
        <v>#NAME?</v>
      </c>
      <c r="E226" s="15" t="e">
        <f t="shared" si="51"/>
        <v>#NAME?</v>
      </c>
      <c r="G226" s="35">
        <v>10</v>
      </c>
      <c r="H226" s="35">
        <v>10</v>
      </c>
      <c r="J226" s="35">
        <v>43</v>
      </c>
      <c r="K226" s="16">
        <f t="shared" si="52"/>
        <v>63</v>
      </c>
      <c r="L226" s="18" t="e">
        <f t="shared" si="53"/>
        <v>#NAME?</v>
      </c>
      <c r="M226" s="18" t="e">
        <f t="shared" si="54"/>
        <v>#NAME?</v>
      </c>
    </row>
    <row r="227" spans="2:13" ht="30" customHeight="1" x14ac:dyDescent="0.2">
      <c r="B227" s="17" t="s">
        <v>126</v>
      </c>
      <c r="C227" s="61" t="s">
        <v>148</v>
      </c>
      <c r="D227" s="14" t="e">
        <f t="shared" si="50"/>
        <v>#NAME?</v>
      </c>
      <c r="E227" s="15" t="e">
        <f t="shared" si="51"/>
        <v>#NAME?</v>
      </c>
      <c r="G227" s="35">
        <v>1</v>
      </c>
      <c r="H227" s="35">
        <v>1</v>
      </c>
      <c r="J227" s="35">
        <v>0</v>
      </c>
      <c r="K227" s="16">
        <f t="shared" si="52"/>
        <v>2</v>
      </c>
      <c r="L227" s="18" t="e">
        <f t="shared" si="53"/>
        <v>#NAME?</v>
      </c>
      <c r="M227" s="18" t="e">
        <f t="shared" si="54"/>
        <v>#NAME?</v>
      </c>
    </row>
    <row r="228" spans="2:13" ht="30" customHeight="1" x14ac:dyDescent="0.2">
      <c r="B228" s="17" t="s">
        <v>126</v>
      </c>
      <c r="C228" s="61" t="s">
        <v>31</v>
      </c>
      <c r="D228" s="14" t="e">
        <f t="shared" si="50"/>
        <v>#NAME?</v>
      </c>
      <c r="E228" s="15" t="e">
        <f t="shared" si="51"/>
        <v>#NAME?</v>
      </c>
      <c r="G228" s="35">
        <v>0</v>
      </c>
      <c r="H228" s="35">
        <v>0</v>
      </c>
      <c r="J228" s="35">
        <v>0</v>
      </c>
      <c r="K228" s="16">
        <f t="shared" si="52"/>
        <v>0</v>
      </c>
      <c r="L228" s="18" t="e">
        <f t="shared" si="53"/>
        <v>#NAME?</v>
      </c>
      <c r="M228" s="18" t="e">
        <f t="shared" si="54"/>
        <v>#NAME?</v>
      </c>
    </row>
    <row r="229" spans="2:13" ht="50.1" customHeight="1" x14ac:dyDescent="0.2">
      <c r="B229" s="17" t="s">
        <v>140</v>
      </c>
      <c r="C229" s="61" t="s">
        <v>121</v>
      </c>
      <c r="D229" s="14" t="e">
        <f t="shared" si="50"/>
        <v>#NAME?</v>
      </c>
      <c r="E229" s="15" t="e">
        <f t="shared" si="51"/>
        <v>#NAME?</v>
      </c>
      <c r="G229" s="35">
        <v>0</v>
      </c>
      <c r="H229" s="35">
        <v>0</v>
      </c>
      <c r="J229" s="35">
        <v>0</v>
      </c>
      <c r="K229" s="16">
        <f t="shared" si="52"/>
        <v>0</v>
      </c>
      <c r="L229" s="18" t="e">
        <f t="shared" si="53"/>
        <v>#NAME?</v>
      </c>
      <c r="M229" s="18" t="e">
        <f t="shared" si="54"/>
        <v>#NAME?</v>
      </c>
    </row>
    <row r="230" spans="2:13" ht="50.1" customHeight="1" x14ac:dyDescent="0.2">
      <c r="B230" s="17" t="s">
        <v>140</v>
      </c>
      <c r="C230" s="61" t="s">
        <v>120</v>
      </c>
      <c r="D230" s="14" t="e">
        <f t="shared" si="50"/>
        <v>#NAME?</v>
      </c>
      <c r="E230" s="15" t="e">
        <f t="shared" si="51"/>
        <v>#NAME?</v>
      </c>
      <c r="G230" s="35">
        <v>1</v>
      </c>
      <c r="H230" s="35">
        <v>1</v>
      </c>
      <c r="J230" s="35">
        <v>1</v>
      </c>
      <c r="K230" s="16">
        <f t="shared" si="52"/>
        <v>3</v>
      </c>
      <c r="L230" s="18" t="e">
        <f t="shared" si="53"/>
        <v>#NAME?</v>
      </c>
      <c r="M230" s="18" t="e">
        <f t="shared" si="54"/>
        <v>#NAME?</v>
      </c>
    </row>
    <row r="231" spans="2:13" ht="19.899999999999999" customHeight="1" x14ac:dyDescent="0.2">
      <c r="B231" s="17"/>
      <c r="C231" s="61"/>
      <c r="D231" s="86" t="s">
        <v>44</v>
      </c>
    </row>
    <row r="232" spans="2:13" ht="19.899999999999999" customHeight="1" x14ac:dyDescent="0.2">
      <c r="B232" s="17"/>
      <c r="C232" s="61"/>
      <c r="D232" s="86" t="s">
        <v>45</v>
      </c>
    </row>
    <row r="233" spans="2:13" ht="19.899999999999999" customHeight="1" x14ac:dyDescent="0.2">
      <c r="B233" s="17" t="s">
        <v>126</v>
      </c>
      <c r="C233" s="61" t="s">
        <v>141</v>
      </c>
      <c r="D233" s="14" t="e">
        <f t="shared" ref="D233:D239" si="55">IF(B233="",VLOOKUP(C233,INSUMOS_DIVERSOS,2,FALSE),IF(B233="CODEVASF",VLOOKUP(C233,INSUMOS_CODEVASF,2,FALSE),VLOOKUP(C233,INSUMOS_SEINFRA,2,FALSE)))</f>
        <v>#NAME?</v>
      </c>
      <c r="E233" s="15" t="e">
        <f t="shared" ref="E233:E239" si="56">IF(B233="",VLOOKUP(C233,INSUMOS_DIVERSOS,3,FALSE),IF(B233="CODEVASF",VLOOKUP(C233,INSUMOS_CODEVASF,3,FALSE),VLOOKUP(C233,INSUMOS_SEINFRA,3,FALSE)))</f>
        <v>#NAME?</v>
      </c>
      <c r="G233" s="35">
        <v>50</v>
      </c>
      <c r="H233" s="35">
        <v>50</v>
      </c>
      <c r="J233" s="35">
        <v>27</v>
      </c>
      <c r="K233" s="16">
        <f t="shared" ref="K233:K239" si="57">SUM(G233:J233)</f>
        <v>127</v>
      </c>
      <c r="L233" s="18" t="e">
        <f t="shared" ref="L233:L239" si="58">IF(B233="",VLOOKUP(C233,INSUMOS_DIVERSOS,4,FALSE),IF(B233="CODEVASF",VLOOKUP(C233,INSUMOS_CODEVASF,4,FALSE),VLOOKUP(C233,INSUMOS_SEINFRA,4,FALSE)))</f>
        <v>#NAME?</v>
      </c>
      <c r="M233" s="18" t="e">
        <f t="shared" ref="M233:M239" si="59">ROUND(K233*L233,2)</f>
        <v>#NAME?</v>
      </c>
    </row>
    <row r="234" spans="2:13" ht="19.899999999999999" customHeight="1" x14ac:dyDescent="0.2">
      <c r="B234" s="17" t="s">
        <v>126</v>
      </c>
      <c r="C234" s="61" t="s">
        <v>142</v>
      </c>
      <c r="D234" s="14" t="e">
        <f t="shared" si="55"/>
        <v>#NAME?</v>
      </c>
      <c r="E234" s="15" t="e">
        <f t="shared" si="56"/>
        <v>#NAME?</v>
      </c>
      <c r="G234" s="35">
        <v>34</v>
      </c>
      <c r="H234" s="35">
        <v>34</v>
      </c>
      <c r="J234" s="35">
        <v>84.6</v>
      </c>
      <c r="K234" s="16">
        <f t="shared" si="57"/>
        <v>152.6</v>
      </c>
      <c r="L234" s="18" t="e">
        <f t="shared" si="58"/>
        <v>#NAME?</v>
      </c>
      <c r="M234" s="18" t="e">
        <f t="shared" si="59"/>
        <v>#NAME?</v>
      </c>
    </row>
    <row r="235" spans="2:13" ht="30" customHeight="1" x14ac:dyDescent="0.2">
      <c r="B235" s="17" t="s">
        <v>126</v>
      </c>
      <c r="C235" s="85" t="s">
        <v>147</v>
      </c>
      <c r="D235" s="14" t="e">
        <f t="shared" si="55"/>
        <v>#NAME?</v>
      </c>
      <c r="E235" s="15" t="e">
        <f t="shared" si="56"/>
        <v>#NAME?</v>
      </c>
      <c r="G235" s="35">
        <v>14</v>
      </c>
      <c r="H235" s="35">
        <v>14</v>
      </c>
      <c r="J235" s="35">
        <v>26</v>
      </c>
      <c r="K235" s="16">
        <f t="shared" si="57"/>
        <v>54</v>
      </c>
      <c r="L235" s="18" t="e">
        <f t="shared" si="58"/>
        <v>#NAME?</v>
      </c>
      <c r="M235" s="18" t="e">
        <f t="shared" si="59"/>
        <v>#NAME?</v>
      </c>
    </row>
    <row r="236" spans="2:13" ht="19.5" customHeight="1" x14ac:dyDescent="0.2">
      <c r="B236" s="17" t="s">
        <v>126</v>
      </c>
      <c r="C236" s="41" t="s">
        <v>228</v>
      </c>
      <c r="D236" s="14" t="e">
        <f t="shared" si="55"/>
        <v>#NAME?</v>
      </c>
      <c r="E236" s="15" t="e">
        <f t="shared" si="56"/>
        <v>#NAME?</v>
      </c>
      <c r="G236" s="35">
        <v>20</v>
      </c>
      <c r="H236" s="35">
        <v>20</v>
      </c>
      <c r="J236" s="35">
        <v>17</v>
      </c>
      <c r="K236" s="16">
        <f t="shared" si="57"/>
        <v>57</v>
      </c>
      <c r="L236" s="18" t="e">
        <f t="shared" si="58"/>
        <v>#NAME?</v>
      </c>
      <c r="M236" s="18" t="e">
        <f t="shared" si="59"/>
        <v>#NAME?</v>
      </c>
    </row>
    <row r="237" spans="2:13" ht="19.899999999999999" customHeight="1" x14ac:dyDescent="0.2">
      <c r="B237" s="17" t="s">
        <v>126</v>
      </c>
      <c r="C237" s="85" t="s">
        <v>229</v>
      </c>
      <c r="D237" s="14" t="e">
        <f t="shared" si="55"/>
        <v>#NAME?</v>
      </c>
      <c r="E237" s="15" t="e">
        <f t="shared" si="56"/>
        <v>#NAME?</v>
      </c>
      <c r="G237" s="35">
        <v>7</v>
      </c>
      <c r="H237" s="35">
        <v>7</v>
      </c>
      <c r="J237" s="35">
        <v>6</v>
      </c>
      <c r="K237" s="16">
        <f t="shared" si="57"/>
        <v>20</v>
      </c>
      <c r="L237" s="18" t="e">
        <f t="shared" si="58"/>
        <v>#NAME?</v>
      </c>
      <c r="M237" s="18" t="e">
        <f t="shared" si="59"/>
        <v>#NAME?</v>
      </c>
    </row>
    <row r="238" spans="2:13" ht="30" customHeight="1" x14ac:dyDescent="0.2">
      <c r="B238" s="17" t="s">
        <v>126</v>
      </c>
      <c r="C238" s="61" t="s">
        <v>31</v>
      </c>
      <c r="D238" s="14" t="e">
        <f t="shared" si="55"/>
        <v>#NAME?</v>
      </c>
      <c r="E238" s="15" t="e">
        <f t="shared" si="56"/>
        <v>#NAME?</v>
      </c>
      <c r="G238" s="35">
        <v>5</v>
      </c>
      <c r="H238" s="35">
        <v>5</v>
      </c>
      <c r="J238" s="35">
        <v>8</v>
      </c>
      <c r="K238" s="16">
        <f t="shared" si="57"/>
        <v>18</v>
      </c>
      <c r="L238" s="18" t="e">
        <f t="shared" si="58"/>
        <v>#NAME?</v>
      </c>
      <c r="M238" s="18" t="e">
        <f t="shared" si="59"/>
        <v>#NAME?</v>
      </c>
    </row>
    <row r="239" spans="2:13" ht="50.1" customHeight="1" x14ac:dyDescent="0.2">
      <c r="B239" s="17"/>
      <c r="C239" s="61" t="s">
        <v>102</v>
      </c>
      <c r="D239" s="14" t="e">
        <f t="shared" si="55"/>
        <v>#NAME?</v>
      </c>
      <c r="E239" s="15" t="e">
        <f t="shared" si="56"/>
        <v>#NAME?</v>
      </c>
      <c r="G239" s="35">
        <v>1</v>
      </c>
      <c r="H239" s="35">
        <v>1</v>
      </c>
      <c r="J239" s="35">
        <v>0</v>
      </c>
      <c r="K239" s="16">
        <f t="shared" si="57"/>
        <v>2</v>
      </c>
      <c r="L239" s="18" t="e">
        <f t="shared" si="58"/>
        <v>#NAME?</v>
      </c>
      <c r="M239" s="18" t="e">
        <f t="shared" si="59"/>
        <v>#NAME?</v>
      </c>
    </row>
    <row r="240" spans="2:13" ht="19.899999999999999" customHeight="1" x14ac:dyDescent="0.2">
      <c r="B240" s="17"/>
      <c r="C240" s="61"/>
      <c r="D240" s="86" t="s">
        <v>46</v>
      </c>
    </row>
    <row r="241" spans="2:13" ht="19.899999999999999" customHeight="1" x14ac:dyDescent="0.2">
      <c r="B241" s="17"/>
      <c r="C241" s="61"/>
      <c r="D241" s="86" t="s">
        <v>47</v>
      </c>
    </row>
    <row r="242" spans="2:13" ht="19.899999999999999" customHeight="1" x14ac:dyDescent="0.2">
      <c r="B242" s="17"/>
      <c r="C242" s="61"/>
    </row>
    <row r="243" spans="2:13" ht="50.1" customHeight="1" x14ac:dyDescent="0.2">
      <c r="B243" s="17"/>
      <c r="C243" s="61" t="s">
        <v>82</v>
      </c>
      <c r="D243" s="14" t="e">
        <f t="shared" ref="D243:D259" si="60">IF(B243="",VLOOKUP(C243,INSUMOS_DIVERSOS,2,FALSE),IF(B243="CODEVASF",VLOOKUP(C243,INSUMOS_CODEVASF,2,FALSE),VLOOKUP(C243,INSUMOS_SEINFRA,2,FALSE)))</f>
        <v>#NAME?</v>
      </c>
      <c r="E243" s="15" t="e">
        <f t="shared" ref="E243:E259" si="61">IF(B243="",VLOOKUP(C243,INSUMOS_DIVERSOS,3,FALSE),IF(B243="CODEVASF",VLOOKUP(C243,INSUMOS_CODEVASF,3,FALSE),VLOOKUP(C243,INSUMOS_SEINFRA,3,FALSE)))</f>
        <v>#NAME?</v>
      </c>
      <c r="G243" s="35">
        <v>1</v>
      </c>
      <c r="H243" s="35">
        <v>1</v>
      </c>
      <c r="J243" s="35">
        <v>3</v>
      </c>
      <c r="K243" s="16">
        <f t="shared" ref="K243:K259" si="62">SUM(G243:J243)</f>
        <v>5</v>
      </c>
      <c r="L243" s="18" t="e">
        <f t="shared" ref="L243:L259" si="63">IF(B243="",VLOOKUP(C243,INSUMOS_DIVERSOS,4,FALSE),IF(B243="CODEVASF",VLOOKUP(C243,INSUMOS_CODEVASF,4,FALSE),VLOOKUP(C243,INSUMOS_SEINFRA,4,FALSE)))</f>
        <v>#NAME?</v>
      </c>
      <c r="M243" s="18" t="e">
        <f t="shared" ref="M243:M259" si="64">ROUND(K243*L243,2)</f>
        <v>#NAME?</v>
      </c>
    </row>
    <row r="244" spans="2:13" ht="19.899999999999999" customHeight="1" x14ac:dyDescent="0.2">
      <c r="B244" s="17" t="s">
        <v>140</v>
      </c>
      <c r="C244" s="61" t="s">
        <v>118</v>
      </c>
      <c r="D244" s="14" t="e">
        <f t="shared" si="60"/>
        <v>#NAME?</v>
      </c>
      <c r="E244" s="15" t="e">
        <f t="shared" si="61"/>
        <v>#NAME?</v>
      </c>
      <c r="G244" s="35">
        <v>1</v>
      </c>
      <c r="H244" s="35">
        <v>1</v>
      </c>
      <c r="J244" s="35">
        <v>3</v>
      </c>
      <c r="K244" s="16">
        <f t="shared" si="62"/>
        <v>5</v>
      </c>
      <c r="L244" s="18" t="e">
        <f t="shared" si="63"/>
        <v>#NAME?</v>
      </c>
      <c r="M244" s="18" t="e">
        <f t="shared" si="64"/>
        <v>#NAME?</v>
      </c>
    </row>
    <row r="245" spans="2:13" ht="19.899999999999999" customHeight="1" x14ac:dyDescent="0.2">
      <c r="B245" s="17" t="s">
        <v>126</v>
      </c>
      <c r="C245" s="61" t="s">
        <v>142</v>
      </c>
      <c r="D245" s="14" t="e">
        <f t="shared" si="60"/>
        <v>#NAME?</v>
      </c>
      <c r="E245" s="15" t="e">
        <f t="shared" si="61"/>
        <v>#NAME?</v>
      </c>
      <c r="G245" s="35">
        <f>11+20.04</f>
        <v>31.04</v>
      </c>
      <c r="H245" s="35">
        <v>31.04</v>
      </c>
      <c r="J245" s="35">
        <f>20.04*3</f>
        <v>60.12</v>
      </c>
      <c r="K245" s="16">
        <f t="shared" si="62"/>
        <v>122.19999999999999</v>
      </c>
      <c r="L245" s="18" t="e">
        <f t="shared" si="63"/>
        <v>#NAME?</v>
      </c>
      <c r="M245" s="18" t="e">
        <f t="shared" si="64"/>
        <v>#NAME?</v>
      </c>
    </row>
    <row r="246" spans="2:13" ht="19.899999999999999" customHeight="1" x14ac:dyDescent="0.2">
      <c r="B246" s="17" t="s">
        <v>126</v>
      </c>
      <c r="C246" s="61" t="s">
        <v>36</v>
      </c>
      <c r="D246" s="14" t="e">
        <f t="shared" si="60"/>
        <v>#NAME?</v>
      </c>
      <c r="E246" s="15" t="e">
        <f t="shared" si="61"/>
        <v>#NAME?</v>
      </c>
      <c r="G246" s="35">
        <v>1</v>
      </c>
      <c r="H246" s="35">
        <v>1</v>
      </c>
      <c r="J246" s="35">
        <v>3</v>
      </c>
      <c r="K246" s="16">
        <f t="shared" si="62"/>
        <v>5</v>
      </c>
      <c r="L246" s="18" t="e">
        <f t="shared" si="63"/>
        <v>#NAME?</v>
      </c>
      <c r="M246" s="18" t="e">
        <f t="shared" si="64"/>
        <v>#NAME?</v>
      </c>
    </row>
    <row r="247" spans="2:13" ht="19.899999999999999" customHeight="1" x14ac:dyDescent="0.2">
      <c r="B247" s="17" t="s">
        <v>126</v>
      </c>
      <c r="C247" s="17" t="s">
        <v>37</v>
      </c>
      <c r="D247" s="14" t="e">
        <f t="shared" si="60"/>
        <v>#NAME?</v>
      </c>
      <c r="E247" s="15" t="e">
        <f t="shared" si="61"/>
        <v>#NAME?</v>
      </c>
      <c r="G247" s="35">
        <v>3</v>
      </c>
      <c r="H247" s="35">
        <v>3</v>
      </c>
      <c r="J247" s="35">
        <v>9</v>
      </c>
      <c r="K247" s="16">
        <f t="shared" si="62"/>
        <v>15</v>
      </c>
      <c r="L247" s="18" t="e">
        <f t="shared" si="63"/>
        <v>#NAME?</v>
      </c>
      <c r="M247" s="18" t="e">
        <f t="shared" si="64"/>
        <v>#NAME?</v>
      </c>
    </row>
    <row r="248" spans="2:13" ht="30" customHeight="1" x14ac:dyDescent="0.2">
      <c r="B248" s="17" t="s">
        <v>126</v>
      </c>
      <c r="C248" s="61" t="s">
        <v>38</v>
      </c>
      <c r="D248" s="14" t="e">
        <f t="shared" si="60"/>
        <v>#NAME?</v>
      </c>
      <c r="E248" s="15" t="e">
        <f t="shared" si="61"/>
        <v>#NAME?</v>
      </c>
      <c r="G248" s="35">
        <v>1</v>
      </c>
      <c r="H248" s="35">
        <v>1</v>
      </c>
      <c r="J248" s="35">
        <v>3</v>
      </c>
      <c r="K248" s="16">
        <f t="shared" si="62"/>
        <v>5</v>
      </c>
      <c r="L248" s="18" t="e">
        <f t="shared" si="63"/>
        <v>#NAME?</v>
      </c>
      <c r="M248" s="18" t="e">
        <f t="shared" si="64"/>
        <v>#NAME?</v>
      </c>
    </row>
    <row r="249" spans="2:13" ht="30" customHeight="1" x14ac:dyDescent="0.2">
      <c r="B249" s="17" t="s">
        <v>126</v>
      </c>
      <c r="C249" s="61" t="s">
        <v>39</v>
      </c>
      <c r="D249" s="14" t="e">
        <f t="shared" si="60"/>
        <v>#NAME?</v>
      </c>
      <c r="E249" s="15" t="e">
        <f t="shared" si="61"/>
        <v>#NAME?</v>
      </c>
      <c r="G249" s="35">
        <v>3</v>
      </c>
      <c r="H249" s="35">
        <v>3</v>
      </c>
      <c r="J249" s="35">
        <v>9</v>
      </c>
      <c r="K249" s="16">
        <f t="shared" si="62"/>
        <v>15</v>
      </c>
      <c r="L249" s="18" t="e">
        <f t="shared" si="63"/>
        <v>#NAME?</v>
      </c>
      <c r="M249" s="18" t="e">
        <f t="shared" si="64"/>
        <v>#NAME?</v>
      </c>
    </row>
    <row r="250" spans="2:13" ht="19.899999999999999" customHeight="1" x14ac:dyDescent="0.2">
      <c r="B250" s="17" t="s">
        <v>126</v>
      </c>
      <c r="C250" s="61" t="s">
        <v>159</v>
      </c>
      <c r="D250" s="14" t="e">
        <f t="shared" si="60"/>
        <v>#NAME?</v>
      </c>
      <c r="E250" s="15" t="e">
        <f t="shared" si="61"/>
        <v>#NAME?</v>
      </c>
      <c r="G250" s="35">
        <v>2</v>
      </c>
      <c r="H250" s="35">
        <v>2</v>
      </c>
      <c r="J250" s="35">
        <v>6</v>
      </c>
      <c r="K250" s="16">
        <f t="shared" si="62"/>
        <v>10</v>
      </c>
      <c r="L250" s="18" t="e">
        <f t="shared" si="63"/>
        <v>#NAME?</v>
      </c>
      <c r="M250" s="18" t="e">
        <f t="shared" si="64"/>
        <v>#NAME?</v>
      </c>
    </row>
    <row r="251" spans="2:13" ht="19.899999999999999" customHeight="1" x14ac:dyDescent="0.2">
      <c r="B251" s="17" t="s">
        <v>126</v>
      </c>
      <c r="C251" s="61" t="s">
        <v>161</v>
      </c>
      <c r="D251" s="14" t="e">
        <f t="shared" si="60"/>
        <v>#NAME?</v>
      </c>
      <c r="E251" s="15" t="e">
        <f t="shared" si="61"/>
        <v>#NAME?</v>
      </c>
      <c r="G251" s="35">
        <v>15</v>
      </c>
      <c r="H251" s="35">
        <v>15</v>
      </c>
      <c r="J251" s="35">
        <v>3</v>
      </c>
      <c r="K251" s="16">
        <f t="shared" si="62"/>
        <v>33</v>
      </c>
      <c r="L251" s="18" t="e">
        <f t="shared" si="63"/>
        <v>#NAME?</v>
      </c>
      <c r="M251" s="18" t="e">
        <f t="shared" si="64"/>
        <v>#NAME?</v>
      </c>
    </row>
    <row r="252" spans="2:13" ht="19.899999999999999" customHeight="1" x14ac:dyDescent="0.2">
      <c r="B252" s="17" t="s">
        <v>126</v>
      </c>
      <c r="C252" s="41" t="s">
        <v>228</v>
      </c>
      <c r="D252" s="14" t="e">
        <f t="shared" si="60"/>
        <v>#NAME?</v>
      </c>
      <c r="E252" s="15" t="e">
        <f t="shared" si="61"/>
        <v>#NAME?</v>
      </c>
      <c r="G252" s="35">
        <v>0</v>
      </c>
      <c r="H252" s="35">
        <v>0</v>
      </c>
      <c r="J252" s="35">
        <v>6</v>
      </c>
      <c r="K252" s="16">
        <f t="shared" si="62"/>
        <v>6</v>
      </c>
      <c r="L252" s="18" t="e">
        <f t="shared" si="63"/>
        <v>#NAME?</v>
      </c>
      <c r="M252" s="18" t="e">
        <f t="shared" si="64"/>
        <v>#NAME?</v>
      </c>
    </row>
    <row r="253" spans="2:13" ht="19.899999999999999" customHeight="1" x14ac:dyDescent="0.2">
      <c r="B253" s="17" t="s">
        <v>126</v>
      </c>
      <c r="C253" s="85" t="s">
        <v>229</v>
      </c>
      <c r="D253" s="14" t="e">
        <f t="shared" si="60"/>
        <v>#NAME?</v>
      </c>
      <c r="E253" s="15" t="e">
        <f t="shared" si="61"/>
        <v>#NAME?</v>
      </c>
      <c r="G253" s="35">
        <v>0</v>
      </c>
      <c r="H253" s="35">
        <v>0</v>
      </c>
      <c r="J253" s="35">
        <v>2</v>
      </c>
      <c r="K253" s="16">
        <f t="shared" si="62"/>
        <v>2</v>
      </c>
      <c r="L253" s="18" t="e">
        <f t="shared" si="63"/>
        <v>#NAME?</v>
      </c>
      <c r="M253" s="18" t="e">
        <f t="shared" si="64"/>
        <v>#NAME?</v>
      </c>
    </row>
    <row r="254" spans="2:13" ht="30" customHeight="1" x14ac:dyDescent="0.2">
      <c r="B254" s="17" t="s">
        <v>126</v>
      </c>
      <c r="C254" s="61" t="s">
        <v>40</v>
      </c>
      <c r="D254" s="14" t="e">
        <f t="shared" si="60"/>
        <v>#NAME?</v>
      </c>
      <c r="E254" s="15" t="e">
        <f t="shared" si="61"/>
        <v>#NAME?</v>
      </c>
      <c r="G254" s="35">
        <v>1</v>
      </c>
      <c r="H254" s="35">
        <v>1</v>
      </c>
      <c r="J254" s="35">
        <v>3</v>
      </c>
      <c r="K254" s="16">
        <f t="shared" si="62"/>
        <v>5</v>
      </c>
      <c r="L254" s="18" t="e">
        <f t="shared" si="63"/>
        <v>#NAME?</v>
      </c>
      <c r="M254" s="18" t="e">
        <f t="shared" si="64"/>
        <v>#NAME?</v>
      </c>
    </row>
    <row r="255" spans="2:13" ht="19.899999999999999" customHeight="1" x14ac:dyDescent="0.2">
      <c r="B255" s="17" t="s">
        <v>126</v>
      </c>
      <c r="C255" s="17" t="s">
        <v>41</v>
      </c>
      <c r="D255" s="14" t="e">
        <f t="shared" si="60"/>
        <v>#NAME?</v>
      </c>
      <c r="E255" s="15" t="e">
        <f t="shared" si="61"/>
        <v>#NAME?</v>
      </c>
      <c r="G255" s="35">
        <v>1</v>
      </c>
      <c r="H255" s="35">
        <v>1</v>
      </c>
      <c r="J255" s="35">
        <v>3</v>
      </c>
      <c r="K255" s="16">
        <f t="shared" si="62"/>
        <v>5</v>
      </c>
      <c r="L255" s="18" t="e">
        <f t="shared" si="63"/>
        <v>#NAME?</v>
      </c>
      <c r="M255" s="18" t="e">
        <f t="shared" si="64"/>
        <v>#NAME?</v>
      </c>
    </row>
    <row r="256" spans="2:13" ht="19.899999999999999" customHeight="1" x14ac:dyDescent="0.2">
      <c r="B256" s="17" t="s">
        <v>126</v>
      </c>
      <c r="C256" s="61" t="s">
        <v>141</v>
      </c>
      <c r="D256" s="14" t="e">
        <f t="shared" si="60"/>
        <v>#NAME?</v>
      </c>
      <c r="E256" s="15" t="e">
        <f t="shared" si="61"/>
        <v>#NAME?</v>
      </c>
      <c r="G256" s="35">
        <v>3</v>
      </c>
      <c r="H256" s="35">
        <v>3</v>
      </c>
      <c r="J256" s="35">
        <f>25+3</f>
        <v>28</v>
      </c>
      <c r="K256" s="16">
        <f t="shared" si="62"/>
        <v>34</v>
      </c>
      <c r="L256" s="18" t="e">
        <f t="shared" si="63"/>
        <v>#NAME?</v>
      </c>
      <c r="M256" s="18" t="e">
        <f t="shared" si="64"/>
        <v>#NAME?</v>
      </c>
    </row>
    <row r="257" spans="2:13" ht="19.899999999999999" customHeight="1" x14ac:dyDescent="0.2">
      <c r="B257" s="17" t="s">
        <v>140</v>
      </c>
      <c r="C257" s="85" t="s">
        <v>123</v>
      </c>
      <c r="D257" s="14" t="e">
        <f t="shared" si="60"/>
        <v>#NAME?</v>
      </c>
      <c r="E257" s="15" t="e">
        <f t="shared" si="61"/>
        <v>#NAME?</v>
      </c>
      <c r="G257" s="35">
        <v>1</v>
      </c>
      <c r="H257" s="35">
        <v>1</v>
      </c>
      <c r="J257" s="35">
        <v>3</v>
      </c>
      <c r="K257" s="16">
        <f t="shared" si="62"/>
        <v>5</v>
      </c>
      <c r="L257" s="18" t="e">
        <f t="shared" si="63"/>
        <v>#NAME?</v>
      </c>
      <c r="M257" s="18" t="e">
        <f t="shared" si="64"/>
        <v>#NAME?</v>
      </c>
    </row>
    <row r="258" spans="2:13" ht="30" customHeight="1" x14ac:dyDescent="0.2">
      <c r="B258" s="17" t="s">
        <v>126</v>
      </c>
      <c r="C258" s="85" t="s">
        <v>143</v>
      </c>
      <c r="D258" s="14" t="e">
        <f t="shared" si="60"/>
        <v>#NAME?</v>
      </c>
      <c r="E258" s="84" t="e">
        <f t="shared" si="61"/>
        <v>#NAME?</v>
      </c>
      <c r="G258" s="35">
        <v>6</v>
      </c>
      <c r="H258" s="35">
        <v>6</v>
      </c>
      <c r="J258" s="35">
        <v>14</v>
      </c>
      <c r="K258" s="16">
        <f t="shared" si="62"/>
        <v>26</v>
      </c>
      <c r="L258" s="18" t="e">
        <f t="shared" si="63"/>
        <v>#NAME?</v>
      </c>
      <c r="M258" s="18" t="e">
        <f t="shared" si="64"/>
        <v>#NAME?</v>
      </c>
    </row>
    <row r="259" spans="2:13" ht="30" customHeight="1" x14ac:dyDescent="0.2">
      <c r="B259" s="17" t="s">
        <v>126</v>
      </c>
      <c r="C259" s="85" t="s">
        <v>147</v>
      </c>
      <c r="D259" s="14" t="e">
        <f t="shared" si="60"/>
        <v>#NAME?</v>
      </c>
      <c r="E259" s="84" t="e">
        <f t="shared" si="61"/>
        <v>#NAME?</v>
      </c>
      <c r="G259" s="35">
        <v>6</v>
      </c>
      <c r="H259" s="35">
        <v>6</v>
      </c>
      <c r="J259" s="35">
        <v>14</v>
      </c>
      <c r="K259" s="16">
        <f t="shared" si="62"/>
        <v>26</v>
      </c>
      <c r="L259" s="18" t="e">
        <f t="shared" si="63"/>
        <v>#NAME?</v>
      </c>
      <c r="M259" s="18" t="e">
        <f t="shared" si="64"/>
        <v>#NAME?</v>
      </c>
    </row>
    <row r="260" spans="2:13" ht="19.899999999999999" customHeight="1" x14ac:dyDescent="0.2">
      <c r="B260" s="17"/>
      <c r="C260" s="61"/>
    </row>
    <row r="261" spans="2:13" ht="30" customHeight="1" x14ac:dyDescent="0.2">
      <c r="B261" s="17"/>
      <c r="C261" s="61"/>
      <c r="D261" s="86" t="s">
        <v>48</v>
      </c>
    </row>
    <row r="262" spans="2:13" ht="19.899999999999999" customHeight="1" x14ac:dyDescent="0.2">
      <c r="B262" s="17"/>
      <c r="C262" s="61"/>
      <c r="D262" s="86" t="s">
        <v>49</v>
      </c>
    </row>
    <row r="263" spans="2:13" ht="50.1" customHeight="1" x14ac:dyDescent="0.2">
      <c r="B263" s="17" t="s">
        <v>140</v>
      </c>
      <c r="C263" s="85" t="s">
        <v>104</v>
      </c>
      <c r="D263" s="14" t="e">
        <f t="shared" ref="D263:D270" si="65">IF(B263="",VLOOKUP(C263,INSUMOS_DIVERSOS,2,FALSE),IF(B263="CODEVASF",VLOOKUP(C263,INSUMOS_CODEVASF,2,FALSE),VLOOKUP(C263,INSUMOS_SEINFRA,2,FALSE)))</f>
        <v>#NAME?</v>
      </c>
      <c r="E263" s="15" t="e">
        <f t="shared" ref="E263:E270" si="66">IF(B263="",VLOOKUP(C263,INSUMOS_DIVERSOS,3,FALSE),IF(B263="CODEVASF",VLOOKUP(C263,INSUMOS_CODEVASF,3,FALSE),VLOOKUP(C263,INSUMOS_SEINFRA,3,FALSE)))</f>
        <v>#NAME?</v>
      </c>
      <c r="G263" s="35">
        <v>0</v>
      </c>
      <c r="H263" s="35">
        <v>0</v>
      </c>
      <c r="J263" s="35">
        <v>0</v>
      </c>
      <c r="K263" s="16">
        <f t="shared" ref="K263:K270" si="67">SUM(G263:J263)</f>
        <v>0</v>
      </c>
      <c r="L263" s="18" t="e">
        <f t="shared" ref="L263:L270" si="68">IF(B263="",VLOOKUP(C263,INSUMOS_DIVERSOS,4,FALSE),IF(B263="CODEVASF",VLOOKUP(C263,INSUMOS_CODEVASF,4,FALSE),VLOOKUP(C263,INSUMOS_SEINFRA,4,FALSE)))</f>
        <v>#NAME?</v>
      </c>
      <c r="M263" s="18" t="e">
        <f t="shared" ref="M263:M270" si="69">ROUND(K263*L263,2)</f>
        <v>#NAME?</v>
      </c>
    </row>
    <row r="264" spans="2:13" ht="50.1" customHeight="1" x14ac:dyDescent="0.2">
      <c r="B264" s="17" t="s">
        <v>140</v>
      </c>
      <c r="C264" s="85" t="s">
        <v>110</v>
      </c>
      <c r="D264" s="14" t="e">
        <f t="shared" si="65"/>
        <v>#NAME?</v>
      </c>
      <c r="E264" s="15" t="e">
        <f t="shared" si="66"/>
        <v>#NAME?</v>
      </c>
      <c r="G264" s="32">
        <v>1</v>
      </c>
      <c r="H264" s="35">
        <v>0</v>
      </c>
      <c r="J264" s="35">
        <v>0</v>
      </c>
      <c r="K264" s="16">
        <f t="shared" si="67"/>
        <v>1</v>
      </c>
      <c r="L264" s="18" t="e">
        <f t="shared" si="68"/>
        <v>#NAME?</v>
      </c>
      <c r="M264" s="18" t="e">
        <f t="shared" si="69"/>
        <v>#NAME?</v>
      </c>
    </row>
    <row r="265" spans="2:13" ht="50.1" customHeight="1" x14ac:dyDescent="0.2">
      <c r="B265" s="17" t="s">
        <v>140</v>
      </c>
      <c r="C265" s="85" t="s">
        <v>103</v>
      </c>
      <c r="D265" s="14" t="e">
        <f t="shared" si="65"/>
        <v>#NAME?</v>
      </c>
      <c r="E265" s="15" t="e">
        <f t="shared" si="66"/>
        <v>#NAME?</v>
      </c>
      <c r="G265" s="32">
        <v>0</v>
      </c>
      <c r="H265" s="35">
        <v>0</v>
      </c>
      <c r="J265" s="35">
        <v>1</v>
      </c>
      <c r="K265" s="16">
        <f t="shared" si="67"/>
        <v>1</v>
      </c>
      <c r="L265" s="18" t="e">
        <f t="shared" si="68"/>
        <v>#NAME?</v>
      </c>
      <c r="M265" s="18" t="e">
        <f t="shared" si="69"/>
        <v>#NAME?</v>
      </c>
    </row>
    <row r="266" spans="2:13" ht="50.1" customHeight="1" x14ac:dyDescent="0.2">
      <c r="B266" s="17" t="s">
        <v>140</v>
      </c>
      <c r="C266" s="85" t="s">
        <v>111</v>
      </c>
      <c r="D266" s="14" t="e">
        <f t="shared" si="65"/>
        <v>#NAME?</v>
      </c>
      <c r="E266" s="15" t="e">
        <f t="shared" si="66"/>
        <v>#NAME?</v>
      </c>
      <c r="G266" s="32">
        <v>0</v>
      </c>
      <c r="H266" s="35">
        <v>1</v>
      </c>
      <c r="J266" s="35">
        <v>0</v>
      </c>
      <c r="K266" s="16">
        <f t="shared" si="67"/>
        <v>1</v>
      </c>
      <c r="L266" s="18" t="e">
        <f t="shared" si="68"/>
        <v>#NAME?</v>
      </c>
      <c r="M266" s="18" t="e">
        <f t="shared" si="69"/>
        <v>#NAME?</v>
      </c>
    </row>
    <row r="267" spans="2:13" ht="50.1" customHeight="1" x14ac:dyDescent="0.2">
      <c r="B267" s="17" t="s">
        <v>126</v>
      </c>
      <c r="C267" s="85" t="s">
        <v>28</v>
      </c>
      <c r="D267" s="14" t="e">
        <f t="shared" si="65"/>
        <v>#NAME?</v>
      </c>
      <c r="E267" s="15" t="e">
        <f t="shared" si="66"/>
        <v>#NAME?</v>
      </c>
      <c r="G267" s="32">
        <v>8</v>
      </c>
      <c r="H267" s="35">
        <v>0</v>
      </c>
      <c r="J267" s="35">
        <v>0</v>
      </c>
      <c r="K267" s="16">
        <f t="shared" si="67"/>
        <v>8</v>
      </c>
      <c r="L267" s="18" t="e">
        <f t="shared" si="68"/>
        <v>#NAME?</v>
      </c>
      <c r="M267" s="18" t="e">
        <f t="shared" si="69"/>
        <v>#NAME?</v>
      </c>
    </row>
    <row r="268" spans="2:13" ht="30" customHeight="1" x14ac:dyDescent="0.2">
      <c r="B268" s="17" t="s">
        <v>126</v>
      </c>
      <c r="C268" s="85" t="s">
        <v>29</v>
      </c>
      <c r="D268" s="14" t="e">
        <f t="shared" si="65"/>
        <v>#NAME?</v>
      </c>
      <c r="E268" s="15" t="e">
        <f t="shared" si="66"/>
        <v>#NAME?</v>
      </c>
      <c r="G268" s="32">
        <v>0</v>
      </c>
      <c r="H268" s="35">
        <v>8</v>
      </c>
      <c r="J268" s="35">
        <v>10</v>
      </c>
      <c r="K268" s="16">
        <f t="shared" si="67"/>
        <v>18</v>
      </c>
      <c r="L268" s="18" t="e">
        <f t="shared" si="68"/>
        <v>#NAME?</v>
      </c>
      <c r="M268" s="18" t="e">
        <f t="shared" si="69"/>
        <v>#NAME?</v>
      </c>
    </row>
    <row r="269" spans="2:13" ht="30" customHeight="1" x14ac:dyDescent="0.2">
      <c r="B269" s="17" t="s">
        <v>126</v>
      </c>
      <c r="C269" s="85" t="s">
        <v>32</v>
      </c>
      <c r="D269" s="14" t="e">
        <f t="shared" si="65"/>
        <v>#NAME?</v>
      </c>
      <c r="E269" s="15" t="e">
        <f t="shared" si="66"/>
        <v>#NAME?</v>
      </c>
      <c r="G269" s="32">
        <v>0</v>
      </c>
      <c r="H269" s="35">
        <v>0</v>
      </c>
      <c r="J269" s="35">
        <v>0</v>
      </c>
      <c r="K269" s="16">
        <f t="shared" si="67"/>
        <v>0</v>
      </c>
      <c r="L269" s="18" t="e">
        <f t="shared" si="68"/>
        <v>#NAME?</v>
      </c>
      <c r="M269" s="18" t="e">
        <f t="shared" si="69"/>
        <v>#NAME?</v>
      </c>
    </row>
    <row r="270" spans="2:13" ht="30" customHeight="1" x14ac:dyDescent="0.2">
      <c r="B270" s="17" t="s">
        <v>140</v>
      </c>
      <c r="C270" s="85" t="s">
        <v>113</v>
      </c>
      <c r="D270" s="14" t="e">
        <f t="shared" si="65"/>
        <v>#NAME?</v>
      </c>
      <c r="E270" s="15" t="e">
        <f t="shared" si="66"/>
        <v>#NAME?</v>
      </c>
      <c r="G270" s="32">
        <v>2</v>
      </c>
      <c r="H270" s="35">
        <v>2</v>
      </c>
      <c r="J270" s="35">
        <v>2</v>
      </c>
      <c r="K270" s="16">
        <f t="shared" si="67"/>
        <v>6</v>
      </c>
      <c r="L270" s="18" t="e">
        <f t="shared" si="68"/>
        <v>#NAME?</v>
      </c>
      <c r="M270" s="18" t="e">
        <f t="shared" si="69"/>
        <v>#NAME?</v>
      </c>
    </row>
    <row r="271" spans="2:13" ht="19.899999999999999" customHeight="1" x14ac:dyDescent="0.2">
      <c r="B271" s="17"/>
      <c r="C271" s="85"/>
      <c r="D271" s="14"/>
      <c r="E271" s="15"/>
    </row>
    <row r="272" spans="2:13" ht="30" customHeight="1" x14ac:dyDescent="0.2">
      <c r="D272" s="86" t="s">
        <v>50</v>
      </c>
    </row>
    <row r="273" spans="2:13" ht="30" customHeight="1" x14ac:dyDescent="0.2">
      <c r="D273" s="86" t="s">
        <v>51</v>
      </c>
    </row>
    <row r="274" spans="2:13" ht="30" customHeight="1" x14ac:dyDescent="0.2">
      <c r="B274" s="17"/>
      <c r="C274" s="85" t="s">
        <v>57</v>
      </c>
      <c r="D274" s="14" t="e">
        <f t="shared" ref="D274:D293" si="70">IF(B274="",VLOOKUP(C274,INSUMOS_DIVERSOS,2,FALSE),IF(B274="CODEVASF",VLOOKUP(C274,INSUMOS_CODEVASF,2,FALSE),VLOOKUP(C274,INSUMOS_SEINFRA,2,FALSE)))</f>
        <v>#NAME?</v>
      </c>
      <c r="E274" s="15" t="e">
        <f t="shared" ref="E274:E293" si="71">IF(B274="",VLOOKUP(C274,INSUMOS_DIVERSOS,3,FALSE),IF(B274="CODEVASF",VLOOKUP(C274,INSUMOS_CODEVASF,3,FALSE),VLOOKUP(C274,INSUMOS_SEINFRA,3,FALSE)))</f>
        <v>#NAME?</v>
      </c>
      <c r="G274" s="35">
        <v>0</v>
      </c>
      <c r="H274" s="35">
        <v>1</v>
      </c>
      <c r="J274" s="35">
        <v>0</v>
      </c>
      <c r="K274" s="16">
        <f t="shared" ref="K274:K293" si="72">SUM(G274:J274)</f>
        <v>1</v>
      </c>
      <c r="L274" s="18" t="e">
        <f t="shared" ref="L274:L293" si="73">IF(B274="",VLOOKUP(C274,INSUMOS_DIVERSOS,4,FALSE),IF(B274="CODEVASF",VLOOKUP(C274,INSUMOS_CODEVASF,4,FALSE),VLOOKUP(C274,INSUMOS_SEINFRA,4,FALSE)))</f>
        <v>#NAME?</v>
      </c>
      <c r="M274" s="18" t="e">
        <f t="shared" ref="M274:M293" si="74">ROUND(K274*L274,2)</f>
        <v>#NAME?</v>
      </c>
    </row>
    <row r="275" spans="2:13" ht="30" customHeight="1" x14ac:dyDescent="0.2">
      <c r="B275" s="17"/>
      <c r="C275" s="85" t="s">
        <v>58</v>
      </c>
      <c r="D275" s="14" t="e">
        <f t="shared" si="70"/>
        <v>#NAME?</v>
      </c>
      <c r="E275" s="15" t="e">
        <f t="shared" si="71"/>
        <v>#NAME?</v>
      </c>
      <c r="G275" s="35">
        <v>0</v>
      </c>
      <c r="H275" s="35">
        <v>0</v>
      </c>
      <c r="J275" s="35">
        <v>0</v>
      </c>
      <c r="K275" s="16">
        <f t="shared" si="72"/>
        <v>0</v>
      </c>
      <c r="L275" s="18" t="e">
        <f t="shared" si="73"/>
        <v>#NAME?</v>
      </c>
      <c r="M275" s="18" t="e">
        <f t="shared" si="74"/>
        <v>#NAME?</v>
      </c>
    </row>
    <row r="276" spans="2:13" ht="30" customHeight="1" x14ac:dyDescent="0.2">
      <c r="B276" s="17"/>
      <c r="C276" s="85" t="s">
        <v>1</v>
      </c>
      <c r="D276" s="14" t="e">
        <f t="shared" si="70"/>
        <v>#NAME?</v>
      </c>
      <c r="E276" s="15" t="e">
        <f t="shared" si="71"/>
        <v>#NAME?</v>
      </c>
      <c r="G276" s="35">
        <v>0</v>
      </c>
      <c r="H276" s="35">
        <v>0</v>
      </c>
      <c r="J276" s="35">
        <v>0</v>
      </c>
      <c r="K276" s="16">
        <f t="shared" si="72"/>
        <v>0</v>
      </c>
      <c r="L276" s="18" t="e">
        <f t="shared" si="73"/>
        <v>#NAME?</v>
      </c>
      <c r="M276" s="18" t="e">
        <f t="shared" si="74"/>
        <v>#NAME?</v>
      </c>
    </row>
    <row r="277" spans="2:13" ht="30" customHeight="1" x14ac:dyDescent="0.2">
      <c r="B277" s="17"/>
      <c r="C277" s="85" t="s">
        <v>101</v>
      </c>
      <c r="D277" s="14" t="e">
        <f t="shared" si="70"/>
        <v>#NAME?</v>
      </c>
      <c r="E277" s="15" t="e">
        <f t="shared" si="71"/>
        <v>#NAME?</v>
      </c>
      <c r="G277" s="35">
        <v>1</v>
      </c>
      <c r="H277" s="35">
        <v>0</v>
      </c>
      <c r="J277" s="35">
        <v>0</v>
      </c>
      <c r="K277" s="16">
        <f t="shared" si="72"/>
        <v>1</v>
      </c>
      <c r="L277" s="18" t="e">
        <f t="shared" si="73"/>
        <v>#NAME?</v>
      </c>
      <c r="M277" s="18" t="e">
        <f t="shared" si="74"/>
        <v>#NAME?</v>
      </c>
    </row>
    <row r="278" spans="2:13" ht="30" customHeight="1" x14ac:dyDescent="0.2">
      <c r="B278" s="17" t="s">
        <v>140</v>
      </c>
      <c r="C278" s="85" t="s">
        <v>125</v>
      </c>
      <c r="D278" s="14" t="e">
        <f t="shared" si="70"/>
        <v>#NAME?</v>
      </c>
      <c r="E278" s="15" t="e">
        <f t="shared" si="71"/>
        <v>#NAME?</v>
      </c>
      <c r="G278" s="35">
        <v>0</v>
      </c>
      <c r="H278" s="35">
        <v>0</v>
      </c>
      <c r="J278" s="35">
        <v>1</v>
      </c>
      <c r="K278" s="16">
        <f t="shared" si="72"/>
        <v>1</v>
      </c>
      <c r="L278" s="18" t="e">
        <f t="shared" si="73"/>
        <v>#NAME?</v>
      </c>
      <c r="M278" s="18" t="e">
        <f t="shared" si="74"/>
        <v>#NAME?</v>
      </c>
    </row>
    <row r="279" spans="2:13" ht="19.899999999999999" customHeight="1" x14ac:dyDescent="0.2">
      <c r="B279" s="17" t="s">
        <v>126</v>
      </c>
      <c r="C279" s="85" t="s">
        <v>34</v>
      </c>
      <c r="D279" s="14" t="e">
        <f t="shared" si="70"/>
        <v>#NAME?</v>
      </c>
      <c r="E279" s="15" t="e">
        <f t="shared" si="71"/>
        <v>#NAME?</v>
      </c>
      <c r="G279" s="35">
        <v>25</v>
      </c>
      <c r="H279" s="35">
        <v>25</v>
      </c>
      <c r="J279" s="35">
        <v>0</v>
      </c>
      <c r="K279" s="16">
        <f t="shared" si="72"/>
        <v>50</v>
      </c>
      <c r="L279" s="18" t="e">
        <f t="shared" si="73"/>
        <v>#NAME?</v>
      </c>
      <c r="M279" s="18" t="e">
        <f t="shared" si="74"/>
        <v>#NAME?</v>
      </c>
    </row>
    <row r="280" spans="2:13" ht="19.899999999999999" customHeight="1" x14ac:dyDescent="0.2">
      <c r="B280" s="17" t="s">
        <v>126</v>
      </c>
      <c r="C280" s="85" t="s">
        <v>35</v>
      </c>
      <c r="D280" s="14" t="e">
        <f t="shared" si="70"/>
        <v>#NAME?</v>
      </c>
      <c r="E280" s="15" t="e">
        <f t="shared" si="71"/>
        <v>#NAME?</v>
      </c>
      <c r="G280" s="35">
        <v>8</v>
      </c>
      <c r="H280" s="35">
        <v>8</v>
      </c>
      <c r="J280" s="35">
        <v>0</v>
      </c>
      <c r="K280" s="16">
        <f t="shared" si="72"/>
        <v>16</v>
      </c>
      <c r="L280" s="18" t="e">
        <f t="shared" si="73"/>
        <v>#NAME?</v>
      </c>
      <c r="M280" s="18" t="e">
        <f t="shared" si="74"/>
        <v>#NAME?</v>
      </c>
    </row>
    <row r="281" spans="2:13" ht="19.899999999999999" customHeight="1" x14ac:dyDescent="0.2">
      <c r="B281" s="17" t="s">
        <v>126</v>
      </c>
      <c r="C281" s="85" t="s">
        <v>231</v>
      </c>
      <c r="D281" s="14" t="e">
        <f t="shared" si="70"/>
        <v>#NAME?</v>
      </c>
      <c r="E281" s="84" t="e">
        <f t="shared" si="71"/>
        <v>#NAME?</v>
      </c>
      <c r="G281" s="35">
        <v>0</v>
      </c>
      <c r="H281" s="35">
        <v>0</v>
      </c>
      <c r="J281" s="35">
        <v>20</v>
      </c>
      <c r="K281" s="16">
        <f t="shared" si="72"/>
        <v>20</v>
      </c>
      <c r="L281" s="18" t="e">
        <f t="shared" si="73"/>
        <v>#NAME?</v>
      </c>
      <c r="M281" s="18" t="e">
        <f t="shared" si="74"/>
        <v>#NAME?</v>
      </c>
    </row>
    <row r="282" spans="2:13" ht="19.899999999999999" customHeight="1" x14ac:dyDescent="0.2">
      <c r="B282" s="17" t="s">
        <v>126</v>
      </c>
      <c r="C282" s="85" t="s">
        <v>232</v>
      </c>
      <c r="D282" s="14" t="e">
        <f t="shared" si="70"/>
        <v>#NAME?</v>
      </c>
      <c r="E282" s="84" t="e">
        <f t="shared" si="71"/>
        <v>#NAME?</v>
      </c>
      <c r="G282" s="35">
        <v>0</v>
      </c>
      <c r="H282" s="35">
        <v>0</v>
      </c>
      <c r="J282" s="35">
        <v>7</v>
      </c>
      <c r="K282" s="16">
        <f t="shared" si="72"/>
        <v>7</v>
      </c>
      <c r="L282" s="18" t="e">
        <f t="shared" si="73"/>
        <v>#NAME?</v>
      </c>
      <c r="M282" s="18" t="e">
        <f t="shared" si="74"/>
        <v>#NAME?</v>
      </c>
    </row>
    <row r="283" spans="2:13" ht="30" customHeight="1" x14ac:dyDescent="0.2">
      <c r="B283" s="17" t="s">
        <v>126</v>
      </c>
      <c r="C283" s="85" t="s">
        <v>26</v>
      </c>
      <c r="D283" s="14" t="e">
        <f t="shared" si="70"/>
        <v>#NAME?</v>
      </c>
      <c r="E283" s="15" t="e">
        <f t="shared" si="71"/>
        <v>#NAME?</v>
      </c>
      <c r="G283" s="35">
        <v>196</v>
      </c>
      <c r="H283" s="35">
        <v>0</v>
      </c>
      <c r="J283" s="35">
        <v>0</v>
      </c>
      <c r="K283" s="16">
        <f t="shared" si="72"/>
        <v>196</v>
      </c>
      <c r="L283" s="18" t="e">
        <f t="shared" si="73"/>
        <v>#NAME?</v>
      </c>
      <c r="M283" s="18" t="e">
        <f t="shared" si="74"/>
        <v>#NAME?</v>
      </c>
    </row>
    <row r="284" spans="2:13" ht="30" customHeight="1" x14ac:dyDescent="0.2">
      <c r="B284" s="17" t="s">
        <v>126</v>
      </c>
      <c r="C284" s="85" t="s">
        <v>32</v>
      </c>
      <c r="D284" s="14" t="e">
        <f t="shared" si="70"/>
        <v>#NAME?</v>
      </c>
      <c r="E284" s="15" t="e">
        <f t="shared" si="71"/>
        <v>#NAME?</v>
      </c>
      <c r="G284" s="35">
        <v>0</v>
      </c>
      <c r="H284" s="35">
        <v>0</v>
      </c>
      <c r="J284" s="35">
        <v>0</v>
      </c>
      <c r="K284" s="16">
        <f t="shared" si="72"/>
        <v>0</v>
      </c>
      <c r="L284" s="18" t="e">
        <f t="shared" si="73"/>
        <v>#NAME?</v>
      </c>
      <c r="M284" s="18" t="e">
        <f t="shared" si="74"/>
        <v>#NAME?</v>
      </c>
    </row>
    <row r="285" spans="2:13" ht="19.899999999999999" customHeight="1" x14ac:dyDescent="0.2">
      <c r="B285" s="17" t="s">
        <v>140</v>
      </c>
      <c r="C285" s="85" t="s">
        <v>124</v>
      </c>
      <c r="D285" s="14" t="e">
        <f t="shared" si="70"/>
        <v>#NAME?</v>
      </c>
      <c r="E285" s="15" t="e">
        <f t="shared" si="71"/>
        <v>#NAME?</v>
      </c>
      <c r="G285" s="35">
        <v>147</v>
      </c>
      <c r="H285" s="35">
        <v>147</v>
      </c>
      <c r="J285" s="35">
        <v>120</v>
      </c>
      <c r="K285" s="16">
        <f t="shared" si="72"/>
        <v>414</v>
      </c>
      <c r="L285" s="18" t="e">
        <f t="shared" si="73"/>
        <v>#NAME?</v>
      </c>
      <c r="M285" s="18" t="e">
        <f t="shared" si="74"/>
        <v>#NAME?</v>
      </c>
    </row>
    <row r="286" spans="2:13" ht="19.899999999999999" customHeight="1" x14ac:dyDescent="0.2">
      <c r="B286" s="17" t="s">
        <v>126</v>
      </c>
      <c r="C286" s="85" t="s">
        <v>33</v>
      </c>
      <c r="D286" s="14" t="e">
        <f t="shared" si="70"/>
        <v>#NAME?</v>
      </c>
      <c r="E286" s="15" t="e">
        <f t="shared" si="71"/>
        <v>#NAME?</v>
      </c>
      <c r="G286" s="35">
        <v>0</v>
      </c>
      <c r="H286" s="35">
        <v>0</v>
      </c>
      <c r="J286" s="35">
        <v>0</v>
      </c>
      <c r="K286" s="16">
        <f t="shared" si="72"/>
        <v>0</v>
      </c>
      <c r="L286" s="18" t="e">
        <f t="shared" si="73"/>
        <v>#NAME?</v>
      </c>
      <c r="M286" s="18" t="e">
        <f t="shared" si="74"/>
        <v>#NAME?</v>
      </c>
    </row>
    <row r="287" spans="2:13" ht="19.899999999999999" customHeight="1" x14ac:dyDescent="0.2">
      <c r="B287" s="17" t="s">
        <v>126</v>
      </c>
      <c r="C287" s="85" t="s">
        <v>230</v>
      </c>
      <c r="D287" s="14" t="e">
        <f t="shared" si="70"/>
        <v>#NAME?</v>
      </c>
      <c r="E287" s="15" t="e">
        <f t="shared" si="71"/>
        <v>#NAME?</v>
      </c>
      <c r="G287" s="35">
        <v>0</v>
      </c>
      <c r="H287" s="35">
        <v>2</v>
      </c>
      <c r="J287" s="35">
        <v>0</v>
      </c>
      <c r="K287" s="16">
        <f t="shared" si="72"/>
        <v>2</v>
      </c>
      <c r="L287" s="18" t="e">
        <f t="shared" si="73"/>
        <v>#NAME?</v>
      </c>
      <c r="M287" s="18" t="e">
        <f t="shared" si="74"/>
        <v>#NAME?</v>
      </c>
    </row>
    <row r="288" spans="2:13" ht="14.25" x14ac:dyDescent="0.2">
      <c r="B288" s="17" t="s">
        <v>126</v>
      </c>
      <c r="C288" s="85" t="s">
        <v>152</v>
      </c>
      <c r="D288" s="14" t="e">
        <f t="shared" si="70"/>
        <v>#NAME?</v>
      </c>
      <c r="E288" s="15" t="e">
        <f t="shared" si="71"/>
        <v>#NAME?</v>
      </c>
      <c r="G288" s="35">
        <v>0</v>
      </c>
      <c r="H288" s="35">
        <v>0</v>
      </c>
      <c r="J288" s="35">
        <v>2</v>
      </c>
      <c r="K288" s="16">
        <f t="shared" si="72"/>
        <v>2</v>
      </c>
      <c r="L288" s="18" t="e">
        <f t="shared" si="73"/>
        <v>#NAME?</v>
      </c>
      <c r="M288" s="18" t="e">
        <f t="shared" si="74"/>
        <v>#NAME?</v>
      </c>
    </row>
    <row r="289" spans="2:13" ht="30" customHeight="1" x14ac:dyDescent="0.2">
      <c r="B289" s="17" t="s">
        <v>126</v>
      </c>
      <c r="C289" s="85" t="s">
        <v>150</v>
      </c>
      <c r="D289" s="14" t="e">
        <f t="shared" si="70"/>
        <v>#NAME?</v>
      </c>
      <c r="E289" s="15" t="e">
        <f t="shared" si="71"/>
        <v>#NAME?</v>
      </c>
      <c r="G289" s="35">
        <v>0</v>
      </c>
      <c r="H289" s="35">
        <v>0</v>
      </c>
      <c r="J289" s="35">
        <v>0</v>
      </c>
      <c r="K289" s="16">
        <f t="shared" si="72"/>
        <v>0</v>
      </c>
      <c r="L289" s="18" t="e">
        <f t="shared" si="73"/>
        <v>#NAME?</v>
      </c>
      <c r="M289" s="18" t="e">
        <f t="shared" si="74"/>
        <v>#NAME?</v>
      </c>
    </row>
    <row r="290" spans="2:13" ht="19.899999999999999" customHeight="1" x14ac:dyDescent="0.2">
      <c r="B290" s="17" t="s">
        <v>126</v>
      </c>
      <c r="C290" s="85" t="s">
        <v>30</v>
      </c>
      <c r="D290" s="14" t="e">
        <f t="shared" si="70"/>
        <v>#NAME?</v>
      </c>
      <c r="E290" s="15" t="e">
        <f t="shared" si="71"/>
        <v>#NAME?</v>
      </c>
      <c r="G290" s="35">
        <v>1</v>
      </c>
      <c r="H290" s="35">
        <v>0</v>
      </c>
      <c r="J290" s="35">
        <v>0</v>
      </c>
      <c r="K290" s="16">
        <f t="shared" si="72"/>
        <v>1</v>
      </c>
      <c r="L290" s="18" t="e">
        <f t="shared" si="73"/>
        <v>#NAME?</v>
      </c>
      <c r="M290" s="18" t="e">
        <f t="shared" si="74"/>
        <v>#NAME?</v>
      </c>
    </row>
    <row r="291" spans="2:13" ht="14.25" x14ac:dyDescent="0.2">
      <c r="B291" s="17" t="s">
        <v>126</v>
      </c>
      <c r="C291" s="61" t="s">
        <v>31</v>
      </c>
      <c r="D291" s="14" t="e">
        <f t="shared" si="70"/>
        <v>#NAME?</v>
      </c>
      <c r="E291" s="15" t="e">
        <f t="shared" si="71"/>
        <v>#NAME?</v>
      </c>
      <c r="G291" s="35">
        <v>1</v>
      </c>
      <c r="H291" s="35">
        <v>1</v>
      </c>
      <c r="J291" s="35">
        <v>0</v>
      </c>
      <c r="K291" s="16">
        <f t="shared" si="72"/>
        <v>2</v>
      </c>
      <c r="L291" s="18" t="e">
        <f t="shared" si="73"/>
        <v>#NAME?</v>
      </c>
      <c r="M291" s="18" t="e">
        <f t="shared" si="74"/>
        <v>#NAME?</v>
      </c>
    </row>
    <row r="292" spans="2:13" ht="14.25" x14ac:dyDescent="0.2">
      <c r="B292" s="34" t="s">
        <v>126</v>
      </c>
      <c r="C292" s="32" t="s">
        <v>28</v>
      </c>
      <c r="D292" s="14" t="e">
        <f t="shared" si="70"/>
        <v>#NAME?</v>
      </c>
      <c r="E292" s="15" t="e">
        <f t="shared" si="71"/>
        <v>#NAME?</v>
      </c>
      <c r="G292" s="35">
        <v>0</v>
      </c>
      <c r="H292" s="35">
        <v>196</v>
      </c>
      <c r="J292" s="35">
        <v>0</v>
      </c>
      <c r="K292" s="16">
        <f t="shared" si="72"/>
        <v>196</v>
      </c>
      <c r="L292" s="18" t="e">
        <f t="shared" si="73"/>
        <v>#NAME?</v>
      </c>
      <c r="M292" s="18" t="e">
        <f t="shared" si="74"/>
        <v>#NAME?</v>
      </c>
    </row>
    <row r="293" spans="2:13" ht="14.25" x14ac:dyDescent="0.2">
      <c r="B293" s="34" t="s">
        <v>126</v>
      </c>
      <c r="C293" s="34" t="s">
        <v>27</v>
      </c>
      <c r="D293" s="14" t="e">
        <f t="shared" si="70"/>
        <v>#NAME?</v>
      </c>
      <c r="E293" s="15" t="e">
        <f t="shared" si="71"/>
        <v>#NAME?</v>
      </c>
      <c r="G293" s="35">
        <v>0</v>
      </c>
      <c r="H293" s="35">
        <v>0</v>
      </c>
      <c r="J293" s="35">
        <v>120</v>
      </c>
      <c r="K293" s="16">
        <f t="shared" si="72"/>
        <v>120</v>
      </c>
      <c r="L293" s="18" t="e">
        <f t="shared" si="73"/>
        <v>#NAME?</v>
      </c>
      <c r="M293" s="18" t="e">
        <f t="shared" si="74"/>
        <v>#NAME?</v>
      </c>
    </row>
  </sheetData>
  <autoFilter ref="K1:K133"/>
  <mergeCells count="8">
    <mergeCell ref="N9:N10"/>
    <mergeCell ref="A9:A10"/>
    <mergeCell ref="B9:B10"/>
    <mergeCell ref="C9:C10"/>
    <mergeCell ref="D9:D10"/>
    <mergeCell ref="E9:E10"/>
    <mergeCell ref="L9:L10"/>
    <mergeCell ref="M9:M10"/>
  </mergeCells>
  <pageMargins left="0.78740157480314965" right="0.78740157480314965" top="0.98425196850393704" bottom="0.98425196850393704" header="0.51181102362204722" footer="0.51181102362204722"/>
  <pageSetup paperSize="9" scale="3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6</vt:i4>
      </vt:variant>
    </vt:vector>
  </HeadingPairs>
  <TitlesOfParts>
    <vt:vector size="13" baseType="lpstr">
      <vt:lpstr>RESUMO</vt:lpstr>
      <vt:lpstr>SERVIÇOS</vt:lpstr>
      <vt:lpstr>MATERIAIS</vt:lpstr>
      <vt:lpstr>COMPOSIÇÕES</vt:lpstr>
      <vt:lpstr>BDI SERVIÇOS</vt:lpstr>
      <vt:lpstr>BDI MATERIAIS</vt:lpstr>
      <vt:lpstr>INSUMOS_BACIAS (ant)</vt:lpstr>
      <vt:lpstr>'INSUMOS_BACIAS (ant)'!Area_de_impressao</vt:lpstr>
      <vt:lpstr>MATERIAIS!Area_de_impressao</vt:lpstr>
      <vt:lpstr>SERVIÇOS!Area_de_impressao</vt:lpstr>
      <vt:lpstr>'INSUMOS_BACIAS (ant)'!Titulos_de_impressao</vt:lpstr>
      <vt:lpstr>MATERIAIS!Titulos_de_impressao</vt:lpstr>
      <vt:lpstr>SERVIÇOS!Titulos_de_impressao</vt:lpstr>
    </vt:vector>
  </TitlesOfParts>
  <Company>Engesoft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edson</dc:creator>
  <cp:lastModifiedBy>Washington Luis de Sousa Costa</cp:lastModifiedBy>
  <cp:lastPrinted>2018-11-12T18:43:30Z</cp:lastPrinted>
  <dcterms:created xsi:type="dcterms:W3CDTF">2009-09-25T13:39:58Z</dcterms:created>
  <dcterms:modified xsi:type="dcterms:W3CDTF">2018-11-13T14:33:37Z</dcterms:modified>
</cp:coreProperties>
</file>