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srp mudas 2019\2019\"/>
    </mc:Choice>
  </mc:AlternateContent>
  <bookViews>
    <workbookView xWindow="0" yWindow="0" windowWidth="20325" windowHeight="97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3" i="1" l="1"/>
  <c r="E70" i="1"/>
  <c r="E68" i="1"/>
  <c r="D68" i="1"/>
  <c r="E48" i="1"/>
  <c r="E43" i="1"/>
  <c r="E42" i="1"/>
  <c r="E41" i="1"/>
  <c r="E40" i="1"/>
  <c r="E39" i="1"/>
  <c r="E38" i="1"/>
  <c r="E37" i="1"/>
  <c r="E36" i="1"/>
  <c r="E44" i="1" s="1"/>
  <c r="E32" i="1"/>
  <c r="E31" i="1"/>
  <c r="E33" i="1" s="1"/>
  <c r="E30" i="1"/>
  <c r="E27" i="1"/>
  <c r="E26" i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28" i="1" s="1"/>
  <c r="E45" i="1" s="1"/>
  <c r="E50" i="1" s="1"/>
</calcChain>
</file>

<file path=xl/sharedStrings.xml><?xml version="1.0" encoding="utf-8"?>
<sst xmlns="http://schemas.openxmlformats.org/spreadsheetml/2006/main" count="101" uniqueCount="66">
  <si>
    <t>DISCRIMINAÇÃO (1)</t>
  </si>
  <si>
    <t>UNIDADE</t>
  </si>
  <si>
    <t>QUANTID.</t>
  </si>
  <si>
    <t>VALOR - R$</t>
  </si>
  <si>
    <t>UNITÁRIO</t>
  </si>
  <si>
    <t>TOTAL</t>
  </si>
  <si>
    <t>1º ETAPA</t>
  </si>
  <si>
    <t xml:space="preserve"> - Sacos para mudas(0,14 x 0,28 m)</t>
  </si>
  <si>
    <t>milheiro</t>
  </si>
  <si>
    <t xml:space="preserve"> - Sacos de dindim</t>
  </si>
  <si>
    <t xml:space="preserve"> - Castanhas de caju/frete</t>
  </si>
  <si>
    <t>kg</t>
  </si>
  <si>
    <t xml:space="preserve"> - Fita de enxertia</t>
  </si>
  <si>
    <t xml:space="preserve"> - Alcool/algodão</t>
  </si>
  <si>
    <t>vb</t>
  </si>
  <si>
    <t xml:space="preserve"> - Adubo Quím. Cloreto Potássio</t>
  </si>
  <si>
    <t xml:space="preserve"> - Adubo Quim. Supersimples</t>
  </si>
  <si>
    <t xml:space="preserve"> - Adubo foliar</t>
  </si>
  <si>
    <t>litro</t>
  </si>
  <si>
    <t xml:space="preserve"> - Inseticida - </t>
  </si>
  <si>
    <t>vidro</t>
  </si>
  <si>
    <t xml:space="preserve"> - Fungicida - </t>
  </si>
  <si>
    <t xml:space="preserve"> - Substrato</t>
  </si>
  <si>
    <t>m³</t>
  </si>
  <si>
    <t xml:space="preserve"> - Mão-de-obra administrativa</t>
  </si>
  <si>
    <t xml:space="preserve"> - Energia elétrica</t>
  </si>
  <si>
    <t>kwh</t>
  </si>
  <si>
    <t xml:space="preserve"> - Custo manutenção de viveiro</t>
  </si>
  <si>
    <t xml:space="preserve"> - Desl./assist. técnica/passagens</t>
  </si>
  <si>
    <t xml:space="preserve"> - Tarifas MAPA/Credenciamento</t>
  </si>
  <si>
    <t xml:space="preserve"> - Registro ART/CREA</t>
  </si>
  <si>
    <t>Sub-total</t>
  </si>
  <si>
    <t>2º ETAPA</t>
  </si>
  <si>
    <t xml:space="preserve"> - Enchimento saco</t>
  </si>
  <si>
    <t xml:space="preserve"> - Plantio das castanhas</t>
  </si>
  <si>
    <t>h/d</t>
  </si>
  <si>
    <t xml:space="preserve"> - Irrigação</t>
  </si>
  <si>
    <t>3º ETAPA</t>
  </si>
  <si>
    <t xml:space="preserve"> - Controle de ervas</t>
  </si>
  <si>
    <t xml:space="preserve"> - Garfos + frete</t>
  </si>
  <si>
    <t xml:space="preserve"> - Enxertia</t>
  </si>
  <si>
    <t>und</t>
  </si>
  <si>
    <t xml:space="preserve"> - Pulverizações</t>
  </si>
  <si>
    <t xml:space="preserve"> - Retirada sacos/desbaste</t>
  </si>
  <si>
    <t>carrego e descarrego de mudas</t>
  </si>
  <si>
    <t xml:space="preserve"> - Mão de obra técnica</t>
  </si>
  <si>
    <t xml:space="preserve"> - Sub-total (1º, 2º e 3º etapas)</t>
  </si>
  <si>
    <t>4º ETAPA</t>
  </si>
  <si>
    <t xml:space="preserve"> - Frete Mudas P/Campo Definitivo </t>
  </si>
  <si>
    <t xml:space="preserve"> (*) Considerou-se índice de pegamento das mudas de 85%</t>
  </si>
  <si>
    <t>Orçamento Hidrogel para 01 ha de caju</t>
  </si>
  <si>
    <t>DISCRIMINAÇÃO</t>
  </si>
  <si>
    <t>QUANT</t>
  </si>
  <si>
    <t>Hidrogel</t>
  </si>
  <si>
    <t>Kg</t>
  </si>
  <si>
    <t>CUSTO MÉDIO POR MUDA (5g/muda)</t>
  </si>
  <si>
    <t>Quadro Resumo valor unitário Muda</t>
  </si>
  <si>
    <t>Muda</t>
  </si>
  <si>
    <t>unid</t>
  </si>
  <si>
    <t>g</t>
  </si>
  <si>
    <t>CUSTO TOTAL POR MUDA+ HIDROGEL</t>
  </si>
  <si>
    <t>PLANILHA DE QUANTIDADES E PREÇOS MÁXIMOS</t>
  </si>
  <si>
    <t>ANEXO II</t>
  </si>
  <si>
    <t>CUSTO MÉDIO POR MUDA DE R$</t>
  </si>
  <si>
    <t>Orçamento para produção de 1.000 (milheiro)  mudas de caju anão precoce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</si>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</sst>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$&quot;\ #,##0.00;[Red]\-&quot;R$&quot;\ #,##0.00"/>
    <numFmt numFmtId="43" formatCode="_-* #,##0.00_-;\-* #,##0.00_-;_-* &quot;-&quot;??_-;_-@_-"/>
    <numFmt numFmtId="164" formatCode="0.0"/>
    <numFmt numFmtId="165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 tint="-0.14999847407452621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Border="1"/>
    <xf numFmtId="0" fontId="6" fillId="0" borderId="8" xfId="0" applyFont="1" applyBorder="1"/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left"/>
    </xf>
    <xf numFmtId="0" fontId="5" fillId="0" borderId="8" xfId="0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/>
    </xf>
    <xf numFmtId="0" fontId="5" fillId="3" borderId="8" xfId="0" applyFont="1" applyFill="1" applyBorder="1"/>
    <xf numFmtId="0" fontId="5" fillId="0" borderId="8" xfId="0" applyFont="1" applyBorder="1"/>
    <xf numFmtId="0" fontId="6" fillId="0" borderId="0" xfId="0" applyFont="1"/>
    <xf numFmtId="0" fontId="6" fillId="0" borderId="0" xfId="0" applyFont="1" applyBorder="1"/>
    <xf numFmtId="0" fontId="5" fillId="0" borderId="8" xfId="0" applyFont="1" applyFill="1" applyBorder="1" applyAlignment="1">
      <alignment horizontal="center"/>
    </xf>
    <xf numFmtId="0" fontId="6" fillId="3" borderId="8" xfId="0" applyFont="1" applyFill="1" applyBorder="1"/>
    <xf numFmtId="164" fontId="6" fillId="0" borderId="8" xfId="0" applyNumberFormat="1" applyFont="1" applyBorder="1"/>
    <xf numFmtId="43" fontId="6" fillId="0" borderId="8" xfId="1" applyFont="1" applyBorder="1"/>
    <xf numFmtId="43" fontId="6" fillId="0" borderId="8" xfId="1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43" fontId="5" fillId="3" borderId="8" xfId="1" applyFont="1" applyFill="1" applyBorder="1"/>
    <xf numFmtId="43" fontId="5" fillId="0" borderId="8" xfId="1" applyFont="1" applyBorder="1"/>
    <xf numFmtId="0" fontId="7" fillId="0" borderId="0" xfId="0" applyFont="1" applyBorder="1"/>
    <xf numFmtId="165" fontId="6" fillId="3" borderId="8" xfId="2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Continuous"/>
    </xf>
    <xf numFmtId="0" fontId="5" fillId="4" borderId="8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165" fontId="6" fillId="4" borderId="8" xfId="2" applyNumberFormat="1" applyFont="1" applyFill="1" applyBorder="1" applyAlignment="1">
      <alignment horizontal="center"/>
    </xf>
    <xf numFmtId="0" fontId="6" fillId="4" borderId="8" xfId="0" applyFont="1" applyFill="1" applyBorder="1"/>
    <xf numFmtId="43" fontId="6" fillId="4" borderId="8" xfId="1" applyFont="1" applyFill="1" applyBorder="1"/>
    <xf numFmtId="43" fontId="5" fillId="4" borderId="8" xfId="1" applyFont="1" applyFill="1" applyBorder="1"/>
    <xf numFmtId="0" fontId="6" fillId="5" borderId="0" xfId="0" applyFont="1" applyFill="1"/>
    <xf numFmtId="43" fontId="5" fillId="5" borderId="8" xfId="1" applyFont="1" applyFill="1" applyBorder="1"/>
    <xf numFmtId="165" fontId="5" fillId="5" borderId="8" xfId="2" applyNumberFormat="1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43" fontId="3" fillId="0" borderId="2" xfId="0" applyNumberFormat="1" applyFont="1" applyBorder="1" applyAlignment="1">
      <alignment horizontal="right" vertical="center"/>
    </xf>
    <xf numFmtId="43" fontId="2" fillId="0" borderId="2" xfId="0" applyNumberFormat="1" applyFont="1" applyBorder="1" applyAlignment="1">
      <alignment horizontal="right" vertical="center"/>
    </xf>
    <xf numFmtId="43" fontId="5" fillId="4" borderId="0" xfId="0" applyNumberFormat="1" applyFont="1" applyFill="1" applyAlignment="1">
      <alignment horizontal="left"/>
    </xf>
    <xf numFmtId="0" fontId="5" fillId="4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8" fontId="2" fillId="0" borderId="2" xfId="0" applyNumberFormat="1" applyFont="1" applyBorder="1" applyAlignment="1">
      <alignment horizontal="right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6"/>
  <sheetViews>
    <sheetView tabSelected="1" view="pageBreakPreview" zoomScale="60" zoomScaleNormal="100" workbookViewId="0">
      <selection activeCell="E61" sqref="E61"/>
    </sheetView>
  </sheetViews>
  <sheetFormatPr defaultRowHeight="15" x14ac:dyDescent="0.25"/>
  <cols>
    <col min="1" max="1" width="56.28515625" customWidth="1"/>
    <col min="2" max="2" width="11.85546875" style="23" bestFit="1" customWidth="1"/>
    <col min="3" max="3" width="12.28515625" bestFit="1" customWidth="1"/>
    <col min="4" max="4" width="11.42578125" bestFit="1" customWidth="1"/>
    <col min="5" max="5" width="12" customWidth="1"/>
  </cols>
  <sheetData>
    <row r="2" spans="1:5" x14ac:dyDescent="0.25">
      <c r="A2" s="62" t="s">
        <v>62</v>
      </c>
      <c r="B2" s="62"/>
      <c r="C2" s="62"/>
      <c r="D2" s="62"/>
      <c r="E2" s="62"/>
    </row>
    <row r="4" spans="1:5" x14ac:dyDescent="0.25">
      <c r="A4" s="65" t="s">
        <v>61</v>
      </c>
      <c r="B4" s="65"/>
      <c r="C4" s="65"/>
      <c r="D4" s="65"/>
      <c r="E4" s="65"/>
    </row>
    <row r="6" spans="1:5" ht="15.75" x14ac:dyDescent="0.25">
      <c r="A6" s="66" t="s">
        <v>64</v>
      </c>
      <c r="B6" s="66"/>
      <c r="C6" s="66"/>
      <c r="D6" s="66"/>
      <c r="E6" s="66"/>
    </row>
    <row r="7" spans="1:5" ht="15.75" x14ac:dyDescent="0.25">
      <c r="A7" s="27"/>
      <c r="B7" s="36"/>
      <c r="C7" s="36"/>
      <c r="D7" s="36"/>
      <c r="E7" s="45"/>
    </row>
    <row r="8" spans="1:5" ht="15.75" x14ac:dyDescent="0.25">
      <c r="A8" s="67" t="s">
        <v>0</v>
      </c>
      <c r="B8" s="67" t="s">
        <v>1</v>
      </c>
      <c r="C8" s="67" t="s">
        <v>2</v>
      </c>
      <c r="D8" s="47" t="s">
        <v>3</v>
      </c>
      <c r="E8" s="47"/>
    </row>
    <row r="9" spans="1:5" ht="15.75" x14ac:dyDescent="0.25">
      <c r="A9" s="67"/>
      <c r="B9" s="68"/>
      <c r="C9" s="68"/>
      <c r="D9" s="48" t="s">
        <v>4</v>
      </c>
      <c r="E9" s="48" t="s">
        <v>5</v>
      </c>
    </row>
    <row r="10" spans="1:5" ht="15.75" x14ac:dyDescent="0.25">
      <c r="A10" s="49" t="s">
        <v>6</v>
      </c>
      <c r="B10" s="48"/>
      <c r="C10" s="48"/>
      <c r="D10" s="48"/>
      <c r="E10" s="48"/>
    </row>
    <row r="11" spans="1:5" ht="15.75" x14ac:dyDescent="0.25">
      <c r="A11" s="28" t="s">
        <v>7</v>
      </c>
      <c r="B11" s="28" t="s">
        <v>8</v>
      </c>
      <c r="C11" s="39">
        <v>1.2</v>
      </c>
      <c r="D11" s="40">
        <v>58</v>
      </c>
      <c r="E11" s="40">
        <f t="shared" ref="E11:E23" si="0">D11*C11</f>
        <v>69.599999999999994</v>
      </c>
    </row>
    <row r="12" spans="1:5" ht="15.75" x14ac:dyDescent="0.25">
      <c r="A12" s="28" t="s">
        <v>9</v>
      </c>
      <c r="B12" s="28" t="s">
        <v>8</v>
      </c>
      <c r="C12" s="39">
        <v>1.2</v>
      </c>
      <c r="D12" s="40">
        <v>7</v>
      </c>
      <c r="E12" s="40">
        <f t="shared" si="0"/>
        <v>8.4</v>
      </c>
    </row>
    <row r="13" spans="1:5" ht="15.75" x14ac:dyDescent="0.25">
      <c r="A13" s="28" t="s">
        <v>10</v>
      </c>
      <c r="B13" s="28" t="s">
        <v>11</v>
      </c>
      <c r="C13" s="39">
        <v>12.5</v>
      </c>
      <c r="D13" s="40">
        <v>9.35</v>
      </c>
      <c r="E13" s="40">
        <f t="shared" si="0"/>
        <v>116.875</v>
      </c>
    </row>
    <row r="14" spans="1:5" ht="15.75" x14ac:dyDescent="0.25">
      <c r="A14" s="28" t="s">
        <v>12</v>
      </c>
      <c r="B14" s="28" t="s">
        <v>11</v>
      </c>
      <c r="C14" s="39">
        <v>2</v>
      </c>
      <c r="D14" s="40">
        <v>57</v>
      </c>
      <c r="E14" s="40">
        <f t="shared" si="0"/>
        <v>114</v>
      </c>
    </row>
    <row r="15" spans="1:5" ht="15.75" x14ac:dyDescent="0.25">
      <c r="A15" s="28" t="s">
        <v>13</v>
      </c>
      <c r="B15" s="28" t="s">
        <v>14</v>
      </c>
      <c r="C15" s="39">
        <v>1</v>
      </c>
      <c r="D15" s="40">
        <v>3.6</v>
      </c>
      <c r="E15" s="40">
        <f t="shared" si="0"/>
        <v>3.6</v>
      </c>
    </row>
    <row r="16" spans="1:5" ht="15.75" x14ac:dyDescent="0.25">
      <c r="A16" s="28" t="s">
        <v>15</v>
      </c>
      <c r="B16" s="28" t="s">
        <v>11</v>
      </c>
      <c r="C16" s="39">
        <v>4</v>
      </c>
      <c r="D16" s="40">
        <v>2.5</v>
      </c>
      <c r="E16" s="40">
        <f t="shared" si="0"/>
        <v>10</v>
      </c>
    </row>
    <row r="17" spans="1:5" ht="15.75" x14ac:dyDescent="0.25">
      <c r="A17" s="28" t="s">
        <v>16</v>
      </c>
      <c r="B17" s="28" t="s">
        <v>11</v>
      </c>
      <c r="C17" s="39">
        <v>10</v>
      </c>
      <c r="D17" s="40">
        <v>2.4500000000000002</v>
      </c>
      <c r="E17" s="40">
        <f t="shared" si="0"/>
        <v>24.5</v>
      </c>
    </row>
    <row r="18" spans="1:5" ht="15.75" x14ac:dyDescent="0.25">
      <c r="A18" s="28" t="s">
        <v>17</v>
      </c>
      <c r="B18" s="28" t="s">
        <v>18</v>
      </c>
      <c r="C18" s="40">
        <v>0.5</v>
      </c>
      <c r="D18" s="40">
        <v>160</v>
      </c>
      <c r="E18" s="40">
        <f t="shared" si="0"/>
        <v>80</v>
      </c>
    </row>
    <row r="19" spans="1:5" ht="15.75" x14ac:dyDescent="0.25">
      <c r="A19" s="28" t="s">
        <v>19</v>
      </c>
      <c r="B19" s="28" t="s">
        <v>20</v>
      </c>
      <c r="C19" s="40">
        <v>2</v>
      </c>
      <c r="D19" s="40">
        <v>33.25</v>
      </c>
      <c r="E19" s="40">
        <f t="shared" si="0"/>
        <v>66.5</v>
      </c>
    </row>
    <row r="20" spans="1:5" ht="15.75" x14ac:dyDescent="0.25">
      <c r="A20" s="28" t="s">
        <v>21</v>
      </c>
      <c r="B20" s="28" t="s">
        <v>11</v>
      </c>
      <c r="C20" s="40">
        <v>1</v>
      </c>
      <c r="D20" s="40">
        <v>166.3</v>
      </c>
      <c r="E20" s="40">
        <f t="shared" si="0"/>
        <v>166.3</v>
      </c>
    </row>
    <row r="21" spans="1:5" ht="15.75" x14ac:dyDescent="0.25">
      <c r="A21" s="28" t="s">
        <v>22</v>
      </c>
      <c r="B21" s="28" t="s">
        <v>23</v>
      </c>
      <c r="C21" s="40">
        <v>1.39</v>
      </c>
      <c r="D21" s="40">
        <v>40</v>
      </c>
      <c r="E21" s="40">
        <f t="shared" si="0"/>
        <v>55.599999999999994</v>
      </c>
    </row>
    <row r="22" spans="1:5" ht="15.75" x14ac:dyDescent="0.25">
      <c r="A22" s="28" t="s">
        <v>24</v>
      </c>
      <c r="B22" s="28" t="s">
        <v>8</v>
      </c>
      <c r="C22" s="40">
        <v>1</v>
      </c>
      <c r="D22" s="40">
        <v>35</v>
      </c>
      <c r="E22" s="40">
        <f>D22</f>
        <v>35</v>
      </c>
    </row>
    <row r="23" spans="1:5" ht="15.75" x14ac:dyDescent="0.25">
      <c r="A23" s="28" t="s">
        <v>25</v>
      </c>
      <c r="B23" s="28" t="s">
        <v>26</v>
      </c>
      <c r="C23" s="40">
        <v>50</v>
      </c>
      <c r="D23" s="40">
        <v>1.8</v>
      </c>
      <c r="E23" s="40">
        <f t="shared" si="0"/>
        <v>90</v>
      </c>
    </row>
    <row r="24" spans="1:5" ht="15.75" x14ac:dyDescent="0.25">
      <c r="A24" s="28" t="s">
        <v>27</v>
      </c>
      <c r="B24" s="28" t="s">
        <v>8</v>
      </c>
      <c r="C24" s="40">
        <v>1</v>
      </c>
      <c r="D24" s="40">
        <v>96</v>
      </c>
      <c r="E24" s="40">
        <v>50</v>
      </c>
    </row>
    <row r="25" spans="1:5" ht="15.75" x14ac:dyDescent="0.25">
      <c r="A25" s="28" t="s">
        <v>28</v>
      </c>
      <c r="B25" s="28" t="s">
        <v>14</v>
      </c>
      <c r="C25" s="40">
        <v>1</v>
      </c>
      <c r="D25" s="40">
        <v>100</v>
      </c>
      <c r="E25" s="40">
        <f>D25*C25</f>
        <v>100</v>
      </c>
    </row>
    <row r="26" spans="1:5" ht="15.75" x14ac:dyDescent="0.25">
      <c r="A26" s="28" t="s">
        <v>29</v>
      </c>
      <c r="B26" s="28" t="s">
        <v>8</v>
      </c>
      <c r="C26" s="40">
        <v>1</v>
      </c>
      <c r="D26" s="40">
        <v>55</v>
      </c>
      <c r="E26" s="40">
        <f>D26*C26</f>
        <v>55</v>
      </c>
    </row>
    <row r="27" spans="1:5" ht="15.75" x14ac:dyDescent="0.25">
      <c r="A27" s="28" t="s">
        <v>30</v>
      </c>
      <c r="B27" s="28" t="s">
        <v>14</v>
      </c>
      <c r="C27" s="40">
        <v>1</v>
      </c>
      <c r="D27" s="40">
        <v>100</v>
      </c>
      <c r="E27" s="40">
        <f>D27*C27</f>
        <v>100</v>
      </c>
    </row>
    <row r="28" spans="1:5" ht="15.75" x14ac:dyDescent="0.25">
      <c r="A28" s="29" t="s">
        <v>31</v>
      </c>
      <c r="B28" s="37"/>
      <c r="C28" s="37"/>
      <c r="D28" s="37"/>
      <c r="E28" s="56">
        <f>SUM(E11:E27)</f>
        <v>1145.375</v>
      </c>
    </row>
    <row r="29" spans="1:5" ht="15.75" x14ac:dyDescent="0.25">
      <c r="A29" s="49" t="s">
        <v>32</v>
      </c>
      <c r="B29" s="48"/>
      <c r="C29" s="48"/>
      <c r="D29" s="48"/>
      <c r="E29" s="50"/>
    </row>
    <row r="30" spans="1:5" ht="15.75" x14ac:dyDescent="0.25">
      <c r="A30" s="28" t="s">
        <v>33</v>
      </c>
      <c r="B30" s="28" t="s">
        <v>8</v>
      </c>
      <c r="C30" s="40">
        <v>1</v>
      </c>
      <c r="D30" s="40">
        <v>40</v>
      </c>
      <c r="E30" s="40">
        <f>D30*C30</f>
        <v>40</v>
      </c>
    </row>
    <row r="31" spans="1:5" ht="15.75" x14ac:dyDescent="0.25">
      <c r="A31" s="28" t="s">
        <v>34</v>
      </c>
      <c r="B31" s="28" t="s">
        <v>35</v>
      </c>
      <c r="C31" s="40">
        <v>1</v>
      </c>
      <c r="D31" s="40">
        <v>35</v>
      </c>
      <c r="E31" s="40">
        <f>D31*C31</f>
        <v>35</v>
      </c>
    </row>
    <row r="32" spans="1:5" ht="15.75" x14ac:dyDescent="0.25">
      <c r="A32" s="30" t="s">
        <v>36</v>
      </c>
      <c r="B32" s="28" t="s">
        <v>35</v>
      </c>
      <c r="C32" s="40">
        <v>5</v>
      </c>
      <c r="D32" s="40">
        <v>26.25</v>
      </c>
      <c r="E32" s="40">
        <f>D32*C32</f>
        <v>131.25</v>
      </c>
    </row>
    <row r="33" spans="1:5" ht="15.75" x14ac:dyDescent="0.25">
      <c r="A33" s="29" t="s">
        <v>31</v>
      </c>
      <c r="B33" s="37"/>
      <c r="C33" s="37"/>
      <c r="D33" s="37"/>
      <c r="E33" s="56">
        <f>SUM(E30:E32)</f>
        <v>206.25</v>
      </c>
    </row>
    <row r="34" spans="1:5" ht="15.75" x14ac:dyDescent="0.25">
      <c r="A34" s="31"/>
      <c r="B34" s="37"/>
      <c r="C34" s="37"/>
      <c r="D34" s="37"/>
      <c r="E34" s="46"/>
    </row>
    <row r="35" spans="1:5" ht="15.75" x14ac:dyDescent="0.25">
      <c r="A35" s="49" t="s">
        <v>37</v>
      </c>
      <c r="B35" s="48"/>
      <c r="C35" s="48"/>
      <c r="D35" s="48"/>
      <c r="E35" s="50"/>
    </row>
    <row r="36" spans="1:5" ht="15.75" x14ac:dyDescent="0.25">
      <c r="A36" s="28" t="s">
        <v>38</v>
      </c>
      <c r="B36" s="28" t="s">
        <v>35</v>
      </c>
      <c r="C36" s="41">
        <v>1</v>
      </c>
      <c r="D36" s="40">
        <v>40</v>
      </c>
      <c r="E36" s="40">
        <f t="shared" ref="E36:E43" si="1">D36*C36</f>
        <v>40</v>
      </c>
    </row>
    <row r="37" spans="1:5" ht="15.75" x14ac:dyDescent="0.25">
      <c r="A37" s="28" t="s">
        <v>39</v>
      </c>
      <c r="B37" s="28" t="s">
        <v>8</v>
      </c>
      <c r="C37" s="42">
        <v>1.5</v>
      </c>
      <c r="D37" s="40">
        <v>420</v>
      </c>
      <c r="E37" s="40">
        <f t="shared" si="1"/>
        <v>630</v>
      </c>
    </row>
    <row r="38" spans="1:5" ht="15.75" x14ac:dyDescent="0.25">
      <c r="A38" s="28" t="s">
        <v>40</v>
      </c>
      <c r="B38" s="28" t="s">
        <v>41</v>
      </c>
      <c r="C38" s="41">
        <v>1200</v>
      </c>
      <c r="D38" s="40">
        <v>0.33779583333333224</v>
      </c>
      <c r="E38" s="40">
        <f t="shared" si="1"/>
        <v>405.35499999999871</v>
      </c>
    </row>
    <row r="39" spans="1:5" ht="15.75" x14ac:dyDescent="0.25">
      <c r="A39" s="28" t="s">
        <v>42</v>
      </c>
      <c r="B39" s="28" t="s">
        <v>35</v>
      </c>
      <c r="C39" s="41">
        <v>0.5</v>
      </c>
      <c r="D39" s="40">
        <v>40</v>
      </c>
      <c r="E39" s="40">
        <f t="shared" si="1"/>
        <v>20</v>
      </c>
    </row>
    <row r="40" spans="1:5" ht="15.75" x14ac:dyDescent="0.25">
      <c r="A40" s="28" t="s">
        <v>43</v>
      </c>
      <c r="B40" s="28" t="s">
        <v>35</v>
      </c>
      <c r="C40" s="41">
        <v>0.5</v>
      </c>
      <c r="D40" s="40">
        <v>40</v>
      </c>
      <c r="E40" s="40">
        <f t="shared" si="1"/>
        <v>20</v>
      </c>
    </row>
    <row r="41" spans="1:5" ht="15.75" x14ac:dyDescent="0.25">
      <c r="A41" s="28" t="s">
        <v>44</v>
      </c>
      <c r="B41" s="28" t="s">
        <v>8</v>
      </c>
      <c r="C41" s="41">
        <v>1</v>
      </c>
      <c r="D41" s="40">
        <v>63</v>
      </c>
      <c r="E41" s="40">
        <f t="shared" si="1"/>
        <v>63</v>
      </c>
    </row>
    <row r="42" spans="1:5" ht="15.75" x14ac:dyDescent="0.25">
      <c r="A42" s="28" t="s">
        <v>45</v>
      </c>
      <c r="B42" s="28" t="s">
        <v>14</v>
      </c>
      <c r="C42" s="41">
        <v>1</v>
      </c>
      <c r="D42" s="40">
        <v>50</v>
      </c>
      <c r="E42" s="40">
        <f t="shared" si="1"/>
        <v>50</v>
      </c>
    </row>
    <row r="43" spans="1:5" ht="15.75" x14ac:dyDescent="0.25">
      <c r="A43" s="28" t="s">
        <v>36</v>
      </c>
      <c r="B43" s="28" t="s">
        <v>35</v>
      </c>
      <c r="C43" s="41">
        <v>9</v>
      </c>
      <c r="D43" s="40">
        <v>40</v>
      </c>
      <c r="E43" s="40">
        <f t="shared" si="1"/>
        <v>360</v>
      </c>
    </row>
    <row r="44" spans="1:5" ht="15.75" x14ac:dyDescent="0.25">
      <c r="A44" s="32" t="s">
        <v>31</v>
      </c>
      <c r="B44" s="28"/>
      <c r="C44" s="40"/>
      <c r="D44" s="40"/>
      <c r="E44" s="55">
        <f>E36+E37+E38+E39+E40+E41+E42+E43+0.01</f>
        <v>1588.3649999999986</v>
      </c>
    </row>
    <row r="45" spans="1:5" ht="15.75" x14ac:dyDescent="0.25">
      <c r="A45" s="51" t="s">
        <v>46</v>
      </c>
      <c r="B45" s="51"/>
      <c r="C45" s="52"/>
      <c r="D45" s="52"/>
      <c r="E45" s="53">
        <f>E28+E33+E44+0.01</f>
        <v>2939.9999999999991</v>
      </c>
    </row>
    <row r="46" spans="1:5" ht="15.75" x14ac:dyDescent="0.25">
      <c r="A46" s="33"/>
      <c r="B46" s="33"/>
      <c r="C46" s="43"/>
      <c r="D46" s="43"/>
      <c r="E46" s="43"/>
    </row>
    <row r="47" spans="1:5" ht="15.75" x14ac:dyDescent="0.25">
      <c r="A47" s="49" t="s">
        <v>47</v>
      </c>
      <c r="B47" s="48"/>
      <c r="C47" s="48"/>
      <c r="D47" s="48"/>
      <c r="E47" s="48"/>
    </row>
    <row r="48" spans="1:5" ht="15.75" x14ac:dyDescent="0.25">
      <c r="A48" s="34" t="s">
        <v>48</v>
      </c>
      <c r="B48" s="28" t="s">
        <v>8</v>
      </c>
      <c r="C48" s="44">
        <v>1</v>
      </c>
      <c r="D48" s="44">
        <v>580</v>
      </c>
      <c r="E48" s="55">
        <f>D48*C48</f>
        <v>580</v>
      </c>
    </row>
    <row r="49" spans="1:5" ht="15.75" x14ac:dyDescent="0.25">
      <c r="A49" s="33"/>
      <c r="B49" s="38"/>
      <c r="C49" s="43"/>
      <c r="D49" s="43"/>
      <c r="E49" s="43"/>
    </row>
    <row r="50" spans="1:5" ht="15.75" x14ac:dyDescent="0.25">
      <c r="A50" s="48" t="s">
        <v>5</v>
      </c>
      <c r="B50" s="57"/>
      <c r="C50" s="57"/>
      <c r="D50" s="52"/>
      <c r="E50" s="53">
        <f>SUM(E45:E48)</f>
        <v>3519.9999999999991</v>
      </c>
    </row>
    <row r="51" spans="1:5" ht="15.75" x14ac:dyDescent="0.25">
      <c r="A51" s="35" t="s">
        <v>49</v>
      </c>
      <c r="B51" s="35"/>
      <c r="C51" s="35"/>
      <c r="D51" s="35"/>
      <c r="E51" s="54"/>
    </row>
    <row r="52" spans="1:5" ht="15.75" x14ac:dyDescent="0.25">
      <c r="A52" s="35"/>
      <c r="B52" s="35"/>
      <c r="C52" s="35"/>
      <c r="D52" s="35"/>
      <c r="E52" s="35"/>
    </row>
    <row r="53" spans="1:5" ht="15.75" x14ac:dyDescent="0.25">
      <c r="A53" s="61" t="s">
        <v>63</v>
      </c>
      <c r="B53" s="61"/>
      <c r="C53" s="60">
        <f>E50/1000</f>
        <v>3.5199999999999991</v>
      </c>
      <c r="D53" s="35"/>
      <c r="E53" s="35"/>
    </row>
    <row r="54" spans="1:5" ht="16.5" thickBot="1" x14ac:dyDescent="0.3">
      <c r="A54" s="35"/>
      <c r="B54" s="35"/>
      <c r="C54" s="35"/>
      <c r="D54" s="35"/>
      <c r="E54" s="35"/>
    </row>
    <row r="55" spans="1:5" ht="15.75" thickBot="1" x14ac:dyDescent="0.3">
      <c r="A55" s="69" t="s">
        <v>50</v>
      </c>
      <c r="B55" s="70"/>
      <c r="C55" s="70"/>
      <c r="D55" s="70"/>
      <c r="E55" s="71"/>
    </row>
    <row r="56" spans="1:5" ht="15.75" thickBot="1" x14ac:dyDescent="0.3">
      <c r="A56" s="1"/>
      <c r="B56" s="24"/>
      <c r="C56" s="2"/>
      <c r="D56" s="2"/>
      <c r="E56" s="2"/>
    </row>
    <row r="57" spans="1:5" ht="15.75" thickBot="1" x14ac:dyDescent="0.3">
      <c r="A57" s="10"/>
      <c r="B57" s="12"/>
      <c r="C57" s="12"/>
      <c r="D57" s="63" t="s">
        <v>3</v>
      </c>
      <c r="E57" s="64"/>
    </row>
    <row r="58" spans="1:5" ht="15.75" thickBot="1" x14ac:dyDescent="0.3">
      <c r="A58" s="11" t="s">
        <v>51</v>
      </c>
      <c r="B58" s="13" t="s">
        <v>1</v>
      </c>
      <c r="C58" s="13" t="s">
        <v>52</v>
      </c>
      <c r="D58" s="13" t="s">
        <v>4</v>
      </c>
      <c r="E58" s="13" t="s">
        <v>5</v>
      </c>
    </row>
    <row r="59" spans="1:5" ht="15.75" thickBot="1" x14ac:dyDescent="0.3">
      <c r="A59" s="3" t="s">
        <v>53</v>
      </c>
      <c r="B59" s="14" t="s">
        <v>54</v>
      </c>
      <c r="C59" s="14">
        <v>1</v>
      </c>
      <c r="D59" s="5">
        <v>90</v>
      </c>
      <c r="E59" s="5">
        <v>90</v>
      </c>
    </row>
    <row r="60" spans="1:5" ht="15.75" thickBot="1" x14ac:dyDescent="0.3">
      <c r="A60" s="3"/>
      <c r="B60" s="14"/>
      <c r="C60" s="4"/>
      <c r="D60" s="4"/>
      <c r="E60" s="4"/>
    </row>
    <row r="61" spans="1:5" ht="15.75" thickBot="1" x14ac:dyDescent="0.3">
      <c r="A61" s="7" t="s">
        <v>55</v>
      </c>
      <c r="B61" s="25"/>
      <c r="C61" s="4"/>
      <c r="D61" s="4"/>
      <c r="E61" s="72" t="s">
        <v>65</v>
      </c>
    </row>
    <row r="62" spans="1:5" x14ac:dyDescent="0.25">
      <c r="A62" s="6"/>
    </row>
    <row r="63" spans="1:5" ht="15.75" thickBot="1" x14ac:dyDescent="0.3">
      <c r="A63" s="8"/>
    </row>
    <row r="64" spans="1:5" ht="15.75" thickBot="1" x14ac:dyDescent="0.3">
      <c r="A64" s="9" t="s">
        <v>56</v>
      </c>
      <c r="B64" s="26"/>
      <c r="C64" s="21"/>
      <c r="D64" s="21"/>
      <c r="E64" s="22"/>
    </row>
    <row r="65" spans="1:5" ht="15.75" thickBot="1" x14ac:dyDescent="0.3">
      <c r="A65" s="1"/>
      <c r="B65" s="24"/>
      <c r="C65" s="2"/>
      <c r="D65" s="2"/>
      <c r="E65" s="2"/>
    </row>
    <row r="66" spans="1:5" ht="15.75" thickBot="1" x14ac:dyDescent="0.3">
      <c r="A66" s="16"/>
      <c r="B66" s="12"/>
      <c r="C66" s="18"/>
      <c r="D66" s="63" t="s">
        <v>3</v>
      </c>
      <c r="E66" s="64"/>
    </row>
    <row r="67" spans="1:5" ht="15.75" thickBot="1" x14ac:dyDescent="0.3">
      <c r="A67" s="17" t="s">
        <v>51</v>
      </c>
      <c r="B67" s="13" t="s">
        <v>1</v>
      </c>
      <c r="C67" s="19" t="s">
        <v>52</v>
      </c>
      <c r="D67" s="19" t="s">
        <v>4</v>
      </c>
      <c r="E67" s="19" t="s">
        <v>5</v>
      </c>
    </row>
    <row r="68" spans="1:5" ht="15.75" thickBot="1" x14ac:dyDescent="0.3">
      <c r="A68" s="3" t="s">
        <v>57</v>
      </c>
      <c r="B68" s="14" t="s">
        <v>58</v>
      </c>
      <c r="C68" s="14">
        <v>1</v>
      </c>
      <c r="D68" s="58">
        <f>C53</f>
        <v>3.5199999999999991</v>
      </c>
      <c r="E68" s="58">
        <f>D68*C68</f>
        <v>3.5199999999999991</v>
      </c>
    </row>
    <row r="69" spans="1:5" ht="15.75" thickBot="1" x14ac:dyDescent="0.3">
      <c r="A69" s="3" t="s">
        <v>53</v>
      </c>
      <c r="B69" s="14" t="s">
        <v>59</v>
      </c>
      <c r="C69" s="14">
        <v>5</v>
      </c>
      <c r="D69" s="5">
        <v>0.09</v>
      </c>
      <c r="E69" s="5">
        <v>0.45</v>
      </c>
    </row>
    <row r="70" spans="1:5" ht="15.75" thickBot="1" x14ac:dyDescent="0.3">
      <c r="A70" s="7" t="s">
        <v>60</v>
      </c>
      <c r="B70" s="25"/>
      <c r="C70" s="15"/>
      <c r="D70" s="20"/>
      <c r="E70" s="59">
        <f>E68+E69</f>
        <v>3.9699999999999993</v>
      </c>
    </row>
    <row r="76" spans="1:5" x14ac:dyDescent="0.25">
      <c r="A76" s="8"/>
    </row>
    <row r="77" spans="1:5" x14ac:dyDescent="0.25">
      <c r="A77" s="8"/>
    </row>
    <row r="78" spans="1:5" x14ac:dyDescent="0.25">
      <c r="A78" s="8"/>
    </row>
    <row r="79" spans="1:5" x14ac:dyDescent="0.25">
      <c r="A79" s="8"/>
    </row>
    <row r="80" spans="1:5" x14ac:dyDescent="0.25">
      <c r="A80" s="8"/>
    </row>
    <row r="81" spans="1:1" x14ac:dyDescent="0.25">
      <c r="A81" s="8"/>
    </row>
    <row r="82" spans="1:1" x14ac:dyDescent="0.25">
      <c r="A82" s="8"/>
    </row>
    <row r="83" spans="1:1" x14ac:dyDescent="0.25">
      <c r="A83" s="8"/>
    </row>
    <row r="84" spans="1:1" x14ac:dyDescent="0.25">
      <c r="A84" s="8"/>
    </row>
    <row r="85" spans="1:1" x14ac:dyDescent="0.25">
      <c r="A85" s="8"/>
    </row>
    <row r="86" spans="1:1" x14ac:dyDescent="0.25">
      <c r="A86" s="8"/>
    </row>
  </sheetData>
  <mergeCells count="10">
    <mergeCell ref="A53:B53"/>
    <mergeCell ref="A2:E2"/>
    <mergeCell ref="D57:E57"/>
    <mergeCell ref="D66:E66"/>
    <mergeCell ref="A4:E4"/>
    <mergeCell ref="A6:E6"/>
    <mergeCell ref="A8:A9"/>
    <mergeCell ref="B8:B9"/>
    <mergeCell ref="C8:C9"/>
    <mergeCell ref="A55:E55"/>
  </mergeCells>
  <pageMargins left="0.511811024" right="0.511811024" top="0.78740157499999996" bottom="0.78740157499999996" header="0.31496062000000002" footer="0.31496062000000002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Augusto Mendes Guimaraes</dc:creator>
  <cp:lastModifiedBy>Mario Augusto Mendes Guimaraes</cp:lastModifiedBy>
  <cp:lastPrinted>2019-09-09T12:28:27Z</cp:lastPrinted>
  <dcterms:created xsi:type="dcterms:W3CDTF">2018-10-24T14:09:31Z</dcterms:created>
  <dcterms:modified xsi:type="dcterms:W3CDTF">2019-09-09T12:28:33Z</dcterms:modified>
</cp:coreProperties>
</file>