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20" windowWidth="15480" windowHeight="8070" tabRatio="921"/>
  </bookViews>
  <sheets>
    <sheet name="PFP" sheetId="1" r:id="rId1"/>
    <sheet name="PFP_I Equip Proj" sheetId="2" r:id="rId2"/>
    <sheet name="PFP_II Desp Viagens" sheetId="3" r:id="rId3"/>
    <sheet name="PFP_III Ser Graf" sheetId="4" r:id="rId4"/>
    <sheet name="PFP_IV Desp Gerais" sheetId="5" r:id="rId5"/>
    <sheet name="PFP_V Topografia" sheetId="6" r:id="rId6"/>
    <sheet name="PFP_VII Geotecnia" sheetId="8" r:id="rId7"/>
    <sheet name="PFP_X Cronog Financ" sheetId="9" r:id="rId8"/>
    <sheet name="PFP_XII_Mobil_Desmob" sheetId="20" r:id="rId9"/>
    <sheet name="PFP_XIII_ Det_ custos Adm_" sheetId="11" r:id="rId10"/>
    <sheet name="PFP_XIV Det_ Desp Fiscais" sheetId="12" r:id="rId11"/>
    <sheet name="PFP_XV Det_ Enc_ Soc_" sheetId="13" r:id="rId12"/>
    <sheet name="PTP_I Ficha Cur_ " sheetId="14" r:id="rId13"/>
    <sheet name="PTP_II EQUIPE TÉCNICA" sheetId="15" r:id="rId14"/>
    <sheet name="PTP_III Cronog Per NS" sheetId="16" r:id="rId15"/>
    <sheet name="PTP_IV Cronog Per NT e A" sheetId="17" r:id="rId16"/>
    <sheet name="PTP_V Cronog Físico" sheetId="18" r:id="rId17"/>
    <sheet name="Composições" sheetId="21" r:id="rId18"/>
    <sheet name="Reajustamento" sheetId="22" r:id="rId19"/>
    <sheet name="COMP" sheetId="23" r:id="rId20"/>
  </sheets>
  <externalReferences>
    <externalReference r:id="rId21"/>
  </externalReferences>
  <definedNames>
    <definedName name="_xlnm.Print_Area" localSheetId="0">PFP!$A$1:$O$53</definedName>
    <definedName name="_xlnm.Print_Area" localSheetId="1">'PFP_I Equip Proj'!$A$1:$G$54</definedName>
    <definedName name="_xlnm.Print_Area" localSheetId="2">'PFP_II Desp Viagens'!$A$1:$N$39</definedName>
    <definedName name="_xlnm.Print_Area" localSheetId="4">'PFP_IV Desp Gerais'!$A$1:$H$50</definedName>
    <definedName name="_xlnm.Print_Area" localSheetId="5">'PFP_V Topografia'!$A$1:$G$49</definedName>
    <definedName name="_xlnm.Print_Area" localSheetId="6">'PFP_VII Geotecnia'!$A$1:$G$75</definedName>
    <definedName name="_xlnm.Print_Area" localSheetId="7">'PFP_X Cronog Financ'!$A$1:$H$43</definedName>
    <definedName name="_xlnm.Print_Area" localSheetId="9">'PFP_XIII_ Det_ custos Adm_'!$A$1:$G$43</definedName>
    <definedName name="_xlnm.Print_Area" localSheetId="10">'PFP_XIV Det_ Desp Fiscais'!$A$1:$H$49</definedName>
    <definedName name="_xlnm.Print_Area" localSheetId="11">'PFP_XV Det_ Enc_ Soc_'!$A$1:$G$51</definedName>
    <definedName name="_xlnm.Print_Area" localSheetId="12">'PTP_I Ficha Cur_ '!$A$1:$I$61</definedName>
    <definedName name="_xlnm.Print_Area" localSheetId="13">'PTP_II EQUIPE TÉCNICA'!$A$1:$I$59</definedName>
    <definedName name="_xlnm.Print_Area" localSheetId="14">'PTP_III Cronog Per NS'!$A$1:$M$55</definedName>
    <definedName name="_xlnm.Print_Area" localSheetId="15">'PTP_IV Cronog Per NT e A'!$A$1:$O$53</definedName>
    <definedName name="_xlnm.Print_Area" localSheetId="16">'PTP_V Cronog Físico'!$A$1:$AH$49</definedName>
    <definedName name="_xlnm.Print_Titles" localSheetId="18">Reajustamento!$1:$4</definedName>
  </definedNames>
  <calcPr calcId="125725"/>
</workbook>
</file>

<file path=xl/calcChain.xml><?xml version="1.0" encoding="utf-8"?>
<calcChain xmlns="http://schemas.openxmlformats.org/spreadsheetml/2006/main">
  <c r="G47" i="13"/>
  <c r="G39" i="6"/>
  <c r="B42" i="2"/>
  <c r="G21" i="20" l="1"/>
  <c r="G22" s="1"/>
  <c r="G17"/>
  <c r="G18"/>
  <c r="G16"/>
  <c r="G10" i="12"/>
  <c r="F37"/>
  <c r="G37"/>
  <c r="E5" i="23"/>
  <c r="E4"/>
  <c r="E30" i="6"/>
  <c r="E15"/>
  <c r="G15" s="1"/>
  <c r="E6" i="23" l="1"/>
  <c r="E7" s="1"/>
  <c r="E9" s="1"/>
  <c r="B6" i="20"/>
  <c r="B5"/>
  <c r="F19" i="22"/>
  <c r="D25" i="2"/>
  <c r="D15"/>
  <c r="D6" i="14"/>
  <c r="A6"/>
  <c r="G18" i="6"/>
  <c r="D23" i="22"/>
  <c r="D27"/>
  <c r="D29" s="1"/>
  <c r="F27" i="21"/>
  <c r="E14"/>
  <c r="F15" s="1"/>
  <c r="E38"/>
  <c r="F39"/>
  <c r="F43"/>
  <c r="F44" s="1"/>
  <c r="E32"/>
  <c r="F33"/>
  <c r="F7"/>
  <c r="F9" s="1"/>
  <c r="E7"/>
  <c r="A6" i="2"/>
  <c r="A6" i="3" s="1"/>
  <c r="A6" i="4" s="1"/>
  <c r="A6" i="5" s="1"/>
  <c r="A6" i="6" s="1"/>
  <c r="A6" i="8" s="1"/>
  <c r="A6" i="9" s="1"/>
  <c r="A6" i="11" s="1"/>
  <c r="A6" i="12" s="1"/>
  <c r="D13" i="20"/>
  <c r="B13"/>
  <c r="G12" i="6"/>
  <c r="G29" i="8"/>
  <c r="C6" i="2"/>
  <c r="F6" i="3" s="1"/>
  <c r="D11" i="2"/>
  <c r="D42" s="1"/>
  <c r="D13"/>
  <c r="D17"/>
  <c r="D19"/>
  <c r="J20"/>
  <c r="D21"/>
  <c r="D23"/>
  <c r="D27"/>
  <c r="D29"/>
  <c r="D31"/>
  <c r="D33"/>
  <c r="D35"/>
  <c r="E42"/>
  <c r="N16" i="1"/>
  <c r="G42" i="2"/>
  <c r="N20" i="1"/>
  <c r="E10" i="3"/>
  <c r="H10"/>
  <c r="F29" s="1"/>
  <c r="K10"/>
  <c r="N10"/>
  <c r="E11"/>
  <c r="C29"/>
  <c r="H11"/>
  <c r="K11"/>
  <c r="N11"/>
  <c r="E12"/>
  <c r="H12"/>
  <c r="K12"/>
  <c r="N12"/>
  <c r="L29" s="1"/>
  <c r="E13"/>
  <c r="H13"/>
  <c r="K13"/>
  <c r="I29" s="1"/>
  <c r="E14"/>
  <c r="H14"/>
  <c r="E15"/>
  <c r="H15"/>
  <c r="N15"/>
  <c r="E16"/>
  <c r="H16"/>
  <c r="E17"/>
  <c r="H17"/>
  <c r="H18"/>
  <c r="H19"/>
  <c r="H20"/>
  <c r="H21"/>
  <c r="H22"/>
  <c r="G10" i="4"/>
  <c r="G11"/>
  <c r="G12"/>
  <c r="G13"/>
  <c r="G14"/>
  <c r="G15"/>
  <c r="G16"/>
  <c r="G17"/>
  <c r="H10" i="5"/>
  <c r="H42"/>
  <c r="N24" i="1" s="1"/>
  <c r="H12" i="5"/>
  <c r="H14"/>
  <c r="G10" i="6"/>
  <c r="G11"/>
  <c r="G21"/>
  <c r="G24"/>
  <c r="G26"/>
  <c r="G27"/>
  <c r="G30"/>
  <c r="G35"/>
  <c r="G11" i="8"/>
  <c r="G12"/>
  <c r="G67" s="1"/>
  <c r="N34" i="1" s="1"/>
  <c r="G13" i="8"/>
  <c r="G14"/>
  <c r="G15"/>
  <c r="G16"/>
  <c r="G17"/>
  <c r="G18"/>
  <c r="G19"/>
  <c r="G20"/>
  <c r="G21"/>
  <c r="G22"/>
  <c r="G23"/>
  <c r="G24"/>
  <c r="G25"/>
  <c r="G26"/>
  <c r="G27"/>
  <c r="G28"/>
  <c r="G30"/>
  <c r="G31"/>
  <c r="G32"/>
  <c r="G33"/>
  <c r="G34"/>
  <c r="G35"/>
  <c r="G36"/>
  <c r="G37"/>
  <c r="G38"/>
  <c r="G39"/>
  <c r="G40"/>
  <c r="L40"/>
  <c r="G41"/>
  <c r="G42"/>
  <c r="G43"/>
  <c r="G44"/>
  <c r="G45"/>
  <c r="G46"/>
  <c r="G47"/>
  <c r="G48"/>
  <c r="D49"/>
  <c r="G49"/>
  <c r="D50"/>
  <c r="G50"/>
  <c r="G51"/>
  <c r="G52"/>
  <c r="G53"/>
  <c r="J53"/>
  <c r="G54"/>
  <c r="G55"/>
  <c r="G56"/>
  <c r="G57"/>
  <c r="G58"/>
  <c r="G59"/>
  <c r="G60"/>
  <c r="G61"/>
  <c r="G62"/>
  <c r="G63"/>
  <c r="G64"/>
  <c r="G65"/>
  <c r="G39" i="9"/>
  <c r="H39"/>
  <c r="F36" i="11"/>
  <c r="F19" i="13"/>
  <c r="F32"/>
  <c r="F40"/>
  <c r="A6" i="15"/>
  <c r="D6"/>
  <c r="C7" i="16"/>
  <c r="I6" i="18"/>
  <c r="G42" i="4"/>
  <c r="F43" i="13"/>
  <c r="G43" s="1"/>
  <c r="F44"/>
  <c r="F45" s="1"/>
  <c r="G31" i="6" l="1"/>
  <c r="G32"/>
  <c r="C6" i="4"/>
  <c r="C6" i="5" s="1"/>
  <c r="C6" i="6" s="1"/>
  <c r="C6" i="8" s="1"/>
  <c r="C6" i="9" s="1"/>
  <c r="C6" i="11" s="1"/>
  <c r="C6" i="12" s="1"/>
  <c r="C6" i="13" s="1"/>
  <c r="C6" i="17" s="1"/>
  <c r="E20" i="21"/>
  <c r="F21" s="1"/>
  <c r="F40"/>
  <c r="F45" s="1"/>
  <c r="F46" s="1"/>
  <c r="E17"/>
  <c r="F18" s="1"/>
  <c r="G16" i="13"/>
  <c r="G17"/>
  <c r="G13"/>
  <c r="G29"/>
  <c r="G26"/>
  <c r="G27"/>
  <c r="G15"/>
  <c r="G31"/>
  <c r="G22"/>
  <c r="G44"/>
  <c r="G45" s="1"/>
  <c r="G39"/>
  <c r="G10"/>
  <c r="G38"/>
  <c r="G35"/>
  <c r="G11"/>
  <c r="G12"/>
  <c r="G24"/>
  <c r="N15" i="1"/>
  <c r="N14" s="1"/>
  <c r="G36" i="13"/>
  <c r="G37"/>
  <c r="G14"/>
  <c r="G30"/>
  <c r="G25"/>
  <c r="G28"/>
  <c r="G18"/>
  <c r="G23"/>
  <c r="G44" i="4"/>
  <c r="N23" i="1" s="1"/>
  <c r="F47" i="13"/>
  <c r="L30" i="3"/>
  <c r="N22" i="1" s="1"/>
  <c r="G43" i="4"/>
  <c r="G12" i="12"/>
  <c r="F11" i="2"/>
  <c r="G11" i="12"/>
  <c r="A6" i="13"/>
  <c r="A6" i="17" s="1"/>
  <c r="A6" i="18" s="1"/>
  <c r="A7" i="16"/>
  <c r="G23" i="20" l="1"/>
  <c r="G39" s="1"/>
  <c r="N11" i="1" s="1"/>
  <c r="N12" s="1"/>
  <c r="N32"/>
  <c r="N37" s="1"/>
  <c r="G32" i="13"/>
  <c r="G9" i="11"/>
  <c r="G10"/>
  <c r="G11"/>
  <c r="F17" i="2"/>
  <c r="F15"/>
  <c r="F13"/>
  <c r="F33"/>
  <c r="F25"/>
  <c r="F31"/>
  <c r="F21"/>
  <c r="F29"/>
  <c r="F23"/>
  <c r="F35"/>
  <c r="G40" i="13"/>
  <c r="N25" i="1"/>
  <c r="F27" i="2"/>
  <c r="F19"/>
  <c r="G19" i="13"/>
  <c r="G36" i="11" l="1"/>
  <c r="N27" i="1" s="1"/>
  <c r="F42" i="2"/>
  <c r="N19" i="1" s="1"/>
  <c r="N18" s="1"/>
  <c r="N10"/>
  <c r="N28" s="1"/>
  <c r="N8" l="1"/>
  <c r="N29"/>
  <c r="H37" i="12" s="1"/>
  <c r="H10" s="1"/>
  <c r="N26" i="1" l="1"/>
  <c r="N30" s="1"/>
  <c r="N38" s="1"/>
  <c r="H11" i="12"/>
  <c r="H12"/>
  <c r="J15" l="1"/>
</calcChain>
</file>

<file path=xl/comments1.xml><?xml version="1.0" encoding="utf-8"?>
<comments xmlns="http://schemas.openxmlformats.org/spreadsheetml/2006/main">
  <authors>
    <author>alan.silva</author>
  </authors>
  <commentList>
    <comment ref="C21" authorId="0">
      <text>
        <r>
          <rPr>
            <b/>
            <sz val="9"/>
            <color indexed="81"/>
            <rFont val="Tahoma"/>
            <charset val="1"/>
          </rPr>
          <t>alan.silva:</t>
        </r>
        <r>
          <rPr>
            <sz val="9"/>
            <color indexed="81"/>
            <rFont val="Tahoma"/>
            <charset val="1"/>
          </rPr>
          <t xml:space="preserve">
Orse Jan/17 </t>
        </r>
      </text>
    </comment>
  </commentList>
</comments>
</file>

<file path=xl/comments2.xml><?xml version="1.0" encoding="utf-8"?>
<comments xmlns="http://schemas.openxmlformats.org/spreadsheetml/2006/main">
  <authors>
    <author>alan.silva</author>
  </authors>
  <commentList>
    <comment ref="J10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Edital 07/2016 - Tomada de Preço Penedo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Edital 07/2016 - Tomada de Preço Penedo
</t>
        </r>
      </text>
    </comment>
    <comment ref="J12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Edital 07/2016 - Tomada de Preço Penedo</t>
        </r>
      </text>
    </comment>
    <comment ref="J13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Edital 07/2016 - Tomada de Preço Penedo</t>
        </r>
      </text>
    </comment>
  </commentList>
</comments>
</file>

<file path=xl/comments3.xml><?xml version="1.0" encoding="utf-8"?>
<comments xmlns="http://schemas.openxmlformats.org/spreadsheetml/2006/main">
  <authors>
    <author>alan.silva</author>
  </authors>
  <commentList>
    <comment ref="F10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  <comment ref="F12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  <comment ref="F13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  <comment ref="F14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  <comment ref="F15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  <comment ref="F16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  <comment ref="F17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</commentList>
</comments>
</file>

<file path=xl/comments4.xml><?xml version="1.0" encoding="utf-8"?>
<comments xmlns="http://schemas.openxmlformats.org/spreadsheetml/2006/main">
  <authors>
    <author>alan.silva</author>
  </authors>
  <commentList>
    <comment ref="G10" authorId="0">
      <text>
        <r>
          <rPr>
            <b/>
            <sz val="9"/>
            <color indexed="81"/>
            <rFont val="Tahoma"/>
            <charset val="1"/>
          </rPr>
          <t>alan.silva:</t>
        </r>
        <r>
          <rPr>
            <sz val="9"/>
            <color indexed="81"/>
            <rFont val="Tahoma"/>
            <charset val="1"/>
          </rPr>
          <t xml:space="preserve">
Orse Jan/17 </t>
        </r>
      </text>
    </comment>
    <comment ref="G12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Orse Jan/17 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alan.silva:</t>
        </r>
        <r>
          <rPr>
            <sz val="9"/>
            <color indexed="81"/>
            <rFont val="Tahoma"/>
            <charset val="1"/>
          </rPr>
          <t xml:space="preserve">
Orse Jan/17 </t>
        </r>
      </text>
    </comment>
  </commentList>
</comments>
</file>

<file path=xl/comments5.xml><?xml version="1.0" encoding="utf-8"?>
<comments xmlns="http://schemas.openxmlformats.org/spreadsheetml/2006/main">
  <authors>
    <author>alan.silva</author>
  </authors>
  <commentList>
    <comment ref="F10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Edital 07/2016 - Tomada de Preço Penedo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Edital 07/2016 - Tomada de Preço Penedo</t>
        </r>
      </text>
    </comment>
    <comment ref="F12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  <comment ref="F15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Edital 07/2016 - Tomada de Preço Penedo</t>
        </r>
      </text>
    </comment>
    <comment ref="F18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Edital 07/2016 - Tomada de Preço Penedo</t>
        </r>
      </text>
    </comment>
    <comment ref="F26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  <comment ref="F27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  <comment ref="F30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Edital 07/2016 - Tomada de Preço Penedo</t>
        </r>
      </text>
    </comment>
    <comment ref="F31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</commentList>
</comments>
</file>

<file path=xl/comments6.xml><?xml version="1.0" encoding="utf-8"?>
<comments xmlns="http://schemas.openxmlformats.org/spreadsheetml/2006/main">
  <authors>
    <author>alan.silva</author>
  </authors>
  <commentList>
    <comment ref="D28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mudei a unidade de M para H 
E a quantidade de 250 para 100
</t>
        </r>
      </text>
    </comment>
  </commentList>
</comments>
</file>

<file path=xl/comments7.xml><?xml version="1.0" encoding="utf-8"?>
<comments xmlns="http://schemas.openxmlformats.org/spreadsheetml/2006/main">
  <authors>
    <author>alan.silva</author>
  </authors>
  <commentList>
    <comment ref="F17" authorId="0">
      <text>
        <r>
          <rPr>
            <b/>
            <sz val="9"/>
            <color indexed="81"/>
            <rFont val="Tahoma"/>
            <family val="2"/>
          </rPr>
          <t>Alan.silva:</t>
        </r>
        <r>
          <rPr>
            <sz val="9"/>
            <color indexed="81"/>
            <rFont val="Tahoma"/>
            <family val="2"/>
          </rPr>
          <t xml:space="preserve">
Valores reajustados</t>
        </r>
      </text>
    </comment>
  </commentList>
</comments>
</file>

<file path=xl/sharedStrings.xml><?xml version="1.0" encoding="utf-8"?>
<sst xmlns="http://schemas.openxmlformats.org/spreadsheetml/2006/main" count="1006" uniqueCount="603">
  <si>
    <t>PROPOSTA FINANCEIRA DE PROJETO</t>
  </si>
  <si>
    <t>CODIGO:</t>
  </si>
  <si>
    <t>PFP</t>
  </si>
  <si>
    <t>NOME DA CONSULTORA:</t>
  </si>
  <si>
    <t>PROJETO:</t>
  </si>
  <si>
    <t>OBJETO:</t>
  </si>
  <si>
    <t>EDITAL:</t>
  </si>
  <si>
    <t>CUSTOS DIRETOS</t>
  </si>
  <si>
    <t>MOBILIZAÇÃO/DESMOBILIZAÇÃO</t>
  </si>
  <si>
    <t>A - TOTAL DA MOBILIZAÇÃO/DESMOBILIZAÇÃO</t>
  </si>
  <si>
    <t>A1 - MOBILIZAÇÃO (PFP-XII)</t>
  </si>
  <si>
    <t>A2 - DESMOBILIZAÇÃO (PFP-XII)</t>
  </si>
  <si>
    <t>MÃO-DE-OBRA</t>
  </si>
  <si>
    <t>B - TOTAL DE SALÁRIO DA EQUIPE</t>
  </si>
  <si>
    <t>B1 - TOTAL SALÁRIOS DA EQUIPE COM VÍNCULO (PFP-I)</t>
  </si>
  <si>
    <t>B2 - TOTAL SALÁRIO DO AUTÔNOMO (PFP-I)</t>
  </si>
  <si>
    <t>B3 - TRANSP., ALIMENT. E MORADIA CONFORME CLT (SOMATÓRIO DA LINHA "C" DOS (PFP-XI)</t>
  </si>
  <si>
    <t>C - TOTAL DE ENCARGOS SOCIAIS</t>
  </si>
  <si>
    <t>OUTRAS DESPESAS</t>
  </si>
  <si>
    <t>D - DESPESAS COM VIAGENS (PFP-II)</t>
  </si>
  <si>
    <t>E - SERVIÇOS GRÁFICOS (PFP-III)</t>
  </si>
  <si>
    <t>F - DESPESAS GERAIS (PFP-IV)</t>
  </si>
  <si>
    <t>TOTAL DE OUTRAS DESPESAS</t>
  </si>
  <si>
    <t>CUSTOS INDIRETOS</t>
  </si>
  <si>
    <t>J1 - SERVIÇOS TOPOGRÁFICOS (PFP-V)</t>
  </si>
  <si>
    <t>J2 - SERVIÇOS CARTOGRÁFICOS (PFP-VI)</t>
  </si>
  <si>
    <t>J3 - SERVIÇOS GEOTÉCNICOS (PFP-VII)</t>
  </si>
  <si>
    <t>J4 - SERVIÇOS PEDOLÓGICOS (PFP-VIII)</t>
  </si>
  <si>
    <t>J5 - SERVIÇOS DE VERIFICAÇÃO DE DRENABILIDADE (PFP-IX)</t>
  </si>
  <si>
    <t>TOTAL DA PROPOSTA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</si>
  <si>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</si>
  <si>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</si>
  <si>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</si>
  <si>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</si>
  <si>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</si>
  <si>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</si>
  <si>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r>
      <t xml:space="preserve">6.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UTILIZADO NA LINHA "I" SERÁ CALCULADO APLICANDO A SEGUINTE FÓRMULA:</t>
    </r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</si>
  <si>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DF) ] - 1 } x 100</t>
    </r>
  </si>
  <si>
    <t>SALÁRIOS E ENCARGOS DA EQUIPE</t>
  </si>
  <si>
    <t>PFP-I</t>
  </si>
  <si>
    <t>SÍMBOLO</t>
  </si>
  <si>
    <t>TOTAL DE</t>
  </si>
  <si>
    <t>SALÁRIO</t>
  </si>
  <si>
    <t>TOTAL CUSTO</t>
  </si>
  <si>
    <t>HOMENS/MÊS</t>
  </si>
  <si>
    <t>MENSAL  (R$)</t>
  </si>
  <si>
    <t xml:space="preserve">SALÁRIOS DE </t>
  </si>
  <si>
    <t xml:space="preserve"> SALÁRIOS DE  </t>
  </si>
  <si>
    <t xml:space="preserve">E. SOCIAIS DE </t>
  </si>
  <si>
    <t>B1</t>
  </si>
  <si>
    <t>B2</t>
  </si>
  <si>
    <t>C</t>
  </si>
  <si>
    <t>P0</t>
  </si>
  <si>
    <t>P1</t>
  </si>
  <si>
    <t>P2</t>
  </si>
  <si>
    <t>P3</t>
  </si>
  <si>
    <t>T1</t>
  </si>
  <si>
    <t>T2</t>
  </si>
  <si>
    <t>T3</t>
  </si>
  <si>
    <t>A1</t>
  </si>
  <si>
    <t>A2</t>
  </si>
  <si>
    <t>A3</t>
  </si>
  <si>
    <t>TOTAIS</t>
  </si>
  <si>
    <t>LEGENDA:</t>
  </si>
  <si>
    <t>B1 - SALÁRIOS DA EQUIPE EM DIAS ÚTEIS</t>
  </si>
  <si>
    <t>B2- SALÁRIO DO AUTÔNOMO (CONSULTOR)</t>
  </si>
  <si>
    <t>UTILIZAR OS SÍMBOLOS DO FOR PPT-II - EQUIPE TÉCNICA</t>
  </si>
  <si>
    <t>DETALHAR OS ENCARGOS SOCIAIS NO FOR PPF-XV</t>
  </si>
  <si>
    <t>DESPESAS COM VIAGENS</t>
  </si>
  <si>
    <t>PFP-II</t>
  </si>
  <si>
    <t>ROTEIRO</t>
  </si>
  <si>
    <t>PASSAGENS</t>
  </si>
  <si>
    <t>DIÁRIAS</t>
  </si>
  <si>
    <t>EQUIPE</t>
  </si>
  <si>
    <t>AÉREAS</t>
  </si>
  <si>
    <t>TERRESTRES</t>
  </si>
  <si>
    <t>NÍVEL SUPERIOR</t>
  </si>
  <si>
    <t>NÍVEL TÉC/AUX/APOIO</t>
  </si>
  <si>
    <t>QUANT.</t>
  </si>
  <si>
    <t>CUSTO (R$)</t>
  </si>
  <si>
    <t>TOTAL (R$)</t>
  </si>
  <si>
    <t>TOTAIS COM PASSAGENS/DIÁRIAS</t>
  </si>
  <si>
    <t xml:space="preserve">TOTAL DE DESPESAS COM VIAGENS </t>
  </si>
  <si>
    <t xml:space="preserve">1 -  INCLUIR AS DESPESAS COM VIAGENS DA EQUIPE DURANTE A EXECUÇÃO DOS SERVIÇOS, INCLUSIVE PARA AS REUNIÕES COM A CODEVASF. </t>
  </si>
  <si>
    <t>2 - NÂO INCLUIR AS VIAGENS COM MOBILIZAÇÃO/DESMOBILIZAÇÃO DA EQUIPE</t>
  </si>
  <si>
    <t>3 - AS DIÁRIAS COBREM DESPESAS COM TAXI, ALIMENTAÇÃO E HOSPEDAGEM</t>
  </si>
  <si>
    <t>4 - TRANSFERIR O TOTAL DAS DESPESAS COM VIAGENS PARA A LINHA "D" DO (FOR PPF-I)</t>
  </si>
  <si>
    <t>SERVIÇOS GRÁFICOS</t>
  </si>
  <si>
    <t>PFP-III</t>
  </si>
  <si>
    <t>DISCRIMINAÇÃO</t>
  </si>
  <si>
    <t>EXEMPLARES</t>
  </si>
  <si>
    <t>Nº DE</t>
  </si>
  <si>
    <t>CUSTOS (R$)</t>
  </si>
  <si>
    <t>VIAS</t>
  </si>
  <si>
    <t>UNITÁRIO</t>
  </si>
  <si>
    <t>TOTAL</t>
  </si>
  <si>
    <t>SUBTOTAL</t>
  </si>
  <si>
    <t>RESERVA DE 10%</t>
  </si>
  <si>
    <t>TOTAL  DE SERVIÇOS GRÁFICOS</t>
  </si>
  <si>
    <t>ASSINTATURA:</t>
  </si>
  <si>
    <t xml:space="preserve">1 - CORREPONDEM AOS SERVIÇOS COM IMPRESSÃO DOS  RELATÓRIOS. </t>
  </si>
  <si>
    <t xml:space="preserve">2 - RESERVA DE 10% CALCULADO SOBRE O SUBTOTAL PARA IMPRESSÃO DE RELATÓRIOS ESPECÍFICOS EXCEPCIONALMENTE </t>
  </si>
  <si>
    <t xml:space="preserve">     SOLICITADO PELA CODEVASF</t>
  </si>
  <si>
    <t xml:space="preserve">DESPESAS GERAIS </t>
  </si>
  <si>
    <t>PFP-IV</t>
  </si>
  <si>
    <t>UNID.</t>
  </si>
  <si>
    <t>Aluguel e Manutenção de veículo de passeio</t>
  </si>
  <si>
    <t>MÊS</t>
  </si>
  <si>
    <t>Serviços de Computação</t>
  </si>
  <si>
    <t>Comunicações</t>
  </si>
  <si>
    <t>TOTAL  DE DESPESAS GERAIS</t>
  </si>
  <si>
    <t>DESPESAS COM ALUGUEL E MANUTENÇÃO DE VEÍCULOS, SERVIÇOS DE COMPUTAÇÃO E COMUNICAÇÃO (MALOTE, CORREIO ETC.)</t>
  </si>
  <si>
    <t>PFP-V</t>
  </si>
  <si>
    <t xml:space="preserve">NOME DA CONSULTORA: </t>
  </si>
  <si>
    <t>PREÇOS (R$)</t>
  </si>
  <si>
    <t>km</t>
  </si>
  <si>
    <t>TOTAL  DE SERVIÇOS TOPOGRÁFICOS</t>
  </si>
  <si>
    <t xml:space="preserve">NO PREÇO DOS SERVIÇOS TOPOGRÁFICOS, PAGOS A PREÇOS UNITÁRIOS, INCLUEM OS CUSTOS DE MÃO-DE-OBRA,  </t>
  </si>
  <si>
    <t>EQUIPAMENTOS E VEÍCULOS UTILIZADOS NA SUA EXECUÇÃO, BEM COMO CUSTOS DE ADMINISTRAÇÃO E DESPESAS FISCAIS</t>
  </si>
  <si>
    <t>SERVIÇOS GEOTÉCNICOS</t>
  </si>
  <si>
    <t>PFP-VII</t>
  </si>
  <si>
    <t>1. -    SONDAGEM MISTA</t>
  </si>
  <si>
    <r>
      <t>1.1</t>
    </r>
    <r>
      <rPr>
        <sz val="8"/>
        <rFont val="Helv"/>
        <family val="2"/>
      </rPr>
      <t xml:space="preserve"> -  Sondagem Rotativa</t>
    </r>
  </si>
  <si>
    <r>
      <t xml:space="preserve">       </t>
    </r>
    <r>
      <rPr>
        <sz val="8"/>
        <rFont val="Helv"/>
        <family val="2"/>
      </rPr>
      <t xml:space="preserve">- Mobilização e desmobilização de equipamentos </t>
    </r>
  </si>
  <si>
    <t>equip</t>
  </si>
  <si>
    <r>
      <t xml:space="preserve">       </t>
    </r>
    <r>
      <rPr>
        <sz val="8"/>
        <rFont val="MS Sans Serif"/>
        <family val="2"/>
      </rPr>
      <t>- Em granitos, gnaisses, quartzitos e rochas afins</t>
    </r>
  </si>
  <si>
    <r>
      <t xml:space="preserve">       </t>
    </r>
    <r>
      <rPr>
        <sz val="8"/>
        <rFont val="Helv"/>
        <family val="2"/>
      </rPr>
      <t xml:space="preserve">- Ø N      </t>
    </r>
  </si>
  <si>
    <t>m</t>
  </si>
  <si>
    <r>
      <t xml:space="preserve">       </t>
    </r>
    <r>
      <rPr>
        <sz val="8"/>
        <rFont val="Helv"/>
        <family val="2"/>
      </rPr>
      <t>- Ø B</t>
    </r>
  </si>
  <si>
    <r>
      <t xml:space="preserve">       </t>
    </r>
    <r>
      <rPr>
        <sz val="8"/>
        <rFont val="Helv"/>
        <family val="2"/>
      </rPr>
      <t>- Ø N (sondagem em solo)</t>
    </r>
  </si>
  <si>
    <t xml:space="preserve">       - Deslocamento e instalação do equipamento</t>
  </si>
  <si>
    <r>
      <t xml:space="preserve">       </t>
    </r>
    <r>
      <rPr>
        <sz val="8"/>
        <rFont val="Helv"/>
        <family val="2"/>
      </rPr>
      <t>- 0  a  200 metros</t>
    </r>
  </si>
  <si>
    <t>unid.</t>
  </si>
  <si>
    <r>
      <t xml:space="preserve">       </t>
    </r>
    <r>
      <rPr>
        <sz val="8"/>
        <rFont val="Helv"/>
        <family val="2"/>
      </rPr>
      <t>- 201 a 500 metros</t>
    </r>
  </si>
  <si>
    <r>
      <t xml:space="preserve">       </t>
    </r>
    <r>
      <rPr>
        <sz val="8"/>
        <rFont val="Helv"/>
        <family val="2"/>
      </rPr>
      <t>- Acima de 500 metros</t>
    </r>
  </si>
  <si>
    <t xml:space="preserve">1.2 - Sondagem a Percussão </t>
  </si>
  <si>
    <r>
      <t xml:space="preserve">        </t>
    </r>
    <r>
      <rPr>
        <sz val="8"/>
        <rFont val="Helv"/>
        <family val="2"/>
      </rPr>
      <t>- Mobilização e desmobilização de equipamentos</t>
    </r>
  </si>
  <si>
    <r>
      <t xml:space="preserve">        </t>
    </r>
    <r>
      <rPr>
        <sz val="8"/>
        <rFont val="Helv"/>
        <family val="2"/>
      </rPr>
      <t>- Sondagem à percussão com SPT</t>
    </r>
  </si>
  <si>
    <t xml:space="preserve">        - Deslocamento e instalação de equipamento    </t>
  </si>
  <si>
    <r>
      <t xml:space="preserve">        </t>
    </r>
    <r>
      <rPr>
        <sz val="8"/>
        <rFont val="Helv"/>
        <family val="2"/>
      </rPr>
      <t>- 0 a 200 metros</t>
    </r>
  </si>
  <si>
    <r>
      <t xml:space="preserve">        </t>
    </r>
    <r>
      <rPr>
        <sz val="8"/>
        <rFont val="Helv"/>
        <family val="2"/>
      </rPr>
      <t>- 201 a  500 metros</t>
    </r>
  </si>
  <si>
    <r>
      <t xml:space="preserve">        </t>
    </r>
    <r>
      <rPr>
        <sz val="8"/>
        <rFont val="Helv"/>
        <family val="2"/>
      </rPr>
      <t>- Acima de 500 metros</t>
    </r>
  </si>
  <si>
    <t>2. -  SONDAGEM SÍSMICA DE REFRAÇÃO</t>
  </si>
  <si>
    <t xml:space="preserve">3. -  SONDAGEM A  TRADO (4") </t>
  </si>
  <si>
    <t>4. -  POÇOS DE INSPEÇÃO</t>
  </si>
  <si>
    <t>5. -      ENSAIOS</t>
  </si>
  <si>
    <t>5.1 -    Ensaios em solos</t>
  </si>
  <si>
    <t>ensaio</t>
  </si>
  <si>
    <t>5.1.2 - Densidade Natural</t>
  </si>
  <si>
    <t>5.1.3 - Limite de Liquidez</t>
  </si>
  <si>
    <t>5.1.4 - Limite de Plasticidade</t>
  </si>
  <si>
    <t>5.1.5 - Granulometria por Peneiramento</t>
  </si>
  <si>
    <t>5.1.6 - Granulometria por Sedimentação</t>
  </si>
  <si>
    <t>5.1.7 - Ensaio compactação Proctor Normal</t>
  </si>
  <si>
    <t>5.1.8 - Massa Especifica  Real dos Grãos</t>
  </si>
  <si>
    <t>5.1.9 - Adensamento Oedométrico</t>
  </si>
  <si>
    <t>5.1.10 - Triaxial (UU) não consolidado não drenado</t>
  </si>
  <si>
    <t>5.1.11 - Triaxial (CU) consolidado - não drenado</t>
  </si>
  <si>
    <t>5.1.12 - Expansão</t>
  </si>
  <si>
    <t>5.1.13 - Dispersão:</t>
  </si>
  <si>
    <t>5.1.13.1 - Granulometria Comparativa</t>
  </si>
  <si>
    <t>5.1.13.2 - Crumb Test</t>
  </si>
  <si>
    <t>5.1.14.   Infiltração</t>
  </si>
  <si>
    <t>5.1.16 -  Análise da Areia:</t>
  </si>
  <si>
    <t>5.1.17-   Mineralogia</t>
  </si>
  <si>
    <t>5.1.18 - Abrasão "Los Angeles "</t>
  </si>
  <si>
    <t>5.1.19 - Reatividade Potencial</t>
  </si>
  <si>
    <t>5.1.21 - Permeabilidade "in situ"</t>
  </si>
  <si>
    <t>TOTAL DE SERVIÇOS GEOTÉCNICOS</t>
  </si>
  <si>
    <t>NO PREÇO DOS SERVIÇOS GEOTÉCNICOS, PAGOS A PREÇOS UNITÁRIOS, INCLUEM OS CUSTOS DE  MÃO-DE-OBRA,</t>
  </si>
  <si>
    <t xml:space="preserve">EQUIPAMENTOS, VEÍCULOS E LABORATÓRIOS UTILIZADOS NA SUA EXECUÇÃO, BEM COMO CUSTOS DE ADMINISTRAÇÃO E </t>
  </si>
  <si>
    <t>DESPESAS FISCAIS.</t>
  </si>
  <si>
    <t>CRONOGRAMA FINANCEIRO</t>
  </si>
  <si>
    <t>PFP-X</t>
  </si>
  <si>
    <t xml:space="preserve">      </t>
  </si>
  <si>
    <t>Nº</t>
  </si>
  <si>
    <t>TAREFA</t>
  </si>
  <si>
    <t>RELATÓRIO/SERVIÇO DE CAMPO</t>
  </si>
  <si>
    <t>DIAS
CORRIDOS</t>
  </si>
  <si>
    <t xml:space="preserve">SERVIÇOS  PAGOS </t>
  </si>
  <si>
    <t>A  PREÇO GLOBAL(R$)</t>
  </si>
  <si>
    <t>A PREÇO UNITÁRIO (R$)</t>
  </si>
  <si>
    <t>TOTAL DA FOLHA</t>
  </si>
  <si>
    <t>O CRONOGRAMA FINANCEIRO DEVERÁ ESTAR COMPATÍVEL COM O CRONOGRAMA FÍSICO (FOR PPT-V)</t>
  </si>
  <si>
    <t>DETALHAMENTO DO CUSTO DE ADMINISTRAÇÃO</t>
  </si>
  <si>
    <t>PFP-XIII</t>
  </si>
  <si>
    <t>VALORES</t>
  </si>
  <si>
    <t>%</t>
  </si>
  <si>
    <t>R$</t>
  </si>
  <si>
    <t>Custos da equipe da administração central da empresa consultora ( diretoria, pessoal técnico de apoio e pessoal administrativo não diretamente vinculado à prestação dos serviços)</t>
  </si>
  <si>
    <t>Despesas com aluguéis, comunicação, manutenção e transporte não diretamente relacionados com o custo direto dos serviços</t>
  </si>
  <si>
    <t>5</t>
  </si>
  <si>
    <t>TOTAIS DO CUSTO DE ADMINISTRAÇÃO</t>
  </si>
  <si>
    <t>OBSERVAÇAO:</t>
  </si>
  <si>
    <t>DETALHAMENTO DE DESPESAS FISCAIS</t>
  </si>
  <si>
    <t>PFP-XIV</t>
  </si>
  <si>
    <t>DF %</t>
  </si>
  <si>
    <t>DF' %</t>
  </si>
  <si>
    <t>1 - ISS</t>
  </si>
  <si>
    <t>2 - PIS</t>
  </si>
  <si>
    <t>3 - COFINS</t>
  </si>
  <si>
    <t xml:space="preserve">TOTAIS DE DESPESAS FISCAIS </t>
  </si>
  <si>
    <t>Observação:</t>
  </si>
  <si>
    <t xml:space="preserve"> As despesas fiscais (DF) incidem sobre o total da fatura e não sobre os custos incorridos. Portanto aplicar a seguinte fórmula:</t>
  </si>
  <si>
    <t xml:space="preserve"> DF = { [ 1 / ( 1 - DF ) ] - 1 } x 100</t>
  </si>
  <si>
    <t>DETALHAMENTO DOS ENCARGOS SOCIAIS</t>
  </si>
  <si>
    <t>PFP-XV</t>
  </si>
  <si>
    <t>A</t>
  </si>
  <si>
    <t>ENCARGOS SOCIAIS BÁSICOS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</si>
  <si>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</si>
  <si>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</si>
  <si>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</si>
  <si>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</si>
  <si>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</si>
  <si>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</si>
  <si>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</si>
  <si>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Sebrae</t>
  </si>
  <si>
    <t>A7</t>
  </si>
  <si>
    <t>Seguro contra acidente</t>
  </si>
  <si>
    <t>A8</t>
  </si>
  <si>
    <t>Senai</t>
  </si>
  <si>
    <t>A9</t>
  </si>
  <si>
    <t>Sesi</t>
  </si>
  <si>
    <t>SUBTOTAL DE "A"</t>
  </si>
  <si>
    <t>B</t>
  </si>
  <si>
    <t xml:space="preserve"> ENCARGOS SOCIAIS QUE RECEBEM INCIDÊNCIA DE "A"</t>
  </si>
  <si>
    <t xml:space="preserve">13º Salário  </t>
  </si>
  <si>
    <t>SUBTOTAL DE  "B"</t>
  </si>
  <si>
    <t xml:space="preserve"> ENCARGOS SOCIAIS QUE NÃO RECEBEM INCIDÊNCIA DE "A"</t>
  </si>
  <si>
    <t>C1</t>
  </si>
  <si>
    <t>C2</t>
  </si>
  <si>
    <t>SUBTOTAL DE "C"</t>
  </si>
  <si>
    <t>D</t>
  </si>
  <si>
    <t xml:space="preserve"> REINCIDÊNCIAS</t>
  </si>
  <si>
    <t>D1</t>
  </si>
  <si>
    <t>SUBTOTAL DE "D"</t>
  </si>
  <si>
    <t>TOTAIS DE ENCARGOS SOCIAIS</t>
  </si>
  <si>
    <t>FICHA CURRICULAR</t>
  </si>
  <si>
    <t>PTP-I</t>
  </si>
  <si>
    <t>NOME DO TÉCNICO:</t>
  </si>
  <si>
    <t>FUNÇÃO NO PROJETO:</t>
  </si>
  <si>
    <t>ATUAÇÃO:</t>
  </si>
  <si>
    <t>DATA  NASCIMENTO:</t>
  </si>
  <si>
    <t>NACIONALIDADE:</t>
  </si>
  <si>
    <t>(   ) PERM.</t>
  </si>
  <si>
    <t>(   ) EVENT.</t>
  </si>
  <si>
    <t>INSTRUÇÃO</t>
  </si>
  <si>
    <t>ESCOLARIDADE</t>
  </si>
  <si>
    <t>ESTABELECIMENTO</t>
  </si>
  <si>
    <t>LOCAL</t>
  </si>
  <si>
    <t>DURAÇÃO</t>
  </si>
  <si>
    <t>ANO CONCLUSÃO</t>
  </si>
  <si>
    <t>ANO</t>
  </si>
  <si>
    <t>EXPERIÊNCIA PROFISSIONAL</t>
  </si>
  <si>
    <t>CONCORDO EM PARTICIAPAR DESTE  OBJETO (ASSINATURA DO TÉCNICO):</t>
  </si>
  <si>
    <t>Nº DO REGISTRO PROFISSIONAL:</t>
  </si>
  <si>
    <t>1 - JUNTAR OS COMPROVANTES DE ESCOLARIDADE (GRADUAÇÃO, ESPECIALIZAÇÃO, MESTRADO E DOUTORADO, SE FOR O CASO)</t>
  </si>
  <si>
    <t xml:space="preserve">2 - RELACIONAR AS ATIVIDADES REPRESENTATIVAS DA EXPERIÊNCIA PROFISSIONAL COM DESTAQUE PARA OS SERVIÇOS SIMILARES AO </t>
  </si>
  <si>
    <t xml:space="preserve">     OBJETO.</t>
  </si>
  <si>
    <t>3 - JUNTAR OS COMPROVANTES DA EXPERIÊNCIA PROFISSIONAL, CERTIFICADOS PELA UNIDADE PROFISSIONAL COMPETENTE.</t>
  </si>
  <si>
    <t>EQUIPE TÉCNICA DE PROJETO</t>
  </si>
  <si>
    <t>PTP-II</t>
  </si>
  <si>
    <t>CATEGORIA</t>
  </si>
  <si>
    <t>PROFISSÃO/FUNÇÃO</t>
  </si>
  <si>
    <t>QUANT,</t>
  </si>
  <si>
    <t>HOMENS</t>
  </si>
  <si>
    <t>ATUAÇÃO</t>
  </si>
  <si>
    <t>(   ) P       (   ) E</t>
  </si>
  <si>
    <t>Profissional Master</t>
  </si>
  <si>
    <t>Consultor</t>
  </si>
  <si>
    <t>Profissional Sênior Coord.</t>
  </si>
  <si>
    <t>Profissional Sênior</t>
  </si>
  <si>
    <t>Profissional Médio</t>
  </si>
  <si>
    <t>Profissional Júnior</t>
  </si>
  <si>
    <t>Profissional Trainee</t>
  </si>
  <si>
    <t>P4</t>
  </si>
  <si>
    <t>NÍVEL TÉCNICO</t>
  </si>
  <si>
    <t>T0</t>
  </si>
  <si>
    <t>Topógrafo Sênior Coordenador</t>
  </si>
  <si>
    <t xml:space="preserve">Laboratorista de Solos Coord. </t>
  </si>
  <si>
    <t>Laboratorista  de Concr. Coord.</t>
  </si>
  <si>
    <t>Técnico Segurança Trab. Coord.</t>
  </si>
  <si>
    <t>Técnico Meio Ambiente Coord.</t>
  </si>
  <si>
    <t>Operador de DGPS</t>
  </si>
  <si>
    <t>Técnico Sênior</t>
  </si>
  <si>
    <t xml:space="preserve">Topógrafo Sênior </t>
  </si>
  <si>
    <t>Cadista/Projetista Sênior</t>
  </si>
  <si>
    <t>Laboratorista de Solos Sênior</t>
  </si>
  <si>
    <t>Laboratorista de Concreto Sênior</t>
  </si>
  <si>
    <t>Inspetor de Solo/Concreto Sênior</t>
  </si>
  <si>
    <t>Técnico Segurança Trabalho</t>
  </si>
  <si>
    <t>Técnico Desmonte Rocha</t>
  </si>
  <si>
    <t>Técnico de Edificações</t>
  </si>
  <si>
    <t>Documentador</t>
  </si>
  <si>
    <t>Modelista</t>
  </si>
  <si>
    <t>Técnico Médio</t>
  </si>
  <si>
    <t>Topógrafo Médio</t>
  </si>
  <si>
    <t>Cadista/Desenhista</t>
  </si>
  <si>
    <t>Aux. Laboratório de Solo/Concret.</t>
  </si>
  <si>
    <t>Nivelador</t>
  </si>
  <si>
    <t>Técnico Júnior</t>
  </si>
  <si>
    <t>Auxiliar de Topógrafo</t>
  </si>
  <si>
    <t>Auxiliar de Laborat. Sol./Concr.</t>
  </si>
  <si>
    <t>NÍVEL AUXILIAR</t>
  </si>
  <si>
    <t>Auxiliar  Sênior</t>
  </si>
  <si>
    <t>Auxiliar Médio</t>
  </si>
  <si>
    <t>Auxiliar Júnior</t>
  </si>
  <si>
    <t>APOIO</t>
  </si>
  <si>
    <t>Operário não Qualificado</t>
  </si>
  <si>
    <t>OP</t>
  </si>
  <si>
    <t>Servente/Faxineira</t>
  </si>
  <si>
    <t xml:space="preserve">Auxiliar de Campo </t>
  </si>
  <si>
    <t>2 - O SÍMBOLO “P” SERÁ USADO PARA TODOS DE NÍVEL SUPERIOR, INCLUSIVE COORDENADOR E SUPERVISOR</t>
  </si>
  <si>
    <t>2 - O SÍMBOLO “T” SERÁ USADO PARA TODOS DE NÍVEL MÉDIO, INCLUSIVE TOPÓGRAFOS, LABORATORISTAS, CADISTAS, ETC.</t>
  </si>
  <si>
    <t>3 - O SÍMBOLO “A” INCLUI  AUXILIARES DE CAMPO, DE LABORATÓRIO, SECRETÁRIAS, DIGITADORES, ARQUIVISTAS. ETC.</t>
  </si>
  <si>
    <t>4 - CATEGORIA MASTER  (EXPERIÊNCIA ACIMA DE 10 ANOS)</t>
  </si>
  <si>
    <t>5- CATEGORIA SÊNIOR (EXPERIÊNCIA ACIMA DE 10 ANOS)</t>
  </si>
  <si>
    <t>6 - CATEGORIA MÉDIO  (EXPERIÊNCIA &gt; 5 &lt; 10 ANOS)</t>
  </si>
  <si>
    <t>7- CATEGORIA JÚNIOR  (EXPERIÊNCIA &gt; 2 &lt; 5  ANOS)</t>
  </si>
  <si>
    <t>8 - CATEGORIA TRAINEE (EXPERIÊNCIA &gt; 6 MESES &lt; 2 ANOS)</t>
  </si>
  <si>
    <t xml:space="preserve">CRONOGRAMA DE PERMANÊNCIA - NÍVEL SUPERIOR </t>
  </si>
  <si>
    <t>PTP-III</t>
  </si>
  <si>
    <t>EQUIPE PROPOSTA</t>
  </si>
  <si>
    <t>NÚMERO DE HOMENS/MÊS</t>
  </si>
  <si>
    <t>ESPECIALIDADE</t>
  </si>
  <si>
    <t>PROFISSÃO</t>
  </si>
  <si>
    <t>FUNÇÃO</t>
  </si>
  <si>
    <t>TRABALHO</t>
  </si>
  <si>
    <t>INIC.</t>
  </si>
  <si>
    <t>FIM</t>
  </si>
  <si>
    <t>TOTAL DE HOMENS MÊS POR CATEGORIA</t>
  </si>
  <si>
    <t>CRONOGRAMA DE PERMANÊNCIA - NÍVELTÉC. E AUXILIAR</t>
  </si>
  <si>
    <t>PTP-IV</t>
  </si>
  <si>
    <t xml:space="preserve">CRONOGRAMA FÍSICO </t>
  </si>
  <si>
    <t>PTP-V</t>
  </si>
  <si>
    <t>SEQ</t>
  </si>
  <si>
    <t>COD.</t>
  </si>
  <si>
    <t>TAREFA/ATIVIDADE</t>
  </si>
  <si>
    <t>DATA</t>
  </si>
  <si>
    <t>MÊS1</t>
  </si>
  <si>
    <t>MÊS2</t>
  </si>
  <si>
    <t>MÊS3</t>
  </si>
  <si>
    <t>MÊS4</t>
  </si>
  <si>
    <t>MÊS5</t>
  </si>
  <si>
    <t>MÊS6</t>
  </si>
  <si>
    <t>MÊS7</t>
  </si>
  <si>
    <t>MÊS8</t>
  </si>
  <si>
    <t>MÊS9</t>
  </si>
  <si>
    <t>MÊS10</t>
  </si>
  <si>
    <t>MÊS11</t>
  </si>
  <si>
    <t>MÊS12</t>
  </si>
  <si>
    <t>(DIAS)</t>
  </si>
  <si>
    <t>5 - A LICITANTE DEVERÁ ADAPTAR OS ROTEIROS E VALORES PARA AS SUAS CONDIÇÕES.</t>
  </si>
  <si>
    <t>NÚMERO DE HORAS TRABALHADAS  POR MÊS = 176 (CENTO E SETENTA E SEIS)</t>
  </si>
  <si>
    <t>1 - Amarração Planialtimétrica</t>
  </si>
  <si>
    <t xml:space="preserve">1.3 - </t>
  </si>
  <si>
    <t>Transporte de cotas com Nivelamento geométrico IIN (ABNT)</t>
  </si>
  <si>
    <t xml:space="preserve">2.1 - </t>
  </si>
  <si>
    <t>2.-</t>
  </si>
  <si>
    <t>3 -</t>
  </si>
  <si>
    <t>3.1 -</t>
  </si>
  <si>
    <t xml:space="preserve">4 - </t>
  </si>
  <si>
    <t xml:space="preserve">4.1 - </t>
  </si>
  <si>
    <t xml:space="preserve">5 - </t>
  </si>
  <si>
    <t>Cadastros</t>
  </si>
  <si>
    <t xml:space="preserve">5.1 - </t>
  </si>
  <si>
    <t>Cadastro da rede existente, com nivelamento classe IIN</t>
  </si>
  <si>
    <t xml:space="preserve">5.2 - </t>
  </si>
  <si>
    <t>5.3 -</t>
  </si>
  <si>
    <t>5.4 -</t>
  </si>
  <si>
    <t>Locação de furos de sondagem para cadastro</t>
  </si>
  <si>
    <t xml:space="preserve">6 - </t>
  </si>
  <si>
    <t>Monumentação</t>
  </si>
  <si>
    <t>6.1 -</t>
  </si>
  <si>
    <t>Marcos de concreto</t>
  </si>
  <si>
    <t xml:space="preserve">6.2 - </t>
  </si>
  <si>
    <t>Piquetes de madeira</t>
  </si>
  <si>
    <t xml:space="preserve">7 - </t>
  </si>
  <si>
    <t>Batimetria</t>
  </si>
  <si>
    <t xml:space="preserve">7.1 - </t>
  </si>
  <si>
    <t>Batimetria de seções fluviais</t>
  </si>
  <si>
    <t xml:space="preserve">6.3 - </t>
  </si>
  <si>
    <t>Barrotes de madeira</t>
  </si>
  <si>
    <t>há</t>
  </si>
  <si>
    <t>C2 - 20% INCIDENTE SOBRE O ITEM  B2</t>
  </si>
  <si>
    <t>5.1.9 - Ensaio compactação Proctor Modificado</t>
  </si>
  <si>
    <t>5.1.9.1</t>
  </si>
  <si>
    <t>5.1.9.2</t>
  </si>
  <si>
    <t>5.1.16.2 Equivalente de Areia</t>
  </si>
  <si>
    <t>Depósito Rescisão Sem Justa Causa</t>
  </si>
  <si>
    <t>Relatório de Reconhecimento</t>
  </si>
  <si>
    <t>Estudo de concepção</t>
  </si>
  <si>
    <t>Minuta do projeto básico</t>
  </si>
  <si>
    <t xml:space="preserve">Projeto básico final </t>
  </si>
  <si>
    <t>Detalhamentos elétricos e estruturais</t>
  </si>
  <si>
    <t>Orçamento com quantitativos  e especificações</t>
  </si>
  <si>
    <t xml:space="preserve">Locação e nivelamento de eixos </t>
  </si>
  <si>
    <t>Levantamento Planialtimétrico Semi-Cadastral</t>
  </si>
  <si>
    <t>Levantamento Planialtimétrico semi-cadastral classe IIPAC</t>
  </si>
  <si>
    <t xml:space="preserve">5.1.12..1Ensaio de colapsividade em anéis de adensamento </t>
  </si>
  <si>
    <t>5.1.12..2Determinação da pressão de expansão</t>
  </si>
  <si>
    <t>C3</t>
  </si>
  <si>
    <t>D2</t>
  </si>
  <si>
    <t>Reincidência de "A" sobre "B" - A% x B%</t>
  </si>
  <si>
    <t>Coordenador Geral (Eng Sênior)</t>
  </si>
  <si>
    <t>Eng Pleno</t>
  </si>
  <si>
    <t>Eng Médio</t>
  </si>
  <si>
    <t>Eng Júnior</t>
  </si>
  <si>
    <t>Ajudante Administrativo</t>
  </si>
  <si>
    <t>Auxiliar Administrativo</t>
  </si>
  <si>
    <t xml:space="preserve">TAXI </t>
  </si>
  <si>
    <t>Cadastro</t>
  </si>
  <si>
    <t>Estudos Ambientais</t>
  </si>
  <si>
    <t xml:space="preserve">5.1.1 - Umidade Natural </t>
  </si>
  <si>
    <t>TOTAL DOS SERVIÇOS  DE CAMPO</t>
  </si>
  <si>
    <t xml:space="preserve">SUB-TOTAL TOTAL DOS SERVIÇOS </t>
  </si>
  <si>
    <t>SERVIÇOS DE CAMPO</t>
  </si>
  <si>
    <t>SERVIÇOS</t>
  </si>
  <si>
    <t>Outras despesas que afetam o custo de produção como: avaliação do concreto com ensaios, análises de água, treinamento, biblioteca, programa de qualidade, auditoria interna e externa</t>
  </si>
  <si>
    <t xml:space="preserve"> ou seja, para o valor máximo de 11,25%, o valor a ser aplicado na composição dos preços será:</t>
  </si>
  <si>
    <t>G -  CUSTO DE ADMINISTRAÇÃO - (13% DO ITEM B) (PFP-XIII)</t>
  </si>
  <si>
    <t>Repouso Semanal Remunerado</t>
  </si>
  <si>
    <t>Feriados</t>
  </si>
  <si>
    <t>Auxílio - Enfermidade</t>
  </si>
  <si>
    <t>Licença Paternidade</t>
  </si>
  <si>
    <t>Faltas Justificadas</t>
  </si>
  <si>
    <t>Dias de Chuvas</t>
  </si>
  <si>
    <t>Auxílio Acidente do Trabalho</t>
  </si>
  <si>
    <t>Férias Gozadas</t>
  </si>
  <si>
    <t>Salário Maternidade</t>
  </si>
  <si>
    <t>B3</t>
  </si>
  <si>
    <t>B4</t>
  </si>
  <si>
    <t>B5</t>
  </si>
  <si>
    <t>B6</t>
  </si>
  <si>
    <t>B7</t>
  </si>
  <si>
    <t>B8</t>
  </si>
  <si>
    <t>B9</t>
  </si>
  <si>
    <t>B10</t>
  </si>
  <si>
    <t>Aviso Prévio Indenizado</t>
  </si>
  <si>
    <t>Aviso Prévio Trabalhado</t>
  </si>
  <si>
    <t>Férias Indenizadas</t>
  </si>
  <si>
    <t>Indenização Adicional</t>
  </si>
  <si>
    <t>C4</t>
  </si>
  <si>
    <t>C5</t>
  </si>
  <si>
    <t>Reincidência de "A" sobre Aviso Prévio Trabalhado e Reincidência do FGTS sobre Aviso Prévio Indenizado</t>
  </si>
  <si>
    <t xml:space="preserve">C1 - 52,76% INCIDENTE SOBRE O ITEM  B1 </t>
  </si>
  <si>
    <t>3.1</t>
  </si>
  <si>
    <t xml:space="preserve">Deslocamento equip sondagem a trado entre furos </t>
  </si>
  <si>
    <t>Equipe de topografia</t>
  </si>
  <si>
    <t>mês</t>
  </si>
  <si>
    <t>Unid</t>
  </si>
  <si>
    <t>Custo Direto Total</t>
  </si>
  <si>
    <t>Taxa de BDI %</t>
  </si>
  <si>
    <t>Total da Composição</t>
  </si>
  <si>
    <t>Coef</t>
  </si>
  <si>
    <t>P. Unit.</t>
  </si>
  <si>
    <t>P. Total</t>
  </si>
  <si>
    <t>Hospedagem</t>
  </si>
  <si>
    <t>Local:</t>
  </si>
  <si>
    <t>Serviço:</t>
  </si>
  <si>
    <t>Cadastro físico</t>
  </si>
  <si>
    <t>DETALHAMENTO DO CUSTO DE MOBILIZAÇÃO/DESMOBILIZAÇÃO</t>
  </si>
  <si>
    <t>PFP-XII</t>
  </si>
  <si>
    <t>TOTAIS DO CUSTO DE MOBILIUZAÇÃO/DESMOBILIZAÇÃO</t>
  </si>
  <si>
    <t xml:space="preserve">                             Companhia  de  Desenvolvimento  dos  Vales  do  São  Francisco e do Parnaíba</t>
  </si>
  <si>
    <t xml:space="preserve">                             Ministério  da  Integração  Nacional – MI</t>
  </si>
  <si>
    <t xml:space="preserve">                             2ª SUPERINTENDÊNCIA REGIONAL</t>
  </si>
  <si>
    <t>Descrição:</t>
  </si>
  <si>
    <t>Fonte:</t>
  </si>
  <si>
    <t>Mês/Ano de Coleta SINAPI:</t>
  </si>
  <si>
    <t>Cód. Insumo</t>
  </si>
  <si>
    <t>Desc. do Insumo</t>
  </si>
  <si>
    <t>Quant.</t>
  </si>
  <si>
    <t>P. Unit (R$)</t>
  </si>
  <si>
    <t>P. Total (R$)</t>
  </si>
  <si>
    <t>MÃO DE OBRA</t>
  </si>
  <si>
    <t>Sub total MO ( com os Encargos Sociais ):</t>
  </si>
  <si>
    <t>EQUIPAMENTOS</t>
  </si>
  <si>
    <t>Sub total MATERIAIS:</t>
  </si>
  <si>
    <t>Sub total EQUIPAMENTOS:</t>
  </si>
  <si>
    <t>Total ( MAT + MO + EQUIP):</t>
  </si>
  <si>
    <t>PREÇO UNITÁRIO TOTAL:</t>
  </si>
  <si>
    <t>Código:</t>
  </si>
  <si>
    <t>Unidade:</t>
  </si>
  <si>
    <t>Aluguel de veículo 4 x 4 (caminhonete) incluindo combustível e manutenção</t>
  </si>
  <si>
    <t>MATERIAIS</t>
  </si>
  <si>
    <t>DEPRECIAÇÃO MENSAL DO EQUIPAMENTO</t>
  </si>
  <si>
    <t>Preço de aquisição</t>
  </si>
  <si>
    <t>un</t>
  </si>
  <si>
    <t>Tempo de uso previsto no contrato</t>
  </si>
  <si>
    <t>Previsão de recuperação na venda do bem usado</t>
  </si>
  <si>
    <t>Custo mensal (A1-A3) / A2</t>
  </si>
  <si>
    <t>JUROS PELO CAPITAL EMPREGADO</t>
  </si>
  <si>
    <t>Taxa mensal de jurus 5% (incidência sobre A4)</t>
  </si>
  <si>
    <t>Custo mensal</t>
  </si>
  <si>
    <t>CONSERVAÇÃO E MANUTENÇÃO</t>
  </si>
  <si>
    <t>Incidência mensal</t>
  </si>
  <si>
    <t>COMBUSTÍVEL</t>
  </si>
  <si>
    <t>Média mensal de quilômetro por veículo</t>
  </si>
  <si>
    <t>Quilômetros rodados com um litro de combustível</t>
  </si>
  <si>
    <t>km/l</t>
  </si>
  <si>
    <t>D3</t>
  </si>
  <si>
    <t>Quantidade de litros de combustível por mês</t>
  </si>
  <si>
    <t>l</t>
  </si>
  <si>
    <t>D4</t>
  </si>
  <si>
    <t>D5</t>
  </si>
  <si>
    <t>Custo mensal - (D3*D4)</t>
  </si>
  <si>
    <t>E</t>
  </si>
  <si>
    <t>LUBRIFICANTES</t>
  </si>
  <si>
    <t>E1</t>
  </si>
  <si>
    <t>E2</t>
  </si>
  <si>
    <t>Quantidade de litros de óleo por troca</t>
  </si>
  <si>
    <t>E3</t>
  </si>
  <si>
    <t>Preço do litro do óleo</t>
  </si>
  <si>
    <t>E4</t>
  </si>
  <si>
    <t>Custo por troca de óleo</t>
  </si>
  <si>
    <t>E5</t>
  </si>
  <si>
    <t>Custo mensal - [(D1/E1)*E4]</t>
  </si>
  <si>
    <t>F</t>
  </si>
  <si>
    <t>PNEUS</t>
  </si>
  <si>
    <t>F1</t>
  </si>
  <si>
    <t>Vida útil do pneu</t>
  </si>
  <si>
    <t>F2</t>
  </si>
  <si>
    <t>Quantidade de pneus</t>
  </si>
  <si>
    <t>F3</t>
  </si>
  <si>
    <t>Preço do pneu</t>
  </si>
  <si>
    <t>F4</t>
  </si>
  <si>
    <t>Custo por troca de pneus</t>
  </si>
  <si>
    <t>F5</t>
  </si>
  <si>
    <t>Custo mensal - [(D1/F1)*F4]</t>
  </si>
  <si>
    <t>h</t>
  </si>
  <si>
    <t xml:space="preserve"> REAJUSTAMENTO - MEMÓRIA DE CALCULO</t>
  </si>
  <si>
    <t xml:space="preserve">Período de referência dos índices: </t>
  </si>
  <si>
    <t>Mês de aniversário da Proposta</t>
  </si>
  <si>
    <t>Mês de apresentação da Proposta</t>
  </si>
  <si>
    <t>I.</t>
  </si>
  <si>
    <t>Formulário:</t>
  </si>
  <si>
    <t>sendo;</t>
  </si>
  <si>
    <t>R - Valor do reajustamento</t>
  </si>
  <si>
    <t>V - Valor a ser reajustado</t>
  </si>
  <si>
    <t>1.</t>
  </si>
  <si>
    <t>Ei</t>
  </si>
  <si>
    <t>=</t>
  </si>
  <si>
    <t xml:space="preserve">Eo </t>
  </si>
  <si>
    <t>Portanto:</t>
  </si>
  <si>
    <t xml:space="preserve">R = V * </t>
  </si>
  <si>
    <r>
      <t xml:space="preserve">A0157980 - Serviços de Consultoria (Coluna 39 da FGV- </t>
    </r>
    <r>
      <rPr>
        <b/>
        <sz val="11"/>
        <color indexed="8"/>
        <rFont val="Calibri"/>
        <family val="2"/>
      </rPr>
      <t>INCC</t>
    </r>
    <r>
      <rPr>
        <sz val="10"/>
        <rFont val="MS Sans Serif"/>
        <family val="2"/>
      </rPr>
      <t>)</t>
    </r>
  </si>
  <si>
    <t>Valor Reajustado:</t>
  </si>
  <si>
    <t>Saldo Reajustado</t>
  </si>
  <si>
    <t>Valor Reajustado + Saldo Reajustado</t>
  </si>
  <si>
    <t>o - AGO/2015</t>
  </si>
  <si>
    <t>Região do Baixio do Poço Magro - Guanambi/BA</t>
  </si>
  <si>
    <t>Projeto Básico do Sistema de Abastecimento de Água Bruta na Região do Poço Magro e Adjacências.</t>
  </si>
  <si>
    <t>P</t>
  </si>
  <si>
    <t xml:space="preserve">E </t>
  </si>
  <si>
    <t>SSA/GUANAMBI/SSA</t>
  </si>
  <si>
    <t>BJL/BAXIO DO POÇO MAGRO/BJL</t>
  </si>
  <si>
    <t>p</t>
  </si>
  <si>
    <t>i - JUNHO/2017</t>
  </si>
  <si>
    <t>Mobilização/Desmobilização para interior</t>
  </si>
  <si>
    <t>Veículo pick-up 4x4 cabine dupla</t>
  </si>
  <si>
    <t>5.1.8 - Ensaio compactação Proctor Intermediário</t>
  </si>
  <si>
    <t>Índice de Suporte Califórnia ISC c/3 corpos de prova</t>
  </si>
  <si>
    <t>Índice de Suporte Califórnia ISC c/5 corpos de prova</t>
  </si>
  <si>
    <t>5.1.15    Ensaio de Perda d''água (05 estágios)</t>
  </si>
  <si>
    <t>5.1.16.1 Análise Química da Areia teor de mat orgânica</t>
  </si>
  <si>
    <t>Índice de lamelaridade</t>
  </si>
  <si>
    <t>5.1.20 - Permeabilidade vertical de carga variável</t>
  </si>
  <si>
    <t>5.1.22 - Índice de Suporte Califórnia ISC</t>
  </si>
  <si>
    <t>Assistente Administrativo</t>
  </si>
  <si>
    <t>Eng Trainee</t>
  </si>
  <si>
    <t>Técnico Sênior Coordenador</t>
  </si>
  <si>
    <t>Técnico de Estrada/Agrônomo</t>
  </si>
  <si>
    <t>Taxa de gasto sem a depreciação, encargos e seguros (incidência sobre A4)</t>
  </si>
  <si>
    <t>Preço do litro do óleo diesel</t>
  </si>
  <si>
    <t>Franquia por troca de óleo</t>
  </si>
  <si>
    <t>Cadastro da rede (adutoras, interceptores e emissários) existente, com levantamento topográfico.</t>
  </si>
  <si>
    <t>1.1-</t>
  </si>
  <si>
    <t>Pontos GPS, método estático, com receptores de dupla frequência,para transporte de coordenadas de vértices do IBGE</t>
  </si>
  <si>
    <t>1.2-</t>
  </si>
  <si>
    <t>Poligonais eletrônicas para transporte de coordenadas tipo IIP (ABNT)</t>
  </si>
  <si>
    <t xml:space="preserve">UNID. </t>
  </si>
  <si>
    <t xml:space="preserve">COEF. </t>
  </si>
  <si>
    <t>VALOR (R$)</t>
  </si>
  <si>
    <t>1. EQUIPAMENTOS</t>
  </si>
  <si>
    <t xml:space="preserve">1.2- Micro/Soft </t>
  </si>
  <si>
    <t>1.1- Estação Total classe 3</t>
  </si>
  <si>
    <t>I - DESPESAS FISCAIS - (16,62% = DF' DOS ITENS A+B+C+D+E+F+G+H) (PFP-XIV)</t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</si>
  <si>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( 1 - 0,1425 ) ] - 1 } x 100</t>
    </r>
  </si>
  <si>
    <r>
      <t xml:space="preserve">    </t>
    </r>
    <r>
      <rPr>
        <b/>
        <sz val="8"/>
        <rFont val="Arial"/>
        <family val="2"/>
      </rPr>
      <t>DF' = 0,1662  ou  16,62%</t>
    </r>
  </si>
  <si>
    <t xml:space="preserve"> DF = { [ 1 / ( 1 - 0,1425 ) ] - 1 } x 100</t>
  </si>
  <si>
    <t xml:space="preserve"> DF' =0,1662  ou  16,62%</t>
  </si>
  <si>
    <r>
      <t xml:space="preserve">5. </t>
    </r>
    <r>
      <rPr>
        <b/>
        <sz val="8"/>
        <rFont val="Arial"/>
        <family val="2"/>
      </rPr>
      <t>DF</t>
    </r>
    <r>
      <rPr>
        <sz val="8"/>
        <rFont val="Arial"/>
        <family val="2"/>
      </rPr>
      <t xml:space="preserve"> = A SOMA DOS TRIBUTOS (EX: ISS 5,00 + PIS 1,65 + COFINS 7,60 = 14,25%)</t>
    </r>
  </si>
  <si>
    <t>2. ENCARGOS SOCIAIS DA EQUIPE COM VÍNCULO = 50,82% SOBRE O SALÁRIO MENSAL</t>
  </si>
  <si>
    <t>3. CUSTO DE ADMINISTRAÇÃO = 13% SOBRE O TOTAL DE SALÁRIOS DA EQUIPE (B1 + B2)</t>
  </si>
  <si>
    <t>1. ENCARGOS SOCIAIS DE AUTÔNOMOS = 16% SOBRE O SALÁRIO MENSAL</t>
  </si>
  <si>
    <t>BDI</t>
  </si>
  <si>
    <t xml:space="preserve">Levantamento planialtimétrico cadastral com estação total classe II, com locação de eixo e seções transversais com 10m, para cada lado. </t>
  </si>
  <si>
    <t xml:space="preserve">2.1- Levantamento planialtimétrico cadastral com estação total classe II, com locação de eixo e seções transversais com 10m, para cada lado. </t>
  </si>
  <si>
    <t>COMPOSIÇÃO - PFP V</t>
  </si>
  <si>
    <t>H - REMUNERAÇÃO DA EMPRESA (LUCRO) - (6,74% DOS ITENS A+B+C+D+E+F+G)</t>
  </si>
  <si>
    <t>TOPOGRAFIA</t>
  </si>
  <si>
    <t>4. REMUNERAÇÃO DA EMPRESA (LUCRO) = 6,74% SOBRE OS ITENS DE CUSTOS DIRETOS + CUSTO DE ADMINISTRAÇÃO</t>
  </si>
</sst>
</file>

<file path=xl/styles.xml><?xml version="1.0" encoding="utf-8"?>
<styleSheet xmlns="http://schemas.openxmlformats.org/spreadsheetml/2006/main">
  <numFmts count="20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&quot;Cr$ &quot;#,##0.00_);[Red]&quot;(Cr$ &quot;#,##0.00\)"/>
    <numFmt numFmtId="167" formatCode="0_)"/>
    <numFmt numFmtId="168" formatCode="0_);\(0\)"/>
    <numFmt numFmtId="169" formatCode="0.0"/>
    <numFmt numFmtId="170" formatCode="00"/>
    <numFmt numFmtId="171" formatCode="#,##0.00&quot;     &quot;"/>
    <numFmt numFmtId="172" formatCode="#,##0.00;[Red]#,##0.00"/>
    <numFmt numFmtId="173" formatCode="000"/>
    <numFmt numFmtId="174" formatCode="#,##0.00&quot;  &quot;"/>
    <numFmt numFmtId="175" formatCode="0.000000"/>
    <numFmt numFmtId="176" formatCode="0.000"/>
    <numFmt numFmtId="177" formatCode="0.0%"/>
    <numFmt numFmtId="178" formatCode="_-* #,##0.0000000_-;\-* #,##0.0000000_-;_-* &quot;-&quot;??_-;_-@_-"/>
    <numFmt numFmtId="179" formatCode="&quot;R$&quot;\ #,##0.00"/>
    <numFmt numFmtId="180" formatCode="[$-416]mm/yyyy;@"/>
    <numFmt numFmtId="181" formatCode="0.0000000%"/>
    <numFmt numFmtId="182" formatCode="0.0000%"/>
  </numFmts>
  <fonts count="59">
    <font>
      <sz val="10"/>
      <name val="MS Sans Serif"/>
      <family val="2"/>
    </font>
    <font>
      <sz val="8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  <font>
      <sz val="7"/>
      <name val="MS Sans Serif"/>
      <family val="2"/>
    </font>
    <font>
      <sz val="8"/>
      <color indexed="8"/>
      <name val="Arial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8"/>
      <color indexed="8"/>
      <name val="Arial"/>
      <family val="2"/>
    </font>
    <font>
      <sz val="14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sz val="8"/>
      <name val="Tahoma"/>
      <family val="2"/>
    </font>
    <font>
      <sz val="8"/>
      <name val="MS Sans Serif"/>
      <family val="2"/>
    </font>
    <font>
      <sz val="9"/>
      <name val="Arial"/>
      <family val="2"/>
    </font>
    <font>
      <sz val="10"/>
      <name val="Helv"/>
      <family val="2"/>
    </font>
    <font>
      <sz val="9"/>
      <name val="Helv"/>
      <family val="2"/>
    </font>
    <font>
      <b/>
      <sz val="8"/>
      <name val="Helv"/>
      <family val="2"/>
    </font>
    <font>
      <b/>
      <sz val="10"/>
      <name val="Helv"/>
      <family val="2"/>
    </font>
    <font>
      <sz val="7"/>
      <name val="Times New Roman"/>
      <family val="1"/>
    </font>
    <font>
      <sz val="10"/>
      <name val="Times New Roman"/>
      <family val="1"/>
    </font>
    <font>
      <sz val="7.5"/>
      <name val="Arial"/>
      <family val="2"/>
    </font>
    <font>
      <b/>
      <sz val="7"/>
      <name val="Times New Roman"/>
      <family val="1"/>
    </font>
    <font>
      <sz val="10"/>
      <name val="MS Sans Serif"/>
      <family val="2"/>
    </font>
    <font>
      <b/>
      <sz val="8"/>
      <name val="Helv"/>
    </font>
    <font>
      <b/>
      <sz val="10"/>
      <name val="MS Sans Serif"/>
      <family val="2"/>
    </font>
    <font>
      <b/>
      <sz val="11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Mercedes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indexed="12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indexed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double">
        <color indexed="8"/>
      </bottom>
      <diagonal/>
    </border>
  </borders>
  <cellStyleXfs count="13">
    <xf numFmtId="0" fontId="0" fillId="0" borderId="0"/>
    <xf numFmtId="166" fontId="30" fillId="0" borderId="0" applyFill="0" applyBorder="0" applyAlignment="0" applyProtection="0"/>
    <xf numFmtId="0" fontId="2" fillId="0" borderId="0"/>
    <xf numFmtId="0" fontId="2" fillId="0" borderId="0"/>
    <xf numFmtId="0" fontId="45" fillId="0" borderId="0"/>
    <xf numFmtId="165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0" fontId="30" fillId="0" borderId="0" applyFill="0" applyBorder="0" applyAlignment="0" applyProtection="0"/>
  </cellStyleXfs>
  <cellXfs count="80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/>
    </xf>
    <xf numFmtId="4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6" fontId="3" fillId="0" borderId="0" xfId="1" applyFont="1" applyFill="1" applyBorder="1" applyAlignment="1" applyProtection="1">
      <alignment vertical="center"/>
    </xf>
    <xf numFmtId="166" fontId="2" fillId="0" borderId="0" xfId="1" applyFont="1" applyFill="1" applyBorder="1" applyAlignment="1" applyProtection="1">
      <alignment vertical="center"/>
    </xf>
    <xf numFmtId="0" fontId="3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0" xfId="6" applyFont="1" applyAlignment="1">
      <alignment vertical="center"/>
    </xf>
    <xf numFmtId="0" fontId="3" fillId="2" borderId="11" xfId="0" applyFont="1" applyFill="1" applyBorder="1" applyAlignment="1">
      <alignment horizontal="left" vertical="top"/>
    </xf>
    <xf numFmtId="0" fontId="4" fillId="2" borderId="12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3" fillId="0" borderId="10" xfId="6" applyFont="1" applyBorder="1" applyAlignment="1">
      <alignment vertical="center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5" fillId="0" borderId="13" xfId="0" applyFont="1" applyBorder="1" applyAlignment="1">
      <alignment horizontal="center" vertical="center"/>
    </xf>
    <xf numFmtId="39" fontId="9" fillId="0" borderId="10" xfId="5" applyNumberFormat="1" applyFont="1" applyFill="1" applyBorder="1" applyAlignment="1" applyProtection="1">
      <alignment horizontal="center" vertical="top"/>
      <protection locked="0"/>
    </xf>
    <xf numFmtId="39" fontId="9" fillId="0" borderId="9" xfId="5" applyNumberFormat="1" applyFont="1" applyFill="1" applyBorder="1" applyAlignment="1" applyProtection="1">
      <alignment horizontal="center" vertical="top"/>
      <protection locked="0"/>
    </xf>
    <xf numFmtId="39" fontId="9" fillId="0" borderId="14" xfId="5" applyNumberFormat="1" applyFont="1" applyFill="1" applyBorder="1" applyAlignment="1" applyProtection="1">
      <alignment horizontal="center" vertical="top"/>
      <protection locked="0"/>
    </xf>
    <xf numFmtId="0" fontId="5" fillId="0" borderId="0" xfId="6" applyFont="1" applyAlignment="1">
      <alignment vertical="center"/>
    </xf>
    <xf numFmtId="39" fontId="9" fillId="0" borderId="13" xfId="5" applyNumberFormat="1" applyFont="1" applyFill="1" applyBorder="1" applyAlignment="1" applyProtection="1">
      <alignment horizontal="center" vertical="top"/>
      <protection locked="0"/>
    </xf>
    <xf numFmtId="168" fontId="10" fillId="0" borderId="5" xfId="0" applyNumberFormat="1" applyFont="1" applyBorder="1" applyAlignment="1">
      <alignment horizontal="center" vertical="center"/>
    </xf>
    <xf numFmtId="39" fontId="9" fillId="0" borderId="3" xfId="5" applyNumberFormat="1" applyFont="1" applyFill="1" applyBorder="1" applyAlignment="1" applyProtection="1">
      <alignment horizontal="center" vertical="top"/>
      <protection locked="0"/>
    </xf>
    <xf numFmtId="37" fontId="9" fillId="0" borderId="1" xfId="5" applyNumberFormat="1" applyFont="1" applyFill="1" applyBorder="1" applyAlignment="1" applyProtection="1">
      <alignment horizontal="center" vertical="top"/>
      <protection locked="0"/>
    </xf>
    <xf numFmtId="37" fontId="9" fillId="0" borderId="5" xfId="5" applyNumberFormat="1" applyFont="1" applyFill="1" applyBorder="1" applyAlignment="1" applyProtection="1">
      <alignment horizontal="center" vertical="top"/>
      <protection locked="0"/>
    </xf>
    <xf numFmtId="165" fontId="11" fillId="0" borderId="13" xfId="5" applyFont="1" applyBorder="1"/>
    <xf numFmtId="165" fontId="11" fillId="0" borderId="10" xfId="5" applyFont="1" applyBorder="1" applyAlignment="1" applyProtection="1">
      <alignment horizontal="center"/>
    </xf>
    <xf numFmtId="39" fontId="11" fillId="0" borderId="10" xfId="5" applyNumberFormat="1" applyFont="1" applyBorder="1" applyAlignment="1" applyProtection="1">
      <alignment horizontal="center"/>
      <protection locked="0"/>
    </xf>
    <xf numFmtId="39" fontId="11" fillId="0" borderId="0" xfId="5" applyNumberFormat="1" applyFont="1" applyBorder="1" applyAlignment="1" applyProtection="1">
      <alignment horizontal="center"/>
      <protection locked="0"/>
    </xf>
    <xf numFmtId="39" fontId="11" fillId="0" borderId="9" xfId="5" applyNumberFormat="1" applyFont="1" applyBorder="1" applyAlignment="1" applyProtection="1">
      <alignment horizontal="center"/>
      <protection locked="0"/>
    </xf>
    <xf numFmtId="39" fontId="11" fillId="0" borderId="13" xfId="5" applyNumberFormat="1" applyFont="1" applyBorder="1" applyAlignment="1" applyProtection="1">
      <alignment horizontal="center"/>
      <protection locked="0"/>
    </xf>
    <xf numFmtId="165" fontId="12" fillId="0" borderId="13" xfId="5" applyFont="1" applyBorder="1" applyAlignment="1">
      <alignment horizontal="center"/>
    </xf>
    <xf numFmtId="2" fontId="12" fillId="0" borderId="10" xfId="5" applyNumberFormat="1" applyFont="1" applyBorder="1" applyAlignment="1" applyProtection="1">
      <alignment horizontal="center"/>
    </xf>
    <xf numFmtId="4" fontId="12" fillId="0" borderId="10" xfId="5" applyNumberFormat="1" applyFont="1" applyBorder="1" applyAlignment="1" applyProtection="1">
      <alignment horizontal="center"/>
      <protection locked="0"/>
    </xf>
    <xf numFmtId="4" fontId="12" fillId="0" borderId="0" xfId="5" applyNumberFormat="1" applyFont="1" applyBorder="1" applyAlignment="1" applyProtection="1">
      <alignment horizontal="center"/>
      <protection locked="0"/>
    </xf>
    <xf numFmtId="4" fontId="12" fillId="0" borderId="9" xfId="5" applyNumberFormat="1" applyFont="1" applyBorder="1" applyAlignment="1" applyProtection="1">
      <alignment horizontal="center"/>
      <protection locked="0"/>
    </xf>
    <xf numFmtId="4" fontId="12" fillId="0" borderId="13" xfId="5" applyNumberFormat="1" applyFont="1" applyBorder="1" applyAlignment="1" applyProtection="1">
      <alignment horizontal="center"/>
      <protection locked="0"/>
    </xf>
    <xf numFmtId="165" fontId="13" fillId="0" borderId="13" xfId="5" applyFont="1" applyBorder="1" applyAlignment="1">
      <alignment horizontal="center"/>
    </xf>
    <xf numFmtId="165" fontId="12" fillId="0" borderId="5" xfId="5" applyFont="1" applyBorder="1" applyAlignment="1">
      <alignment horizontal="center"/>
    </xf>
    <xf numFmtId="169" fontId="12" fillId="0" borderId="3" xfId="5" applyNumberFormat="1" applyFont="1" applyBorder="1" applyAlignment="1" applyProtection="1">
      <alignment horizontal="center"/>
    </xf>
    <xf numFmtId="4" fontId="12" fillId="0" borderId="3" xfId="5" applyNumberFormat="1" applyFont="1" applyBorder="1" applyAlignment="1">
      <alignment horizontal="center"/>
    </xf>
    <xf numFmtId="4" fontId="12" fillId="0" borderId="10" xfId="5" applyNumberFormat="1" applyFont="1" applyBorder="1" applyAlignment="1">
      <alignment horizontal="center"/>
    </xf>
    <xf numFmtId="4" fontId="12" fillId="0" borderId="0" xfId="5" applyNumberFormat="1" applyFont="1" applyBorder="1" applyAlignment="1">
      <alignment horizontal="center"/>
    </xf>
    <xf numFmtId="4" fontId="12" fillId="0" borderId="9" xfId="5" applyNumberFormat="1" applyFont="1" applyBorder="1" applyAlignment="1">
      <alignment horizontal="center"/>
    </xf>
    <xf numFmtId="4" fontId="12" fillId="0" borderId="5" xfId="5" applyNumberFormat="1" applyFont="1" applyBorder="1" applyAlignment="1">
      <alignment horizontal="center"/>
    </xf>
    <xf numFmtId="165" fontId="14" fillId="0" borderId="9" xfId="5" applyFont="1" applyBorder="1" applyAlignment="1">
      <alignment horizontal="center" vertical="center"/>
    </xf>
    <xf numFmtId="165" fontId="14" fillId="0" borderId="8" xfId="5" applyFont="1" applyBorder="1" applyAlignment="1">
      <alignment horizontal="center" vertical="center"/>
    </xf>
    <xf numFmtId="165" fontId="14" fillId="3" borderId="10" xfId="5" applyFont="1" applyFill="1" applyBorder="1" applyAlignment="1">
      <alignment horizontal="center" vertical="center"/>
    </xf>
    <xf numFmtId="4" fontId="14" fillId="0" borderId="4" xfId="12" applyNumberFormat="1" applyFont="1" applyFill="1" applyBorder="1" applyAlignment="1" applyProtection="1">
      <alignment horizontal="center" vertical="center"/>
    </xf>
    <xf numFmtId="4" fontId="14" fillId="0" borderId="6" xfId="12" applyNumberFormat="1" applyFont="1" applyFill="1" applyBorder="1" applyAlignment="1" applyProtection="1">
      <alignment horizontal="center" vertical="center"/>
    </xf>
    <xf numFmtId="0" fontId="5" fillId="0" borderId="15" xfId="6" applyFont="1" applyBorder="1" applyAlignment="1">
      <alignment horizontal="left" vertical="top"/>
    </xf>
    <xf numFmtId="0" fontId="5" fillId="0" borderId="16" xfId="6" applyFont="1" applyBorder="1" applyAlignment="1">
      <alignment horizontal="left" vertical="top"/>
    </xf>
    <xf numFmtId="0" fontId="5" fillId="0" borderId="17" xfId="6" applyFont="1" applyBorder="1" applyAlignment="1">
      <alignment horizontal="left" vertical="top"/>
    </xf>
    <xf numFmtId="0" fontId="5" fillId="0" borderId="16" xfId="6" applyFont="1" applyBorder="1" applyAlignment="1">
      <alignment vertical="top"/>
    </xf>
    <xf numFmtId="0" fontId="5" fillId="0" borderId="17" xfId="6" applyFont="1" applyBorder="1" applyAlignment="1">
      <alignment vertical="center"/>
    </xf>
    <xf numFmtId="0" fontId="3" fillId="0" borderId="3" xfId="6" applyFont="1" applyBorder="1" applyAlignment="1">
      <alignment vertical="center"/>
    </xf>
    <xf numFmtId="0" fontId="5" fillId="0" borderId="6" xfId="6" applyFont="1" applyBorder="1" applyAlignment="1">
      <alignment horizontal="left" vertical="top"/>
    </xf>
    <xf numFmtId="0" fontId="5" fillId="0" borderId="7" xfId="6" applyFont="1" applyBorder="1" applyAlignment="1">
      <alignment horizontal="left" vertical="top"/>
    </xf>
    <xf numFmtId="0" fontId="5" fillId="0" borderId="8" xfId="6" applyFont="1" applyBorder="1" applyAlignment="1">
      <alignment horizontal="left" vertical="top"/>
    </xf>
    <xf numFmtId="0" fontId="5" fillId="0" borderId="1" xfId="6" applyFont="1" applyBorder="1" applyAlignment="1">
      <alignment horizontal="left" vertical="top"/>
    </xf>
    <xf numFmtId="0" fontId="5" fillId="0" borderId="2" xfId="6" applyFont="1" applyBorder="1" applyAlignment="1">
      <alignment horizontal="left" vertical="top"/>
    </xf>
    <xf numFmtId="0" fontId="5" fillId="0" borderId="3" xfId="6" applyFont="1" applyBorder="1" applyAlignment="1">
      <alignment horizontal="left" vertical="top"/>
    </xf>
    <xf numFmtId="0" fontId="5" fillId="0" borderId="9" xfId="6" applyFont="1" applyBorder="1" applyAlignment="1">
      <alignment horizontal="left" vertical="top"/>
    </xf>
    <xf numFmtId="0" fontId="5" fillId="0" borderId="0" xfId="6" applyFont="1" applyBorder="1" applyAlignment="1">
      <alignment horizontal="left" vertical="top"/>
    </xf>
    <xf numFmtId="0" fontId="5" fillId="0" borderId="10" xfId="6" applyFont="1" applyBorder="1" applyAlignment="1">
      <alignment horizontal="left" vertical="top"/>
    </xf>
    <xf numFmtId="0" fontId="3" fillId="0" borderId="0" xfId="7" applyFont="1" applyAlignment="1">
      <alignment vertical="center"/>
    </xf>
    <xf numFmtId="0" fontId="3" fillId="0" borderId="9" xfId="7" applyFont="1" applyBorder="1" applyAlignment="1">
      <alignment vertical="center"/>
    </xf>
    <xf numFmtId="0" fontId="3" fillId="0" borderId="0" xfId="7" applyFont="1" applyBorder="1" applyAlignment="1">
      <alignment vertical="center"/>
    </xf>
    <xf numFmtId="0" fontId="3" fillId="0" borderId="3" xfId="7" applyFont="1" applyBorder="1" applyAlignment="1">
      <alignment vertical="center"/>
    </xf>
    <xf numFmtId="0" fontId="5" fillId="0" borderId="6" xfId="7" applyFont="1" applyBorder="1" applyAlignment="1">
      <alignment horizontal="left" vertical="top"/>
    </xf>
    <xf numFmtId="0" fontId="5" fillId="0" borderId="7" xfId="7" applyFont="1" applyBorder="1" applyAlignment="1">
      <alignment horizontal="left" vertical="top"/>
    </xf>
    <xf numFmtId="0" fontId="5" fillId="0" borderId="8" xfId="7" applyFont="1" applyBorder="1" applyAlignment="1">
      <alignment horizontal="left" vertical="top"/>
    </xf>
    <xf numFmtId="0" fontId="5" fillId="0" borderId="8" xfId="7" applyFont="1" applyBorder="1" applyAlignment="1">
      <alignment horizontal="center" vertical="top"/>
    </xf>
    <xf numFmtId="0" fontId="3" fillId="0" borderId="18" xfId="7" applyFont="1" applyBorder="1" applyAlignment="1">
      <alignment vertical="center"/>
    </xf>
    <xf numFmtId="0" fontId="16" fillId="0" borderId="13" xfId="7" applyFont="1" applyBorder="1" applyAlignment="1">
      <alignment horizontal="center" vertical="center"/>
    </xf>
    <xf numFmtId="0" fontId="16" fillId="0" borderId="5" xfId="7" applyFont="1" applyBorder="1" applyAlignment="1">
      <alignment horizontal="center" vertical="center"/>
    </xf>
    <xf numFmtId="0" fontId="16" fillId="0" borderId="19" xfId="7" applyFont="1" applyBorder="1" applyAlignment="1">
      <alignment horizontal="center" vertical="center"/>
    </xf>
    <xf numFmtId="0" fontId="16" fillId="0" borderId="19" xfId="0" applyFont="1" applyBorder="1" applyAlignment="1">
      <alignment horizontal="center"/>
    </xf>
    <xf numFmtId="0" fontId="16" fillId="0" borderId="19" xfId="7" applyFont="1" applyBorder="1" applyAlignment="1">
      <alignment horizontal="left" vertical="center"/>
    </xf>
    <xf numFmtId="4" fontId="16" fillId="0" borderId="19" xfId="0" applyNumberFormat="1" applyFont="1" applyBorder="1" applyAlignment="1" applyProtection="1">
      <alignment horizontal="right"/>
      <protection locked="0"/>
    </xf>
    <xf numFmtId="4" fontId="16" fillId="0" borderId="19" xfId="7" applyNumberFormat="1" applyFont="1" applyBorder="1" applyAlignment="1">
      <alignment horizontal="right" vertical="center"/>
    </xf>
    <xf numFmtId="3" fontId="16" fillId="0" borderId="19" xfId="7" applyNumberFormat="1" applyFont="1" applyBorder="1" applyAlignment="1">
      <alignment horizontal="center" vertical="center"/>
    </xf>
    <xf numFmtId="4" fontId="16" fillId="0" borderId="19" xfId="7" applyNumberFormat="1" applyFont="1" applyBorder="1" applyAlignment="1">
      <alignment vertical="center"/>
    </xf>
    <xf numFmtId="167" fontId="16" fillId="0" borderId="19" xfId="0" applyNumberFormat="1" applyFont="1" applyBorder="1" applyAlignment="1" applyProtection="1">
      <alignment horizontal="center"/>
      <protection locked="0"/>
    </xf>
    <xf numFmtId="0" fontId="16" fillId="0" borderId="19" xfId="0" applyFont="1" applyBorder="1" applyAlignment="1"/>
    <xf numFmtId="4" fontId="16" fillId="0" borderId="19" xfId="7" applyNumberFormat="1" applyFont="1" applyBorder="1" applyAlignment="1">
      <alignment horizontal="center" vertical="center"/>
    </xf>
    <xf numFmtId="4" fontId="3" fillId="0" borderId="19" xfId="7" applyNumberFormat="1" applyFont="1" applyBorder="1" applyAlignment="1">
      <alignment horizontal="center" vertical="center"/>
    </xf>
    <xf numFmtId="4" fontId="3" fillId="0" borderId="19" xfId="7" applyNumberFormat="1" applyFont="1" applyBorder="1" applyAlignment="1">
      <alignment horizontal="right" vertical="center"/>
    </xf>
    <xf numFmtId="4" fontId="3" fillId="0" borderId="19" xfId="7" applyNumberFormat="1" applyFont="1" applyBorder="1" applyAlignment="1">
      <alignment vertical="center"/>
    </xf>
    <xf numFmtId="170" fontId="3" fillId="0" borderId="19" xfId="7" applyNumberFormat="1" applyFont="1" applyBorder="1" applyAlignment="1">
      <alignment horizontal="left" vertical="center"/>
    </xf>
    <xf numFmtId="0" fontId="3" fillId="0" borderId="19" xfId="7" applyFont="1" applyBorder="1" applyAlignment="1">
      <alignment horizontal="center" vertical="center"/>
    </xf>
    <xf numFmtId="4" fontId="3" fillId="0" borderId="0" xfId="7" applyNumberFormat="1" applyFont="1" applyAlignment="1">
      <alignment vertical="center"/>
    </xf>
    <xf numFmtId="0" fontId="3" fillId="0" borderId="10" xfId="7" applyFont="1" applyBorder="1" applyAlignment="1">
      <alignment vertical="center"/>
    </xf>
    <xf numFmtId="0" fontId="5" fillId="0" borderId="20" xfId="7" applyFont="1" applyBorder="1" applyAlignment="1">
      <alignment horizontal="left" vertical="top"/>
    </xf>
    <xf numFmtId="0" fontId="5" fillId="0" borderId="7" xfId="7" applyFont="1" applyBorder="1" applyAlignment="1">
      <alignment horizontal="center" vertical="center"/>
    </xf>
    <xf numFmtId="0" fontId="5" fillId="0" borderId="8" xfId="7" applyFont="1" applyBorder="1" applyAlignment="1">
      <alignment horizontal="center" vertical="center"/>
    </xf>
    <xf numFmtId="0" fontId="5" fillId="0" borderId="21" xfId="7" applyFont="1" applyBorder="1" applyAlignment="1">
      <alignment horizontal="left" vertical="top"/>
    </xf>
    <xf numFmtId="0" fontId="3" fillId="0" borderId="9" xfId="7" applyFont="1" applyBorder="1" applyAlignment="1">
      <alignment horizontal="left" vertical="top"/>
    </xf>
    <xf numFmtId="0" fontId="3" fillId="0" borderId="0" xfId="7" applyFont="1" applyBorder="1" applyAlignment="1">
      <alignment horizontal="left" vertical="top"/>
    </xf>
    <xf numFmtId="0" fontId="3" fillId="0" borderId="10" xfId="7" applyFont="1" applyBorder="1" applyAlignment="1">
      <alignment horizontal="left" vertical="top"/>
    </xf>
    <xf numFmtId="0" fontId="3" fillId="0" borderId="0" xfId="8" applyFont="1" applyAlignment="1">
      <alignment vertical="center"/>
    </xf>
    <xf numFmtId="0" fontId="3" fillId="0" borderId="9" xfId="8" applyFont="1" applyBorder="1" applyAlignment="1">
      <alignment vertical="center"/>
    </xf>
    <xf numFmtId="0" fontId="3" fillId="0" borderId="0" xfId="8" applyFont="1" applyBorder="1" applyAlignment="1">
      <alignment vertical="center"/>
    </xf>
    <xf numFmtId="0" fontId="3" fillId="0" borderId="3" xfId="8" applyFont="1" applyBorder="1" applyAlignment="1">
      <alignment vertical="center"/>
    </xf>
    <xf numFmtId="0" fontId="5" fillId="0" borderId="6" xfId="8" applyFont="1" applyBorder="1" applyAlignment="1">
      <alignment horizontal="center" vertical="top"/>
    </xf>
    <xf numFmtId="0" fontId="5" fillId="0" borderId="8" xfId="8" applyFont="1" applyBorder="1" applyAlignment="1">
      <alignment horizontal="center" vertical="top"/>
    </xf>
    <xf numFmtId="0" fontId="5" fillId="0" borderId="4" xfId="8" applyFont="1" applyBorder="1" applyAlignment="1">
      <alignment horizontal="left" vertical="top"/>
    </xf>
    <xf numFmtId="0" fontId="3" fillId="0" borderId="22" xfId="8" applyFont="1" applyBorder="1" applyAlignment="1">
      <alignment vertical="center"/>
    </xf>
    <xf numFmtId="0" fontId="3" fillId="0" borderId="5" xfId="8" applyFont="1" applyBorder="1" applyAlignment="1">
      <alignment horizontal="center" vertical="center"/>
    </xf>
    <xf numFmtId="0" fontId="3" fillId="0" borderId="13" xfId="8" applyFont="1" applyBorder="1" applyAlignment="1">
      <alignment horizontal="center" vertical="center" wrapText="1"/>
    </xf>
    <xf numFmtId="0" fontId="3" fillId="0" borderId="19" xfId="8" applyFont="1" applyBorder="1" applyAlignment="1">
      <alignment horizontal="center" vertical="center"/>
    </xf>
    <xf numFmtId="0" fontId="3" fillId="0" borderId="21" xfId="8" applyFont="1" applyBorder="1" applyAlignment="1">
      <alignment horizontal="center" vertical="center"/>
    </xf>
    <xf numFmtId="0" fontId="8" fillId="0" borderId="20" xfId="8" applyFont="1" applyFill="1" applyBorder="1" applyAlignment="1">
      <alignment horizontal="center" vertical="center"/>
    </xf>
    <xf numFmtId="0" fontId="8" fillId="0" borderId="23" xfId="8" applyFont="1" applyFill="1" applyBorder="1" applyAlignment="1">
      <alignment horizontal="center" vertical="center"/>
    </xf>
    <xf numFmtId="0" fontId="3" fillId="0" borderId="20" xfId="8" applyNumberFormat="1" applyFont="1" applyBorder="1" applyAlignment="1">
      <alignment horizontal="center" vertical="center"/>
    </xf>
    <xf numFmtId="0" fontId="3" fillId="0" borderId="19" xfId="8" applyNumberFormat="1" applyFont="1" applyBorder="1" applyAlignment="1">
      <alignment horizontal="center" vertical="center"/>
    </xf>
    <xf numFmtId="171" fontId="3" fillId="0" borderId="21" xfId="8" applyNumberFormat="1" applyFont="1" applyBorder="1" applyAlignment="1">
      <alignment horizontal="right" vertical="center"/>
    </xf>
    <xf numFmtId="171" fontId="3" fillId="0" borderId="19" xfId="8" applyNumberFormat="1" applyFont="1" applyBorder="1" applyAlignment="1">
      <alignment horizontal="right" vertical="center"/>
    </xf>
    <xf numFmtId="0" fontId="16" fillId="0" borderId="20" xfId="0" applyFont="1" applyBorder="1"/>
    <xf numFmtId="0" fontId="17" fillId="0" borderId="23" xfId="8" applyFont="1" applyFill="1" applyBorder="1" applyAlignment="1">
      <alignment horizontal="center" vertical="center"/>
    </xf>
    <xf numFmtId="3" fontId="18" fillId="0" borderId="19" xfId="0" applyNumberFormat="1" applyFont="1" applyBorder="1" applyAlignment="1" applyProtection="1">
      <alignment horizontal="center" vertical="center"/>
      <protection locked="0"/>
    </xf>
    <xf numFmtId="0" fontId="16" fillId="0" borderId="21" xfId="0" applyFont="1" applyBorder="1" applyAlignment="1">
      <alignment horizontal="center"/>
    </xf>
    <xf numFmtId="4" fontId="16" fillId="0" borderId="19" xfId="8" applyNumberFormat="1" applyFont="1" applyBorder="1" applyAlignment="1">
      <alignment horizontal="right" vertical="center"/>
    </xf>
    <xf numFmtId="167" fontId="18" fillId="0" borderId="20" xfId="0" applyNumberFormat="1" applyFont="1" applyBorder="1" applyAlignment="1" applyProtection="1">
      <alignment horizontal="left" vertical="center"/>
      <protection locked="0"/>
    </xf>
    <xf numFmtId="172" fontId="8" fillId="0" borderId="19" xfId="8" applyNumberFormat="1" applyFont="1" applyBorder="1" applyAlignment="1">
      <alignment horizontal="right" vertical="center"/>
    </xf>
    <xf numFmtId="172" fontId="8" fillId="0" borderId="19" xfId="8" applyNumberFormat="1" applyFont="1" applyBorder="1" applyAlignment="1">
      <alignment vertical="center"/>
    </xf>
    <xf numFmtId="4" fontId="8" fillId="0" borderId="24" xfId="8" applyNumberFormat="1" applyFont="1" applyBorder="1" applyAlignment="1">
      <alignment horizontal="right" vertical="center"/>
    </xf>
    <xf numFmtId="0" fontId="3" fillId="0" borderId="9" xfId="8" applyFont="1" applyBorder="1" applyAlignment="1">
      <alignment horizontal="left" vertical="top"/>
    </xf>
    <xf numFmtId="0" fontId="3" fillId="0" borderId="0" xfId="8" applyFont="1" applyBorder="1" applyAlignment="1">
      <alignment horizontal="left" vertical="top"/>
    </xf>
    <xf numFmtId="0" fontId="3" fillId="0" borderId="10" xfId="8" applyFont="1" applyBorder="1" applyAlignment="1">
      <alignment horizontal="left" vertical="top"/>
    </xf>
    <xf numFmtId="171" fontId="3" fillId="0" borderId="6" xfId="8" applyNumberFormat="1" applyFont="1" applyBorder="1" applyAlignment="1">
      <alignment horizontal="left" vertical="top"/>
    </xf>
    <xf numFmtId="171" fontId="3" fillId="0" borderId="8" xfId="8" applyNumberFormat="1" applyFont="1" applyBorder="1" applyAlignment="1">
      <alignment horizontal="left" vertical="top"/>
    </xf>
    <xf numFmtId="0" fontId="3" fillId="0" borderId="1" xfId="8" applyFont="1" applyBorder="1" applyAlignment="1">
      <alignment vertical="center"/>
    </xf>
    <xf numFmtId="0" fontId="3" fillId="0" borderId="2" xfId="8" applyFont="1" applyBorder="1" applyAlignment="1">
      <alignment vertical="center"/>
    </xf>
    <xf numFmtId="0" fontId="3" fillId="0" borderId="0" xfId="9" applyFont="1" applyAlignment="1">
      <alignment vertical="center"/>
    </xf>
    <xf numFmtId="0" fontId="3" fillId="0" borderId="1" xfId="9" applyFont="1" applyBorder="1" applyAlignment="1">
      <alignment horizontal="left" vertical="top"/>
    </xf>
    <xf numFmtId="0" fontId="3" fillId="0" borderId="2" xfId="9" applyFont="1" applyBorder="1" applyAlignment="1">
      <alignment horizontal="left" vertical="top"/>
    </xf>
    <xf numFmtId="0" fontId="3" fillId="0" borderId="3" xfId="9" applyFont="1" applyBorder="1" applyAlignment="1">
      <alignment horizontal="left" vertical="top"/>
    </xf>
    <xf numFmtId="0" fontId="5" fillId="0" borderId="9" xfId="9" applyFont="1" applyBorder="1" applyAlignment="1">
      <alignment horizontal="left" vertical="top"/>
    </xf>
    <xf numFmtId="0" fontId="5" fillId="0" borderId="10" xfId="9" applyFont="1" applyBorder="1" applyAlignment="1">
      <alignment horizontal="left" vertical="top"/>
    </xf>
    <xf numFmtId="0" fontId="5" fillId="0" borderId="0" xfId="9" applyFont="1" applyBorder="1" applyAlignment="1">
      <alignment horizontal="left" vertical="top"/>
    </xf>
    <xf numFmtId="0" fontId="5" fillId="0" borderId="13" xfId="9" applyFont="1" applyBorder="1" applyAlignment="1">
      <alignment horizontal="left" vertical="top"/>
    </xf>
    <xf numFmtId="0" fontId="3" fillId="0" borderId="25" xfId="9" applyFont="1" applyBorder="1" applyAlignment="1">
      <alignment vertical="center"/>
    </xf>
    <xf numFmtId="0" fontId="3" fillId="0" borderId="26" xfId="9" applyFont="1" applyBorder="1" applyAlignment="1">
      <alignment vertical="center"/>
    </xf>
    <xf numFmtId="0" fontId="3" fillId="0" borderId="19" xfId="9" applyFont="1" applyBorder="1" applyAlignment="1">
      <alignment horizontal="center" vertical="center"/>
    </xf>
    <xf numFmtId="0" fontId="3" fillId="0" borderId="21" xfId="9" applyFont="1" applyBorder="1" applyAlignment="1">
      <alignment horizontal="center" vertical="center"/>
    </xf>
    <xf numFmtId="49" fontId="3" fillId="0" borderId="20" xfId="9" applyNumberFormat="1" applyFont="1" applyBorder="1" applyAlignment="1">
      <alignment horizontal="left" vertical="center"/>
    </xf>
    <xf numFmtId="49" fontId="3" fillId="0" borderId="23" xfId="9" applyNumberFormat="1" applyFont="1" applyBorder="1" applyAlignment="1">
      <alignment horizontal="left" vertical="center"/>
    </xf>
    <xf numFmtId="49" fontId="3" fillId="0" borderId="21" xfId="9" applyNumberFormat="1" applyFont="1" applyBorder="1" applyAlignment="1">
      <alignment horizontal="left" vertical="center"/>
    </xf>
    <xf numFmtId="0" fontId="3" fillId="0" borderId="19" xfId="9" applyNumberFormat="1" applyFont="1" applyBorder="1" applyAlignment="1">
      <alignment horizontal="center" vertical="center"/>
    </xf>
    <xf numFmtId="171" fontId="3" fillId="0" borderId="19" xfId="9" applyNumberFormat="1" applyFont="1" applyBorder="1" applyAlignment="1">
      <alignment horizontal="center" vertical="center"/>
    </xf>
    <xf numFmtId="167" fontId="11" fillId="0" borderId="20" xfId="0" applyNumberFormat="1" applyFont="1" applyBorder="1" applyAlignment="1" applyProtection="1">
      <alignment horizontal="left" vertical="center"/>
      <protection locked="0"/>
    </xf>
    <xf numFmtId="0" fontId="3" fillId="0" borderId="23" xfId="9" applyFont="1" applyBorder="1" applyAlignment="1">
      <alignment vertical="center"/>
    </xf>
    <xf numFmtId="49" fontId="3" fillId="0" borderId="23" xfId="9" applyNumberFormat="1" applyFont="1" applyBorder="1" applyAlignment="1">
      <alignment horizontal="center" vertical="center"/>
    </xf>
    <xf numFmtId="49" fontId="3" fillId="0" borderId="21" xfId="9" applyNumberFormat="1" applyFont="1" applyBorder="1" applyAlignment="1">
      <alignment horizontal="center" vertical="center"/>
    </xf>
    <xf numFmtId="3" fontId="11" fillId="0" borderId="19" xfId="0" applyNumberFormat="1" applyFont="1" applyBorder="1" applyAlignment="1" applyProtection="1">
      <alignment horizontal="center" vertical="center"/>
      <protection locked="0"/>
    </xf>
    <xf numFmtId="37" fontId="11" fillId="0" borderId="21" xfId="0" applyNumberFormat="1" applyFont="1" applyBorder="1" applyAlignment="1" applyProtection="1">
      <alignment horizontal="center" vertical="center"/>
      <protection locked="0"/>
    </xf>
    <xf numFmtId="4" fontId="3" fillId="0" borderId="19" xfId="9" applyNumberFormat="1" applyFont="1" applyBorder="1" applyAlignment="1">
      <alignment horizontal="right" vertical="center"/>
    </xf>
    <xf numFmtId="39" fontId="11" fillId="0" borderId="19" xfId="0" applyNumberFormat="1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4" fontId="11" fillId="0" borderId="19" xfId="0" applyNumberFormat="1" applyFont="1" applyBorder="1" applyAlignment="1" applyProtection="1">
      <alignment horizontal="right" vertical="center"/>
      <protection locked="0"/>
    </xf>
    <xf numFmtId="49" fontId="3" fillId="0" borderId="20" xfId="9" applyNumberFormat="1" applyFont="1" applyBorder="1" applyAlignment="1">
      <alignment horizontal="center" vertical="center"/>
    </xf>
    <xf numFmtId="4" fontId="8" fillId="0" borderId="4" xfId="9" applyNumberFormat="1" applyFont="1" applyBorder="1" applyAlignment="1">
      <alignment horizontal="right" vertical="center"/>
    </xf>
    <xf numFmtId="0" fontId="5" fillId="0" borderId="15" xfId="9" applyFont="1" applyBorder="1" applyAlignment="1">
      <alignment horizontal="left" vertical="top"/>
    </xf>
    <xf numFmtId="0" fontId="5" fillId="0" borderId="16" xfId="9" applyFont="1" applyBorder="1" applyAlignment="1">
      <alignment horizontal="left" vertical="top"/>
    </xf>
    <xf numFmtId="0" fontId="5" fillId="0" borderId="17" xfId="9" applyFont="1" applyBorder="1" applyAlignment="1">
      <alignment horizontal="left" vertical="top"/>
    </xf>
    <xf numFmtId="0" fontId="3" fillId="0" borderId="9" xfId="9" applyFont="1" applyBorder="1" applyAlignment="1">
      <alignment vertical="center"/>
    </xf>
    <xf numFmtId="0" fontId="3" fillId="0" borderId="0" xfId="9" applyFont="1" applyBorder="1" applyAlignment="1">
      <alignment vertical="center"/>
    </xf>
    <xf numFmtId="0" fontId="3" fillId="0" borderId="3" xfId="9" applyFont="1" applyBorder="1" applyAlignment="1">
      <alignment vertical="center"/>
    </xf>
    <xf numFmtId="0" fontId="5" fillId="0" borderId="6" xfId="9" applyFont="1" applyBorder="1" applyAlignment="1">
      <alignment horizontal="left" vertical="top"/>
    </xf>
    <xf numFmtId="0" fontId="5" fillId="0" borderId="8" xfId="9" applyFont="1" applyBorder="1" applyAlignment="1">
      <alignment horizontal="left" vertical="top"/>
    </xf>
    <xf numFmtId="0" fontId="3" fillId="0" borderId="1" xfId="9" applyFont="1" applyBorder="1" applyAlignment="1">
      <alignment vertical="center"/>
    </xf>
    <xf numFmtId="0" fontId="3" fillId="0" borderId="2" xfId="9" applyFont="1" applyBorder="1" applyAlignment="1">
      <alignment vertical="center"/>
    </xf>
    <xf numFmtId="0" fontId="3" fillId="0" borderId="0" xfId="10" applyFont="1" applyAlignment="1">
      <alignment vertical="center"/>
    </xf>
    <xf numFmtId="0" fontId="5" fillId="0" borderId="13" xfId="10" applyFont="1" applyBorder="1" applyAlignment="1">
      <alignment horizontal="left" vertical="top"/>
    </xf>
    <xf numFmtId="0" fontId="3" fillId="0" borderId="9" xfId="10" applyFont="1" applyBorder="1" applyAlignment="1">
      <alignment horizontal="left" vertical="top"/>
    </xf>
    <xf numFmtId="0" fontId="3" fillId="0" borderId="0" xfId="10" applyFont="1" applyBorder="1" applyAlignment="1">
      <alignment horizontal="left" vertical="top"/>
    </xf>
    <xf numFmtId="0" fontId="3" fillId="0" borderId="3" xfId="10" applyFont="1" applyBorder="1" applyAlignment="1">
      <alignment horizontal="left" vertical="top"/>
    </xf>
    <xf numFmtId="0" fontId="5" fillId="0" borderId="6" xfId="10" applyFont="1" applyBorder="1" applyAlignment="1">
      <alignment horizontal="left" vertical="top"/>
    </xf>
    <xf numFmtId="0" fontId="5" fillId="0" borderId="8" xfId="10" applyFont="1" applyBorder="1" applyAlignment="1">
      <alignment horizontal="left" vertical="top"/>
    </xf>
    <xf numFmtId="0" fontId="5" fillId="0" borderId="7" xfId="10" applyFont="1" applyBorder="1" applyAlignment="1">
      <alignment horizontal="left" vertical="top"/>
    </xf>
    <xf numFmtId="0" fontId="5" fillId="0" borderId="4" xfId="10" applyFont="1" applyBorder="1" applyAlignment="1">
      <alignment horizontal="left" vertical="top"/>
    </xf>
    <xf numFmtId="0" fontId="3" fillId="0" borderId="25" xfId="10" applyFont="1" applyBorder="1" applyAlignment="1">
      <alignment vertical="center"/>
    </xf>
    <xf numFmtId="0" fontId="3" fillId="0" borderId="26" xfId="10" applyFont="1" applyBorder="1" applyAlignment="1">
      <alignment vertical="center"/>
    </xf>
    <xf numFmtId="0" fontId="3" fillId="0" borderId="19" xfId="10" applyFont="1" applyBorder="1" applyAlignment="1">
      <alignment horizontal="center" vertical="center"/>
    </xf>
    <xf numFmtId="0" fontId="3" fillId="0" borderId="21" xfId="10" applyFont="1" applyBorder="1" applyAlignment="1">
      <alignment horizontal="center" vertical="center"/>
    </xf>
    <xf numFmtId="0" fontId="3" fillId="0" borderId="19" xfId="10" applyNumberFormat="1" applyFont="1" applyBorder="1" applyAlignment="1">
      <alignment horizontal="center" vertical="center"/>
    </xf>
    <xf numFmtId="3" fontId="3" fillId="0" borderId="19" xfId="10" applyNumberFormat="1" applyFont="1" applyBorder="1" applyAlignment="1">
      <alignment horizontal="center" vertical="center"/>
    </xf>
    <xf numFmtId="4" fontId="3" fillId="0" borderId="19" xfId="10" applyNumberFormat="1" applyFont="1" applyBorder="1" applyAlignment="1">
      <alignment horizontal="right" vertical="center"/>
    </xf>
    <xf numFmtId="4" fontId="3" fillId="0" borderId="21" xfId="10" applyNumberFormat="1" applyFont="1" applyBorder="1" applyAlignment="1">
      <alignment horizontal="right" vertical="center"/>
    </xf>
    <xf numFmtId="0" fontId="3" fillId="0" borderId="0" xfId="10" applyFont="1" applyBorder="1" applyAlignment="1">
      <alignment vertical="center"/>
    </xf>
    <xf numFmtId="0" fontId="16" fillId="0" borderId="20" xfId="0" applyFont="1" applyBorder="1" applyAlignment="1">
      <alignment horizontal="left"/>
    </xf>
    <xf numFmtId="49" fontId="3" fillId="0" borderId="23" xfId="10" applyNumberFormat="1" applyFont="1" applyBorder="1" applyAlignment="1">
      <alignment horizontal="left" vertical="center"/>
    </xf>
    <xf numFmtId="49" fontId="3" fillId="0" borderId="21" xfId="10" applyNumberFormat="1" applyFont="1" applyBorder="1" applyAlignment="1">
      <alignment horizontal="left" vertical="center"/>
    </xf>
    <xf numFmtId="49" fontId="3" fillId="0" borderId="23" xfId="10" applyNumberFormat="1" applyFont="1" applyBorder="1" applyAlignment="1">
      <alignment vertical="center"/>
    </xf>
    <xf numFmtId="0" fontId="16" fillId="0" borderId="20" xfId="0" applyFont="1" applyBorder="1" applyAlignment="1">
      <alignment horizontal="center"/>
    </xf>
    <xf numFmtId="49" fontId="3" fillId="0" borderId="20" xfId="10" applyNumberFormat="1" applyFont="1" applyBorder="1" applyAlignment="1">
      <alignment horizontal="left" vertical="center"/>
    </xf>
    <xf numFmtId="0" fontId="3" fillId="0" borderId="20" xfId="10" applyNumberFormat="1" applyFont="1" applyBorder="1" applyAlignment="1">
      <alignment horizontal="center" vertical="center"/>
    </xf>
    <xf numFmtId="4" fontId="8" fillId="0" borderId="5" xfId="10" applyNumberFormat="1" applyFont="1" applyBorder="1" applyAlignment="1">
      <alignment horizontal="right" vertical="center"/>
    </xf>
    <xf numFmtId="0" fontId="3" fillId="0" borderId="9" xfId="10" applyFont="1" applyBorder="1" applyAlignment="1">
      <alignment vertical="center"/>
    </xf>
    <xf numFmtId="4" fontId="3" fillId="0" borderId="0" xfId="10" applyNumberFormat="1" applyFont="1" applyBorder="1" applyAlignment="1">
      <alignment vertical="center"/>
    </xf>
    <xf numFmtId="0" fontId="3" fillId="0" borderId="10" xfId="10" applyFont="1" applyBorder="1" applyAlignment="1">
      <alignment horizontal="left" vertical="top"/>
    </xf>
    <xf numFmtId="0" fontId="5" fillId="0" borderId="9" xfId="10" applyFont="1" applyBorder="1" applyAlignment="1">
      <alignment horizontal="left" vertical="top"/>
    </xf>
    <xf numFmtId="0" fontId="5" fillId="0" borderId="0" xfId="10" applyFont="1" applyBorder="1" applyAlignment="1">
      <alignment horizontal="center" vertical="top"/>
    </xf>
    <xf numFmtId="0" fontId="5" fillId="0" borderId="10" xfId="10" applyFont="1" applyBorder="1" applyAlignment="1">
      <alignment horizontal="center" vertical="top"/>
    </xf>
    <xf numFmtId="0" fontId="5" fillId="0" borderId="1" xfId="10" applyFont="1" applyBorder="1" applyAlignment="1">
      <alignment horizontal="center" vertical="top"/>
    </xf>
    <xf numFmtId="0" fontId="5" fillId="0" borderId="2" xfId="10" applyFont="1" applyBorder="1" applyAlignment="1">
      <alignment horizontal="center" vertical="top"/>
    </xf>
    <xf numFmtId="0" fontId="5" fillId="0" borderId="3" xfId="10" applyFont="1" applyBorder="1" applyAlignment="1">
      <alignment horizontal="center" vertical="top"/>
    </xf>
    <xf numFmtId="2" fontId="11" fillId="0" borderId="19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/>
    </xf>
    <xf numFmtId="4" fontId="8" fillId="0" borderId="4" xfId="10" applyNumberFormat="1" applyFont="1" applyBorder="1" applyAlignment="1">
      <alignment horizontal="right" vertical="center"/>
    </xf>
    <xf numFmtId="0" fontId="5" fillId="0" borderId="15" xfId="10" applyFont="1" applyBorder="1" applyAlignment="1">
      <alignment horizontal="left" vertical="top"/>
    </xf>
    <xf numFmtId="0" fontId="5" fillId="0" borderId="16" xfId="10" applyFont="1" applyBorder="1" applyAlignment="1">
      <alignment horizontal="left" vertical="top"/>
    </xf>
    <xf numFmtId="0" fontId="5" fillId="0" borderId="17" xfId="10" applyFont="1" applyBorder="1" applyAlignment="1">
      <alignment horizontal="left" vertical="top"/>
    </xf>
    <xf numFmtId="0" fontId="5" fillId="0" borderId="1" xfId="10" applyFont="1" applyBorder="1" applyAlignment="1">
      <alignment horizontal="left" vertical="top"/>
    </xf>
    <xf numFmtId="0" fontId="5" fillId="0" borderId="2" xfId="10" applyFont="1" applyBorder="1" applyAlignment="1">
      <alignment horizontal="left" vertical="top"/>
    </xf>
    <xf numFmtId="0" fontId="3" fillId="0" borderId="6" xfId="10" applyFont="1" applyBorder="1" applyAlignment="1">
      <alignment horizontal="left" vertical="top"/>
    </xf>
    <xf numFmtId="0" fontId="3" fillId="0" borderId="7" xfId="10" applyFont="1" applyBorder="1" applyAlignment="1">
      <alignment horizontal="left" vertical="top"/>
    </xf>
    <xf numFmtId="0" fontId="3" fillId="0" borderId="8" xfId="10" applyFont="1" applyBorder="1" applyAlignment="1">
      <alignment horizontal="left" vertical="top"/>
    </xf>
    <xf numFmtId="0" fontId="3" fillId="0" borderId="26" xfId="10" applyFont="1" applyBorder="1" applyAlignment="1">
      <alignment horizontal="left" vertical="center"/>
    </xf>
    <xf numFmtId="0" fontId="5" fillId="0" borderId="22" xfId="10" applyFont="1" applyBorder="1" applyAlignment="1">
      <alignment horizontal="center" vertical="center"/>
    </xf>
    <xf numFmtId="0" fontId="1" fillId="0" borderId="19" xfId="0" applyFont="1" applyBorder="1"/>
    <xf numFmtId="0" fontId="3" fillId="0" borderId="23" xfId="10" applyFont="1" applyBorder="1" applyAlignment="1">
      <alignment vertical="center"/>
    </xf>
    <xf numFmtId="0" fontId="3" fillId="0" borderId="20" xfId="10" applyFont="1" applyBorder="1" applyAlignment="1">
      <alignment vertical="center"/>
    </xf>
    <xf numFmtId="0" fontId="19" fillId="0" borderId="19" xfId="0" applyFont="1" applyBorder="1"/>
    <xf numFmtId="0" fontId="3" fillId="0" borderId="20" xfId="1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3" fontId="1" fillId="0" borderId="19" xfId="0" applyNumberFormat="1" applyFont="1" applyBorder="1" applyAlignment="1">
      <alignment horizontal="center"/>
    </xf>
    <xf numFmtId="0" fontId="1" fillId="0" borderId="19" xfId="0" applyFont="1" applyBorder="1" applyAlignment="1"/>
    <xf numFmtId="0" fontId="1" fillId="0" borderId="19" xfId="0" applyFont="1" applyBorder="1" applyAlignment="1">
      <alignment horizontal="left"/>
    </xf>
    <xf numFmtId="4" fontId="8" fillId="0" borderId="24" xfId="10" applyNumberFormat="1" applyFont="1" applyBorder="1" applyAlignment="1">
      <alignment horizontal="right" vertical="center"/>
    </xf>
    <xf numFmtId="0" fontId="5" fillId="0" borderId="0" xfId="10" applyFont="1" applyBorder="1" applyAlignment="1">
      <alignment horizontal="left" vertical="top"/>
    </xf>
    <xf numFmtId="0" fontId="5" fillId="0" borderId="10" xfId="10" applyFont="1" applyBorder="1" applyAlignment="1">
      <alignment horizontal="left" vertical="top"/>
    </xf>
    <xf numFmtId="0" fontId="3" fillId="0" borderId="1" xfId="10" applyFont="1" applyBorder="1" applyAlignment="1">
      <alignment horizontal="left" vertical="top"/>
    </xf>
    <xf numFmtId="0" fontId="3" fillId="0" borderId="2" xfId="10" applyFont="1" applyBorder="1" applyAlignment="1">
      <alignment horizontal="center" vertical="top"/>
    </xf>
    <xf numFmtId="0" fontId="3" fillId="0" borderId="3" xfId="10" applyFont="1" applyBorder="1" applyAlignment="1">
      <alignment horizontal="center" vertical="top"/>
    </xf>
    <xf numFmtId="0" fontId="3" fillId="0" borderId="0" xfId="11" applyFont="1" applyAlignment="1">
      <alignment vertical="center"/>
    </xf>
    <xf numFmtId="0" fontId="3" fillId="0" borderId="0" xfId="11" applyFont="1" applyBorder="1" applyAlignment="1">
      <alignment vertical="center"/>
    </xf>
    <xf numFmtId="0" fontId="5" fillId="0" borderId="6" xfId="11" applyFont="1" applyBorder="1" applyAlignment="1">
      <alignment horizontal="left" vertical="center"/>
    </xf>
    <xf numFmtId="0" fontId="5" fillId="0" borderId="8" xfId="11" applyFont="1" applyBorder="1" applyAlignment="1">
      <alignment horizontal="left" vertical="center"/>
    </xf>
    <xf numFmtId="0" fontId="5" fillId="0" borderId="7" xfId="11" applyFont="1" applyBorder="1" applyAlignment="1">
      <alignment horizontal="left" vertical="center"/>
    </xf>
    <xf numFmtId="0" fontId="5" fillId="0" borderId="4" xfId="11" applyFont="1" applyBorder="1" applyAlignment="1">
      <alignment vertical="center"/>
    </xf>
    <xf numFmtId="0" fontId="5" fillId="0" borderId="22" xfId="11" applyFont="1" applyBorder="1" applyAlignment="1">
      <alignment horizontal="center" vertical="center"/>
    </xf>
    <xf numFmtId="0" fontId="3" fillId="0" borderId="5" xfId="11" applyFont="1" applyBorder="1" applyAlignment="1">
      <alignment horizontal="center" vertical="center" wrapText="1"/>
    </xf>
    <xf numFmtId="4" fontId="8" fillId="0" borderId="0" xfId="11" applyNumberFormat="1" applyFont="1" applyBorder="1" applyAlignment="1">
      <alignment vertical="center"/>
    </xf>
    <xf numFmtId="4" fontId="3" fillId="0" borderId="0" xfId="11" applyNumberFormat="1" applyFont="1" applyBorder="1" applyAlignment="1">
      <alignment vertical="center"/>
    </xf>
    <xf numFmtId="0" fontId="3" fillId="0" borderId="19" xfId="11" applyNumberFormat="1" applyFont="1" applyBorder="1" applyAlignment="1">
      <alignment horizontal="center" vertical="center"/>
    </xf>
    <xf numFmtId="0" fontId="3" fillId="0" borderId="20" xfId="11" applyNumberFormat="1" applyFont="1" applyBorder="1" applyAlignment="1">
      <alignment horizontal="left" vertical="center"/>
    </xf>
    <xf numFmtId="49" fontId="3" fillId="0" borderId="20" xfId="11" applyNumberFormat="1" applyFont="1" applyBorder="1" applyAlignment="1">
      <alignment horizontal="left" vertical="center"/>
    </xf>
    <xf numFmtId="49" fontId="3" fillId="0" borderId="23" xfId="11" applyNumberFormat="1" applyFont="1" applyBorder="1" applyAlignment="1">
      <alignment vertical="center"/>
    </xf>
    <xf numFmtId="0" fontId="3" fillId="0" borderId="21" xfId="11" applyFont="1" applyBorder="1" applyAlignment="1">
      <alignment vertical="center"/>
    </xf>
    <xf numFmtId="173" fontId="3" fillId="0" borderId="19" xfId="11" applyNumberFormat="1" applyFont="1" applyBorder="1" applyAlignment="1">
      <alignment horizontal="center" vertical="center"/>
    </xf>
    <xf numFmtId="174" fontId="3" fillId="0" borderId="19" xfId="11" applyNumberFormat="1" applyFont="1" applyBorder="1" applyAlignment="1">
      <alignment horizontal="right" vertical="center"/>
    </xf>
    <xf numFmtId="175" fontId="3" fillId="0" borderId="0" xfId="11" applyNumberFormat="1" applyFont="1" applyBorder="1" applyAlignment="1">
      <alignment vertical="center"/>
    </xf>
    <xf numFmtId="0" fontId="3" fillId="0" borderId="20" xfId="11" applyNumberFormat="1" applyFont="1" applyBorder="1" applyAlignment="1">
      <alignment horizontal="left" vertical="center" wrapText="1"/>
    </xf>
    <xf numFmtId="49" fontId="3" fillId="0" borderId="20" xfId="11" applyNumberFormat="1" applyFont="1" applyFill="1" applyBorder="1" applyAlignment="1">
      <alignment horizontal="left" vertical="center"/>
    </xf>
    <xf numFmtId="173" fontId="3" fillId="0" borderId="21" xfId="11" applyNumberFormat="1" applyFont="1" applyBorder="1" applyAlignment="1">
      <alignment horizontal="center" vertical="center"/>
    </xf>
    <xf numFmtId="0" fontId="3" fillId="0" borderId="9" xfId="11" applyFont="1" applyBorder="1" applyAlignment="1">
      <alignment vertical="center"/>
    </xf>
    <xf numFmtId="0" fontId="3" fillId="0" borderId="20" xfId="11" applyNumberFormat="1" applyFont="1" applyBorder="1" applyAlignment="1">
      <alignment horizontal="center" vertical="center" wrapText="1"/>
    </xf>
    <xf numFmtId="0" fontId="3" fillId="0" borderId="20" xfId="11" applyNumberFormat="1" applyFont="1" applyBorder="1" applyAlignment="1">
      <alignment horizontal="center" vertical="center"/>
    </xf>
    <xf numFmtId="0" fontId="3" fillId="0" borderId="20" xfId="11" applyNumberFormat="1" applyFont="1" applyFill="1" applyBorder="1" applyAlignment="1">
      <alignment horizontal="left" vertical="center"/>
    </xf>
    <xf numFmtId="174" fontId="8" fillId="0" borderId="24" xfId="11" applyNumberFormat="1" applyFont="1" applyBorder="1" applyAlignment="1">
      <alignment horizontal="right" vertical="center"/>
    </xf>
    <xf numFmtId="0" fontId="5" fillId="0" borderId="9" xfId="11" applyFont="1" applyBorder="1" applyAlignment="1">
      <alignment vertical="center"/>
    </xf>
    <xf numFmtId="0" fontId="5" fillId="0" borderId="0" xfId="11" applyFont="1" applyBorder="1" applyAlignment="1">
      <alignment vertical="center"/>
    </xf>
    <xf numFmtId="0" fontId="5" fillId="0" borderId="10" xfId="11" applyFont="1" applyBorder="1" applyAlignment="1">
      <alignment vertical="center"/>
    </xf>
    <xf numFmtId="0" fontId="3" fillId="0" borderId="6" xfId="11" applyFont="1" applyBorder="1" applyAlignment="1">
      <alignment horizontal="left" vertical="center"/>
    </xf>
    <xf numFmtId="0" fontId="3" fillId="0" borderId="7" xfId="11" applyFont="1" applyBorder="1" applyAlignment="1">
      <alignment horizontal="left" vertical="center"/>
    </xf>
    <xf numFmtId="0" fontId="3" fillId="0" borderId="8" xfId="11" applyFont="1" applyBorder="1" applyAlignment="1">
      <alignment horizontal="left" vertical="center"/>
    </xf>
    <xf numFmtId="0" fontId="3" fillId="0" borderId="9" xfId="11" applyFont="1" applyBorder="1" applyAlignment="1">
      <alignment horizontal="left" vertical="center"/>
    </xf>
    <xf numFmtId="0" fontId="3" fillId="0" borderId="0" xfId="11" applyFont="1" applyBorder="1" applyAlignment="1">
      <alignment horizontal="left" vertical="center"/>
    </xf>
    <xf numFmtId="14" fontId="3" fillId="0" borderId="0" xfId="11" applyNumberFormat="1" applyFont="1" applyBorder="1" applyAlignment="1">
      <alignment horizontal="center" vertical="center"/>
    </xf>
    <xf numFmtId="14" fontId="3" fillId="0" borderId="10" xfId="11" applyNumberFormat="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0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" xfId="11" applyFont="1" applyBorder="1" applyAlignment="1">
      <alignment horizontal="left" vertical="center"/>
    </xf>
    <xf numFmtId="0" fontId="3" fillId="0" borderId="2" xfId="11" applyFont="1" applyBorder="1" applyAlignment="1">
      <alignment horizontal="left" vertical="center"/>
    </xf>
    <xf numFmtId="14" fontId="3" fillId="0" borderId="2" xfId="11" applyNumberFormat="1" applyFont="1" applyBorder="1" applyAlignment="1">
      <alignment horizontal="center" vertical="center"/>
    </xf>
    <xf numFmtId="14" fontId="3" fillId="0" borderId="3" xfId="11" applyNumberFormat="1" applyFont="1" applyBorder="1" applyAlignment="1">
      <alignment horizontal="center" vertical="center"/>
    </xf>
    <xf numFmtId="0" fontId="5" fillId="0" borderId="3" xfId="10" applyFont="1" applyBorder="1" applyAlignment="1">
      <alignment horizontal="left" vertical="top"/>
    </xf>
    <xf numFmtId="0" fontId="5" fillId="0" borderId="18" xfId="10" applyFont="1" applyBorder="1" applyAlignment="1">
      <alignment horizontal="left" vertical="top"/>
    </xf>
    <xf numFmtId="0" fontId="5" fillId="0" borderId="26" xfId="10" applyFont="1" applyBorder="1" applyAlignment="1">
      <alignment horizontal="left" vertical="top"/>
    </xf>
    <xf numFmtId="0" fontId="15" fillId="0" borderId="0" xfId="10" applyFont="1" applyBorder="1" applyAlignment="1">
      <alignment vertical="center"/>
    </xf>
    <xf numFmtId="0" fontId="3" fillId="0" borderId="3" xfId="10" applyFont="1" applyBorder="1" applyAlignment="1">
      <alignment vertical="center"/>
    </xf>
    <xf numFmtId="9" fontId="1" fillId="0" borderId="19" xfId="12" applyNumberFormat="1" applyFont="1" applyFill="1" applyBorder="1" applyAlignment="1" applyProtection="1">
      <alignment horizontal="center"/>
    </xf>
    <xf numFmtId="4" fontId="3" fillId="0" borderId="21" xfId="10" applyNumberFormat="1" applyFont="1" applyBorder="1" applyAlignment="1">
      <alignment horizontal="right"/>
    </xf>
    <xf numFmtId="0" fontId="1" fillId="0" borderId="19" xfId="0" applyFont="1" applyBorder="1" applyAlignment="1">
      <alignment horizontal="center" vertical="center" wrapText="1"/>
    </xf>
    <xf numFmtId="0" fontId="20" fillId="0" borderId="23" xfId="0" applyFont="1" applyBorder="1" applyAlignment="1"/>
    <xf numFmtId="0" fontId="20" fillId="0" borderId="21" xfId="0" applyFont="1" applyBorder="1" applyAlignment="1"/>
    <xf numFmtId="49" fontId="3" fillId="0" borderId="19" xfId="10" applyNumberFormat="1" applyFont="1" applyBorder="1" applyAlignment="1">
      <alignment horizontal="center" vertical="center"/>
    </xf>
    <xf numFmtId="49" fontId="3" fillId="0" borderId="23" xfId="10" applyNumberFormat="1" applyFont="1" applyBorder="1" applyAlignment="1">
      <alignment horizontal="center" vertical="center"/>
    </xf>
    <xf numFmtId="49" fontId="3" fillId="0" borderId="21" xfId="10" applyNumberFormat="1" applyFont="1" applyBorder="1" applyAlignment="1">
      <alignment horizontal="center" vertical="center"/>
    </xf>
    <xf numFmtId="9" fontId="1" fillId="0" borderId="19" xfId="0" applyNumberFormat="1" applyFont="1" applyBorder="1" applyAlignment="1">
      <alignment horizontal="center"/>
    </xf>
    <xf numFmtId="0" fontId="0" fillId="0" borderId="23" xfId="0" applyBorder="1" applyAlignment="1"/>
    <xf numFmtId="0" fontId="0" fillId="0" borderId="21" xfId="0" applyBorder="1" applyAlignment="1"/>
    <xf numFmtId="9" fontId="3" fillId="0" borderId="21" xfId="10" applyNumberFormat="1" applyFont="1" applyBorder="1" applyAlignment="1">
      <alignment horizontal="right"/>
    </xf>
    <xf numFmtId="9" fontId="8" fillId="0" borderId="7" xfId="10" applyNumberFormat="1" applyFont="1" applyBorder="1" applyAlignment="1">
      <alignment horizontal="center" vertical="center"/>
    </xf>
    <xf numFmtId="0" fontId="2" fillId="0" borderId="25" xfId="10" applyNumberFormat="1" applyFont="1" applyBorder="1" applyAlignment="1">
      <alignment horizontal="right" vertical="center"/>
    </xf>
    <xf numFmtId="0" fontId="2" fillId="0" borderId="18" xfId="10" applyNumberFormat="1" applyFont="1" applyBorder="1" applyAlignment="1">
      <alignment horizontal="right" vertical="center"/>
    </xf>
    <xf numFmtId="4" fontId="2" fillId="0" borderId="26" xfId="10" applyNumberFormat="1" applyFont="1" applyBorder="1" applyAlignment="1">
      <alignment vertical="center"/>
    </xf>
    <xf numFmtId="0" fontId="5" fillId="0" borderId="5" xfId="10" applyFont="1" applyBorder="1" applyAlignment="1">
      <alignment horizontal="left" vertical="top"/>
    </xf>
    <xf numFmtId="40" fontId="22" fillId="0" borderId="19" xfId="12" applyFont="1" applyFill="1" applyBorder="1" applyAlignment="1" applyProtection="1">
      <alignment horizontal="center" vertical="top"/>
    </xf>
    <xf numFmtId="4" fontId="3" fillId="0" borderId="19" xfId="10" applyNumberFormat="1" applyFont="1" applyBorder="1" applyAlignment="1">
      <alignment horizontal="right" vertical="top"/>
    </xf>
    <xf numFmtId="0" fontId="23" fillId="0" borderId="20" xfId="0" applyFont="1" applyBorder="1" applyAlignment="1">
      <alignment horizontal="left" vertical="top" wrapText="1"/>
    </xf>
    <xf numFmtId="0" fontId="23" fillId="0" borderId="23" xfId="0" applyFont="1" applyBorder="1" applyAlignment="1">
      <alignment horizontal="left" vertical="top" wrapText="1"/>
    </xf>
    <xf numFmtId="0" fontId="3" fillId="0" borderId="0" xfId="10" applyFont="1" applyBorder="1" applyAlignment="1">
      <alignment horizontal="left" vertical="center" indent="1"/>
    </xf>
    <xf numFmtId="4" fontId="8" fillId="0" borderId="27" xfId="10" applyNumberFormat="1" applyFont="1" applyBorder="1" applyAlignment="1">
      <alignment horizontal="center" vertical="center"/>
    </xf>
    <xf numFmtId="0" fontId="3" fillId="0" borderId="1" xfId="10" applyFont="1" applyBorder="1" applyAlignment="1">
      <alignment vertical="center"/>
    </xf>
    <xf numFmtId="0" fontId="3" fillId="0" borderId="2" xfId="10" applyFont="1" applyBorder="1" applyAlignment="1">
      <alignment vertical="center"/>
    </xf>
    <xf numFmtId="0" fontId="3" fillId="0" borderId="9" xfId="10" applyFont="1" applyBorder="1" applyAlignment="1">
      <alignment horizontal="left" vertical="center"/>
    </xf>
    <xf numFmtId="0" fontId="3" fillId="0" borderId="0" xfId="10" applyFont="1" applyBorder="1" applyAlignment="1">
      <alignment horizontal="left" vertical="center"/>
    </xf>
    <xf numFmtId="0" fontId="3" fillId="0" borderId="10" xfId="10" applyFont="1" applyBorder="1" applyAlignment="1">
      <alignment horizontal="left" vertical="center"/>
    </xf>
    <xf numFmtId="0" fontId="3" fillId="0" borderId="22" xfId="10" applyFont="1" applyBorder="1" applyAlignment="1">
      <alignment vertical="center"/>
    </xf>
    <xf numFmtId="0" fontId="8" fillId="0" borderId="19" xfId="10" applyFont="1" applyBorder="1" applyAlignment="1">
      <alignment horizontal="center" vertical="center"/>
    </xf>
    <xf numFmtId="0" fontId="8" fillId="0" borderId="21" xfId="10" applyFont="1" applyBorder="1" applyAlignment="1">
      <alignment horizontal="center" vertical="center"/>
    </xf>
    <xf numFmtId="0" fontId="20" fillId="0" borderId="20" xfId="0" applyFont="1" applyBorder="1" applyAlignment="1">
      <alignment horizontal="left"/>
    </xf>
    <xf numFmtId="0" fontId="20" fillId="0" borderId="23" xfId="0" applyFont="1" applyBorder="1" applyAlignment="1">
      <alignment horizontal="left"/>
    </xf>
    <xf numFmtId="10" fontId="20" fillId="0" borderId="19" xfId="12" applyNumberFormat="1" applyFont="1" applyFill="1" applyBorder="1" applyAlignment="1" applyProtection="1">
      <alignment horizontal="center"/>
    </xf>
    <xf numFmtId="4" fontId="1" fillId="0" borderId="3" xfId="0" applyNumberFormat="1" applyFont="1" applyBorder="1" applyAlignment="1">
      <alignment horizontal="center"/>
    </xf>
    <xf numFmtId="10" fontId="20" fillId="0" borderId="4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10" fontId="8" fillId="0" borderId="24" xfId="0" applyNumberFormat="1" applyFont="1" applyBorder="1" applyAlignment="1">
      <alignment horizontal="center"/>
    </xf>
    <xf numFmtId="4" fontId="24" fillId="0" borderId="24" xfId="0" applyNumberFormat="1" applyFont="1" applyBorder="1" applyAlignment="1">
      <alignment horizontal="center"/>
    </xf>
    <xf numFmtId="0" fontId="25" fillId="3" borderId="28" xfId="0" applyFont="1" applyFill="1" applyBorder="1" applyAlignment="1">
      <alignment horizontal="center"/>
    </xf>
    <xf numFmtId="0" fontId="8" fillId="0" borderId="5" xfId="10" applyFont="1" applyBorder="1" applyAlignment="1">
      <alignment horizontal="center" vertical="center"/>
    </xf>
    <xf numFmtId="0" fontId="8" fillId="0" borderId="3" xfId="10" applyFont="1" applyBorder="1" applyAlignment="1">
      <alignment horizontal="center" vertical="center"/>
    </xf>
    <xf numFmtId="0" fontId="3" fillId="0" borderId="23" xfId="10" applyFont="1" applyBorder="1" applyAlignment="1">
      <alignment horizontal="left" vertical="center"/>
    </xf>
    <xf numFmtId="0" fontId="3" fillId="0" borderId="21" xfId="10" applyFont="1" applyBorder="1" applyAlignment="1">
      <alignment horizontal="left" vertical="center"/>
    </xf>
    <xf numFmtId="10" fontId="20" fillId="0" borderId="4" xfId="12" applyNumberFormat="1" applyFont="1" applyFill="1" applyBorder="1" applyAlignment="1" applyProtection="1">
      <alignment horizontal="center"/>
    </xf>
    <xf numFmtId="0" fontId="2" fillId="3" borderId="29" xfId="10" applyFont="1" applyFill="1" applyBorder="1" applyAlignment="1">
      <alignment horizontal="right" vertical="center"/>
    </xf>
    <xf numFmtId="0" fontId="7" fillId="3" borderId="29" xfId="10" applyFont="1" applyFill="1" applyBorder="1" applyAlignment="1">
      <alignment horizontal="right" vertical="center"/>
    </xf>
    <xf numFmtId="0" fontId="7" fillId="3" borderId="30" xfId="10" applyFont="1" applyFill="1" applyBorder="1" applyAlignment="1">
      <alignment horizontal="right" vertical="center"/>
    </xf>
    <xf numFmtId="10" fontId="7" fillId="3" borderId="30" xfId="0" applyNumberFormat="1" applyFont="1" applyFill="1" applyBorder="1" applyAlignment="1">
      <alignment horizontal="center"/>
    </xf>
    <xf numFmtId="4" fontId="25" fillId="3" borderId="28" xfId="0" applyNumberFormat="1" applyFont="1" applyFill="1" applyBorder="1" applyAlignment="1">
      <alignment horizontal="center"/>
    </xf>
    <xf numFmtId="10" fontId="8" fillId="0" borderId="22" xfId="12" applyNumberFormat="1" applyFont="1" applyFill="1" applyBorder="1" applyAlignment="1" applyProtection="1">
      <alignment horizontal="center" vertical="center"/>
    </xf>
    <xf numFmtId="4" fontId="8" fillId="0" borderId="22" xfId="10" applyNumberFormat="1" applyFont="1" applyBorder="1" applyAlignment="1">
      <alignment horizontal="right" vertical="center"/>
    </xf>
    <xf numFmtId="0" fontId="5" fillId="0" borderId="20" xfId="10" applyFont="1" applyBorder="1" applyAlignment="1">
      <alignment horizontal="left" vertical="top"/>
    </xf>
    <xf numFmtId="0" fontId="5" fillId="0" borderId="23" xfId="10" applyFont="1" applyBorder="1" applyAlignment="1">
      <alignment horizontal="left" vertical="top"/>
    </xf>
    <xf numFmtId="0" fontId="5" fillId="0" borderId="21" xfId="10" applyFont="1" applyBorder="1" applyAlignment="1">
      <alignment horizontal="left" vertical="top"/>
    </xf>
    <xf numFmtId="0" fontId="3" fillId="0" borderId="10" xfId="10" applyFont="1" applyBorder="1" applyAlignment="1">
      <alignment vertical="center"/>
    </xf>
    <xf numFmtId="0" fontId="3" fillId="0" borderId="25" xfId="10" applyFont="1" applyBorder="1" applyAlignment="1">
      <alignment horizontal="center" vertical="center"/>
    </xf>
    <xf numFmtId="0" fontId="3" fillId="0" borderId="18" xfId="10" applyFont="1" applyBorder="1" applyAlignment="1">
      <alignment horizontal="center" vertical="center"/>
    </xf>
    <xf numFmtId="0" fontId="3" fillId="0" borderId="26" xfId="10" applyFont="1" applyBorder="1" applyAlignment="1">
      <alignment horizontal="center" vertical="center"/>
    </xf>
    <xf numFmtId="0" fontId="5" fillId="0" borderId="25" xfId="10" applyFont="1" applyBorder="1" applyAlignment="1">
      <alignment horizontal="center" vertical="center" wrapText="1"/>
    </xf>
    <xf numFmtId="0" fontId="5" fillId="0" borderId="26" xfId="1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/>
    </xf>
    <xf numFmtId="0" fontId="26" fillId="0" borderId="19" xfId="10" applyNumberFormat="1" applyFont="1" applyBorder="1" applyAlignment="1">
      <alignment horizontal="center" vertical="center"/>
    </xf>
    <xf numFmtId="4" fontId="26" fillId="0" borderId="19" xfId="10" applyNumberFormat="1" applyFont="1" applyBorder="1" applyAlignment="1">
      <alignment horizontal="center" vertical="center"/>
    </xf>
    <xf numFmtId="0" fontId="26" fillId="0" borderId="20" xfId="10" applyNumberFormat="1" applyFont="1" applyBorder="1" applyAlignment="1">
      <alignment horizontal="left" vertical="top"/>
    </xf>
    <xf numFmtId="0" fontId="26" fillId="0" borderId="21" xfId="10" applyNumberFormat="1" applyFont="1" applyBorder="1" applyAlignment="1">
      <alignment horizontal="left" vertical="top"/>
    </xf>
    <xf numFmtId="4" fontId="26" fillId="0" borderId="20" xfId="10" applyNumberFormat="1" applyFont="1" applyBorder="1" applyAlignment="1">
      <alignment horizontal="left" vertical="top"/>
    </xf>
    <xf numFmtId="4" fontId="26" fillId="0" borderId="21" xfId="10" applyNumberFormat="1" applyFont="1" applyBorder="1" applyAlignment="1">
      <alignment horizontal="left" vertical="top"/>
    </xf>
    <xf numFmtId="4" fontId="26" fillId="0" borderId="19" xfId="10" applyNumberFormat="1" applyFont="1" applyBorder="1" applyAlignment="1">
      <alignment horizontal="left" vertical="top"/>
    </xf>
    <xf numFmtId="4" fontId="27" fillId="0" borderId="19" xfId="0" applyNumberFormat="1" applyFont="1" applyBorder="1" applyAlignment="1">
      <alignment horizontal="center" vertical="center"/>
    </xf>
    <xf numFmtId="4" fontId="27" fillId="0" borderId="21" xfId="0" applyNumberFormat="1" applyFont="1" applyBorder="1" applyAlignment="1">
      <alignment horizontal="center" vertical="center"/>
    </xf>
    <xf numFmtId="0" fontId="27" fillId="0" borderId="19" xfId="10" applyFont="1" applyBorder="1" applyAlignment="1">
      <alignment horizontal="center" vertical="center"/>
    </xf>
    <xf numFmtId="0" fontId="27" fillId="0" borderId="21" xfId="10" applyFont="1" applyBorder="1" applyAlignment="1">
      <alignment horizontal="center" vertical="center"/>
    </xf>
    <xf numFmtId="4" fontId="27" fillId="0" borderId="19" xfId="10" applyNumberFormat="1" applyFont="1" applyBorder="1" applyAlignment="1">
      <alignment horizontal="center" vertical="center"/>
    </xf>
    <xf numFmtId="4" fontId="27" fillId="0" borderId="21" xfId="10" applyNumberFormat="1" applyFont="1" applyBorder="1" applyAlignment="1">
      <alignment horizontal="center" vertical="center"/>
    </xf>
    <xf numFmtId="4" fontId="27" fillId="0" borderId="4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horizontal="center" vertical="center"/>
    </xf>
    <xf numFmtId="0" fontId="5" fillId="0" borderId="31" xfId="10" applyFont="1" applyBorder="1" applyAlignment="1">
      <alignment horizontal="center" vertical="center"/>
    </xf>
    <xf numFmtId="0" fontId="28" fillId="0" borderId="9" xfId="10" applyFont="1" applyBorder="1" applyAlignment="1">
      <alignment horizontal="left" vertical="top"/>
    </xf>
    <xf numFmtId="0" fontId="28" fillId="0" borderId="0" xfId="10" applyFont="1" applyBorder="1" applyAlignment="1">
      <alignment horizontal="left" vertical="top"/>
    </xf>
    <xf numFmtId="0" fontId="28" fillId="0" borderId="10" xfId="10" applyFont="1" applyBorder="1" applyAlignment="1">
      <alignment horizontal="left" vertical="top"/>
    </xf>
    <xf numFmtId="0" fontId="5" fillId="0" borderId="25" xfId="10" applyFont="1" applyBorder="1" applyAlignment="1">
      <alignment horizontal="left" vertical="top"/>
    </xf>
    <xf numFmtId="4" fontId="26" fillId="0" borderId="14" xfId="10" applyNumberFormat="1" applyFont="1" applyBorder="1" applyAlignment="1">
      <alignment horizontal="center" vertical="center"/>
    </xf>
    <xf numFmtId="4" fontId="26" fillId="0" borderId="5" xfId="10" applyNumberFormat="1" applyFont="1" applyBorder="1" applyAlignment="1">
      <alignment horizontal="center" vertical="center"/>
    </xf>
    <xf numFmtId="0" fontId="26" fillId="0" borderId="5" xfId="10" applyNumberFormat="1" applyFont="1" applyBorder="1" applyAlignment="1">
      <alignment horizontal="center" vertical="center"/>
    </xf>
    <xf numFmtId="4" fontId="26" fillId="0" borderId="1" xfId="10" applyNumberFormat="1" applyFont="1" applyBorder="1" applyAlignment="1">
      <alignment horizontal="center" vertical="center"/>
    </xf>
    <xf numFmtId="4" fontId="26" fillId="0" borderId="3" xfId="10" applyNumberFormat="1" applyFont="1" applyBorder="1" applyAlignment="1">
      <alignment horizontal="center" vertical="center"/>
    </xf>
    <xf numFmtId="0" fontId="16" fillId="0" borderId="5" xfId="10" applyNumberFormat="1" applyFont="1" applyBorder="1" applyAlignment="1">
      <alignment horizontal="center" vertical="center"/>
    </xf>
    <xf numFmtId="4" fontId="16" fillId="0" borderId="1" xfId="10" applyNumberFormat="1" applyFont="1" applyBorder="1" applyAlignment="1">
      <alignment horizontal="center" vertical="center"/>
    </xf>
    <xf numFmtId="4" fontId="16" fillId="0" borderId="3" xfId="10" applyNumberFormat="1" applyFont="1" applyBorder="1" applyAlignment="1">
      <alignment horizontal="center" vertical="center"/>
    </xf>
    <xf numFmtId="4" fontId="26" fillId="0" borderId="3" xfId="10" applyNumberFormat="1" applyFont="1" applyBorder="1" applyAlignment="1">
      <alignment horizontal="left" vertical="top"/>
    </xf>
    <xf numFmtId="4" fontId="26" fillId="0" borderId="5" xfId="10" applyNumberFormat="1" applyFont="1" applyBorder="1" applyAlignment="1">
      <alignment horizontal="left" vertical="top"/>
    </xf>
    <xf numFmtId="0" fontId="5" fillId="0" borderId="20" xfId="10" applyFont="1" applyBorder="1" applyAlignment="1">
      <alignment horizontal="center" vertical="center"/>
    </xf>
    <xf numFmtId="0" fontId="5" fillId="0" borderId="21" xfId="10" applyFont="1" applyBorder="1" applyAlignment="1">
      <alignment horizontal="center" vertical="center"/>
    </xf>
    <xf numFmtId="4" fontId="26" fillId="0" borderId="21" xfId="10" applyNumberFormat="1" applyFont="1" applyBorder="1" applyAlignment="1">
      <alignment horizontal="center" vertical="center"/>
    </xf>
    <xf numFmtId="49" fontId="5" fillId="0" borderId="5" xfId="1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4" fontId="17" fillId="0" borderId="3" xfId="10" applyNumberFormat="1" applyFont="1" applyBorder="1" applyAlignment="1">
      <alignment horizontal="center" vertical="center"/>
    </xf>
    <xf numFmtId="4" fontId="17" fillId="0" borderId="5" xfId="10" applyNumberFormat="1" applyFont="1" applyBorder="1" applyAlignment="1">
      <alignment horizontal="center" vertical="center"/>
    </xf>
    <xf numFmtId="49" fontId="8" fillId="0" borderId="10" xfId="10" applyNumberFormat="1" applyFont="1" applyBorder="1" applyAlignment="1">
      <alignment horizontal="right" vertical="center"/>
    </xf>
    <xf numFmtId="0" fontId="26" fillId="0" borderId="3" xfId="0" applyFont="1" applyBorder="1" applyAlignment="1">
      <alignment horizontal="center" vertical="center"/>
    </xf>
    <xf numFmtId="0" fontId="26" fillId="0" borderId="1" xfId="10" applyNumberFormat="1" applyFont="1" applyBorder="1" applyAlignment="1">
      <alignment horizontal="center" vertical="center"/>
    </xf>
    <xf numFmtId="0" fontId="26" fillId="0" borderId="2" xfId="10" applyNumberFormat="1" applyFont="1" applyBorder="1" applyAlignment="1">
      <alignment horizontal="center" vertical="center"/>
    </xf>
    <xf numFmtId="0" fontId="26" fillId="0" borderId="3" xfId="10" applyNumberFormat="1" applyFont="1" applyBorder="1" applyAlignment="1">
      <alignment horizontal="center" vertical="center"/>
    </xf>
    <xf numFmtId="4" fontId="26" fillId="0" borderId="20" xfId="10" applyNumberFormat="1" applyFont="1" applyBorder="1" applyAlignment="1">
      <alignment horizontal="center" vertical="center"/>
    </xf>
    <xf numFmtId="0" fontId="17" fillId="0" borderId="20" xfId="0" applyFont="1" applyBorder="1" applyAlignment="1">
      <alignment horizontal="left"/>
    </xf>
    <xf numFmtId="49" fontId="8" fillId="0" borderId="23" xfId="10" applyNumberFormat="1" applyFont="1" applyBorder="1" applyAlignment="1">
      <alignment vertical="center"/>
    </xf>
    <xf numFmtId="49" fontId="8" fillId="0" borderId="20" xfId="10" applyNumberFormat="1" applyFont="1" applyBorder="1" applyAlignment="1">
      <alignment horizontal="left" vertical="center"/>
    </xf>
    <xf numFmtId="4" fontId="26" fillId="0" borderId="21" xfId="10" applyNumberFormat="1" applyFont="1" applyBorder="1" applyAlignment="1">
      <alignment horizontal="center" vertical="top"/>
    </xf>
    <xf numFmtId="4" fontId="26" fillId="0" borderId="19" xfId="10" applyNumberFormat="1" applyFont="1" applyBorder="1" applyAlignment="1">
      <alignment horizontal="center" vertical="top"/>
    </xf>
    <xf numFmtId="4" fontId="26" fillId="0" borderId="3" xfId="10" applyNumberFormat="1" applyFont="1" applyBorder="1" applyAlignment="1">
      <alignment horizontal="center" vertical="top"/>
    </xf>
    <xf numFmtId="0" fontId="1" fillId="0" borderId="4" xfId="0" applyFont="1" applyBorder="1" applyAlignment="1">
      <alignment horizontal="left"/>
    </xf>
    <xf numFmtId="0" fontId="3" fillId="0" borderId="7" xfId="10" applyFont="1" applyBorder="1" applyAlignment="1">
      <alignment vertical="center"/>
    </xf>
    <xf numFmtId="0" fontId="1" fillId="0" borderId="4" xfId="0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" fontId="3" fillId="0" borderId="8" xfId="10" applyNumberFormat="1" applyFont="1" applyBorder="1" applyAlignment="1">
      <alignment horizontal="right" vertical="center"/>
    </xf>
    <xf numFmtId="4" fontId="26" fillId="0" borderId="5" xfId="10" applyNumberFormat="1" applyFont="1" applyBorder="1" applyAlignment="1">
      <alignment horizontal="center" vertical="top"/>
    </xf>
    <xf numFmtId="0" fontId="20" fillId="0" borderId="20" xfId="0" applyFont="1" applyBorder="1"/>
    <xf numFmtId="4" fontId="31" fillId="0" borderId="19" xfId="0" applyNumberFormat="1" applyFont="1" applyBorder="1" applyAlignment="1">
      <alignment horizontal="center"/>
    </xf>
    <xf numFmtId="177" fontId="1" fillId="0" borderId="19" xfId="12" applyNumberFormat="1" applyFont="1" applyFill="1" applyBorder="1" applyAlignment="1" applyProtection="1">
      <alignment horizontal="center"/>
    </xf>
    <xf numFmtId="0" fontId="3" fillId="0" borderId="5" xfId="10" applyFont="1" applyBorder="1" applyAlignment="1">
      <alignment horizontal="center" vertical="center"/>
    </xf>
    <xf numFmtId="0" fontId="8" fillId="0" borderId="2" xfId="10" applyFont="1" applyBorder="1" applyAlignment="1">
      <alignment horizontal="left" vertical="center"/>
    </xf>
    <xf numFmtId="0" fontId="8" fillId="0" borderId="3" xfId="10" applyFont="1" applyBorder="1" applyAlignment="1">
      <alignment horizontal="left" vertical="center"/>
    </xf>
    <xf numFmtId="0" fontId="3" fillId="0" borderId="1" xfId="10" applyFont="1" applyBorder="1" applyAlignment="1">
      <alignment horizontal="left" vertical="center"/>
    </xf>
    <xf numFmtId="0" fontId="32" fillId="0" borderId="0" xfId="0" applyFont="1"/>
    <xf numFmtId="0" fontId="2" fillId="0" borderId="34" xfId="2" applyBorder="1"/>
    <xf numFmtId="0" fontId="2" fillId="0" borderId="34" xfId="2" applyFont="1" applyBorder="1" applyAlignment="1">
      <alignment horizontal="left" vertical="top"/>
    </xf>
    <xf numFmtId="0" fontId="2" fillId="0" borderId="0" xfId="2" applyFont="1" applyBorder="1" applyAlignment="1">
      <alignment horizontal="left" vertical="top"/>
    </xf>
    <xf numFmtId="0" fontId="3" fillId="0" borderId="0" xfId="0" applyFont="1" applyBorder="1" applyAlignment="1">
      <alignment horizontal="left"/>
    </xf>
    <xf numFmtId="0" fontId="46" fillId="0" borderId="35" xfId="0" applyFont="1" applyBorder="1" applyAlignment="1">
      <alignment horizontal="left" vertical="center" wrapText="1"/>
    </xf>
    <xf numFmtId="0" fontId="46" fillId="0" borderId="36" xfId="0" applyFont="1" applyBorder="1" applyAlignment="1">
      <alignment horizontal="left" vertical="center" wrapText="1"/>
    </xf>
    <xf numFmtId="0" fontId="47" fillId="0" borderId="37" xfId="0" applyFont="1" applyBorder="1" applyAlignment="1">
      <alignment horizontal="center" vertical="center" wrapText="1"/>
    </xf>
    <xf numFmtId="0" fontId="47" fillId="0" borderId="38" xfId="0" applyFont="1" applyBorder="1" applyAlignment="1">
      <alignment horizontal="center" vertical="center" wrapText="1"/>
    </xf>
    <xf numFmtId="0" fontId="47" fillId="0" borderId="39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top" wrapText="1"/>
    </xf>
    <xf numFmtId="4" fontId="47" fillId="0" borderId="19" xfId="0" applyNumberFormat="1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/>
    </xf>
    <xf numFmtId="40" fontId="34" fillId="0" borderId="5" xfId="12" applyFont="1" applyBorder="1" applyAlignment="1">
      <alignment horizontal="center"/>
    </xf>
    <xf numFmtId="4" fontId="35" fillId="0" borderId="21" xfId="10" applyNumberFormat="1" applyFont="1" applyBorder="1" applyAlignment="1">
      <alignment horizontal="right"/>
    </xf>
    <xf numFmtId="43" fontId="48" fillId="0" borderId="32" xfId="12" applyNumberFormat="1" applyFont="1" applyBorder="1" applyAlignment="1">
      <alignment vertical="center" wrapText="1"/>
    </xf>
    <xf numFmtId="0" fontId="46" fillId="0" borderId="33" xfId="0" applyFont="1" applyBorder="1" applyAlignment="1">
      <alignment horizontal="right" vertical="center" wrapText="1"/>
    </xf>
    <xf numFmtId="0" fontId="49" fillId="0" borderId="33" xfId="3" applyFont="1" applyBorder="1" applyAlignment="1">
      <alignment horizontal="center" vertical="center"/>
    </xf>
    <xf numFmtId="0" fontId="50" fillId="0" borderId="33" xfId="3" applyFont="1" applyBorder="1" applyAlignment="1">
      <alignment horizontal="center" vertical="center" wrapText="1"/>
    </xf>
    <xf numFmtId="0" fontId="50" fillId="0" borderId="33" xfId="3" applyFont="1" applyBorder="1" applyAlignment="1">
      <alignment vertical="center" wrapText="1"/>
    </xf>
    <xf numFmtId="2" fontId="50" fillId="0" borderId="33" xfId="3" applyNumberFormat="1" applyFont="1" applyBorder="1" applyAlignment="1">
      <alignment horizontal="center" vertical="center" wrapText="1"/>
    </xf>
    <xf numFmtId="4" fontId="50" fillId="0" borderId="33" xfId="3" applyNumberFormat="1" applyFont="1" applyBorder="1" applyAlignment="1">
      <alignment horizontal="center" vertical="center" wrapText="1"/>
    </xf>
    <xf numFmtId="4" fontId="50" fillId="0" borderId="33" xfId="3" applyNumberFormat="1" applyFont="1" applyFill="1" applyBorder="1" applyAlignment="1">
      <alignment horizontal="right" vertical="center" wrapText="1"/>
    </xf>
    <xf numFmtId="164" fontId="50" fillId="7" borderId="33" xfId="12" applyNumberFormat="1" applyFont="1" applyFill="1" applyBorder="1" applyAlignment="1">
      <alignment vertical="center" wrapText="1"/>
    </xf>
    <xf numFmtId="0" fontId="51" fillId="0" borderId="33" xfId="3" applyFont="1" applyBorder="1" applyAlignment="1">
      <alignment horizontal="center" vertical="center" wrapText="1"/>
    </xf>
    <xf numFmtId="0" fontId="51" fillId="0" borderId="33" xfId="3" applyFont="1" applyBorder="1" applyAlignment="1">
      <alignment vertical="center" wrapText="1"/>
    </xf>
    <xf numFmtId="0" fontId="45" fillId="0" borderId="0" xfId="4"/>
    <xf numFmtId="0" fontId="41" fillId="0" borderId="0" xfId="4" applyFont="1" applyAlignment="1">
      <alignment horizontal="center"/>
    </xf>
    <xf numFmtId="49" fontId="45" fillId="0" borderId="0" xfId="4" applyNumberFormat="1"/>
    <xf numFmtId="0" fontId="45" fillId="0" borderId="0" xfId="4" applyFill="1"/>
    <xf numFmtId="0" fontId="45" fillId="0" borderId="0" xfId="4" applyAlignment="1">
      <alignment horizontal="left"/>
    </xf>
    <xf numFmtId="0" fontId="43" fillId="0" borderId="0" xfId="4" applyFont="1"/>
    <xf numFmtId="0" fontId="45" fillId="0" borderId="0" xfId="4" applyAlignment="1">
      <alignment horizontal="right"/>
    </xf>
    <xf numFmtId="17" fontId="45" fillId="0" borderId="0" xfId="4" applyNumberFormat="1"/>
    <xf numFmtId="0" fontId="52" fillId="0" borderId="0" xfId="4" applyFont="1" applyAlignment="1">
      <alignment horizontal="left"/>
    </xf>
    <xf numFmtId="0" fontId="41" fillId="0" borderId="0" xfId="4" applyFont="1" applyAlignment="1">
      <alignment horizontal="right"/>
    </xf>
    <xf numFmtId="182" fontId="41" fillId="0" borderId="0" xfId="4" applyNumberFormat="1" applyFont="1" applyAlignment="1">
      <alignment horizontal="center"/>
    </xf>
    <xf numFmtId="179" fontId="45" fillId="0" borderId="0" xfId="4" applyNumberFormat="1"/>
    <xf numFmtId="179" fontId="41" fillId="5" borderId="0" xfId="4" applyNumberFormat="1" applyFont="1" applyFill="1" applyAlignment="1">
      <alignment horizontal="center"/>
    </xf>
    <xf numFmtId="179" fontId="45" fillId="0" borderId="0" xfId="4" applyNumberFormat="1" applyAlignment="1">
      <alignment horizontal="left"/>
    </xf>
    <xf numFmtId="4" fontId="0" fillId="0" borderId="0" xfId="0" applyNumberFormat="1"/>
    <xf numFmtId="4" fontId="12" fillId="8" borderId="10" xfId="5" applyNumberFormat="1" applyFont="1" applyFill="1" applyBorder="1" applyAlignment="1" applyProtection="1">
      <alignment horizontal="center"/>
      <protection locked="0"/>
    </xf>
    <xf numFmtId="4" fontId="16" fillId="8" borderId="19" xfId="7" applyNumberFormat="1" applyFont="1" applyFill="1" applyBorder="1" applyAlignment="1">
      <alignment horizontal="right" vertical="center"/>
    </xf>
    <xf numFmtId="0" fontId="16" fillId="8" borderId="19" xfId="0" applyFont="1" applyFill="1" applyBorder="1" applyAlignment="1">
      <alignment horizontal="center"/>
    </xf>
    <xf numFmtId="4" fontId="16" fillId="8" borderId="19" xfId="0" applyNumberFormat="1" applyFont="1" applyFill="1" applyBorder="1" applyAlignment="1" applyProtection="1">
      <protection locked="0"/>
    </xf>
    <xf numFmtId="4" fontId="16" fillId="8" borderId="19" xfId="7" applyNumberFormat="1" applyFont="1" applyFill="1" applyBorder="1" applyAlignment="1">
      <alignment horizontal="center" vertical="center"/>
    </xf>
    <xf numFmtId="4" fontId="16" fillId="8" borderId="19" xfId="7" applyNumberFormat="1" applyFont="1" applyFill="1" applyBorder="1" applyAlignment="1">
      <alignment vertical="center"/>
    </xf>
    <xf numFmtId="4" fontId="3" fillId="8" borderId="19" xfId="7" applyNumberFormat="1" applyFont="1" applyFill="1" applyBorder="1" applyAlignment="1">
      <alignment horizontal="center" vertical="center"/>
    </xf>
    <xf numFmtId="4" fontId="3" fillId="8" borderId="19" xfId="7" applyNumberFormat="1" applyFont="1" applyFill="1" applyBorder="1" applyAlignment="1">
      <alignment vertical="center"/>
    </xf>
    <xf numFmtId="4" fontId="16" fillId="8" borderId="21" xfId="0" applyNumberFormat="1" applyFont="1" applyFill="1" applyBorder="1" applyAlignment="1">
      <alignment horizontal="right"/>
    </xf>
    <xf numFmtId="4" fontId="18" fillId="8" borderId="21" xfId="0" applyNumberFormat="1" applyFont="1" applyFill="1" applyBorder="1" applyAlignment="1" applyProtection="1">
      <alignment horizontal="right" vertical="center"/>
      <protection locked="0"/>
    </xf>
    <xf numFmtId="171" fontId="3" fillId="8" borderId="21" xfId="8" applyNumberFormat="1" applyFont="1" applyFill="1" applyBorder="1" applyAlignment="1">
      <alignment horizontal="right" vertical="center"/>
    </xf>
    <xf numFmtId="4" fontId="3" fillId="8" borderId="21" xfId="10" applyNumberFormat="1" applyFont="1" applyFill="1" applyBorder="1" applyAlignment="1">
      <alignment horizontal="right" vertical="center"/>
    </xf>
    <xf numFmtId="43" fontId="48" fillId="8" borderId="32" xfId="12" applyNumberFormat="1" applyFont="1" applyFill="1" applyBorder="1" applyAlignment="1">
      <alignment horizontal="right" vertical="center" wrapText="1"/>
    </xf>
    <xf numFmtId="43" fontId="48" fillId="8" borderId="33" xfId="12" applyNumberFormat="1" applyFont="1" applyFill="1" applyBorder="1" applyAlignment="1">
      <alignment horizontal="right" vertical="center" wrapText="1"/>
    </xf>
    <xf numFmtId="4" fontId="50" fillId="0" borderId="33" xfId="3" applyNumberFormat="1" applyFont="1" applyBorder="1" applyAlignment="1">
      <alignment horizontal="right" vertical="center" wrapText="1"/>
    </xf>
    <xf numFmtId="0" fontId="50" fillId="6" borderId="33" xfId="3" applyFont="1" applyFill="1" applyBorder="1" applyAlignment="1">
      <alignment vertical="center"/>
    </xf>
    <xf numFmtId="0" fontId="53" fillId="6" borderId="33" xfId="3" applyFont="1" applyFill="1" applyBorder="1" applyAlignment="1">
      <alignment horizontal="center" vertical="center"/>
    </xf>
    <xf numFmtId="0" fontId="54" fillId="6" borderId="33" xfId="3" applyFont="1" applyFill="1" applyBorder="1" applyAlignment="1">
      <alignment vertical="center"/>
    </xf>
    <xf numFmtId="0" fontId="50" fillId="6" borderId="33" xfId="3" applyFont="1" applyFill="1" applyBorder="1" applyAlignment="1">
      <alignment horizontal="right" vertical="center"/>
    </xf>
    <xf numFmtId="180" fontId="51" fillId="6" borderId="33" xfId="3" applyNumberFormat="1" applyFont="1" applyFill="1" applyBorder="1" applyAlignment="1">
      <alignment horizontal="center" vertical="center"/>
    </xf>
    <xf numFmtId="0" fontId="51" fillId="0" borderId="33" xfId="3" applyFont="1" applyBorder="1" applyAlignment="1">
      <alignment horizontal="left" vertical="center"/>
    </xf>
    <xf numFmtId="0" fontId="51" fillId="0" borderId="33" xfId="3" applyFont="1" applyBorder="1" applyAlignment="1">
      <alignment horizontal="right" vertical="center"/>
    </xf>
    <xf numFmtId="4" fontId="51" fillId="0" borderId="33" xfId="3" applyNumberFormat="1" applyFont="1" applyBorder="1" applyAlignment="1">
      <alignment horizontal="right" vertical="center"/>
    </xf>
    <xf numFmtId="4" fontId="51" fillId="4" borderId="33" xfId="3" applyNumberFormat="1" applyFont="1" applyFill="1" applyBorder="1" applyAlignment="1">
      <alignment horizontal="right" vertical="center"/>
    </xf>
    <xf numFmtId="4" fontId="51" fillId="0" borderId="33" xfId="3" applyNumberFormat="1" applyFont="1" applyFill="1" applyBorder="1" applyAlignment="1">
      <alignment horizontal="right" vertical="center"/>
    </xf>
    <xf numFmtId="0" fontId="50" fillId="0" borderId="33" xfId="3" applyFont="1" applyBorder="1" applyAlignment="1">
      <alignment vertical="center"/>
    </xf>
    <xf numFmtId="0" fontId="50" fillId="0" borderId="33" xfId="3" applyFont="1" applyBorder="1" applyAlignment="1">
      <alignment horizontal="right" vertical="center"/>
    </xf>
    <xf numFmtId="4" fontId="55" fillId="6" borderId="33" xfId="3" applyNumberFormat="1" applyFont="1" applyFill="1" applyBorder="1" applyAlignment="1">
      <alignment horizontal="right" vertical="center"/>
    </xf>
    <xf numFmtId="49" fontId="3" fillId="0" borderId="4" xfId="10" applyNumberFormat="1" applyFont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9" fontId="3" fillId="0" borderId="8" xfId="10" applyNumberFormat="1" applyFont="1" applyBorder="1" applyAlignment="1">
      <alignment horizontal="right"/>
    </xf>
    <xf numFmtId="4" fontId="3" fillId="0" borderId="8" xfId="10" applyNumberFormat="1" applyFont="1" applyBorder="1" applyAlignment="1">
      <alignment horizontal="right"/>
    </xf>
    <xf numFmtId="0" fontId="3" fillId="0" borderId="33" xfId="10" applyFont="1" applyBorder="1" applyAlignment="1">
      <alignment vertical="center"/>
    </xf>
    <xf numFmtId="2" fontId="8" fillId="0" borderId="33" xfId="10" applyNumberFormat="1" applyFont="1" applyBorder="1" applyAlignment="1">
      <alignment horizontal="center" vertical="center"/>
    </xf>
    <xf numFmtId="4" fontId="8" fillId="0" borderId="33" xfId="10" applyNumberFormat="1" applyFont="1" applyBorder="1" applyAlignment="1">
      <alignment horizontal="right" vertical="center"/>
    </xf>
    <xf numFmtId="0" fontId="2" fillId="0" borderId="33" xfId="10" applyNumberFormat="1" applyFont="1" applyBorder="1" applyAlignment="1">
      <alignment horizontal="right" vertical="center"/>
    </xf>
    <xf numFmtId="4" fontId="2" fillId="0" borderId="33" xfId="10" applyNumberFormat="1" applyFont="1" applyBorder="1" applyAlignment="1">
      <alignment vertical="center"/>
    </xf>
    <xf numFmtId="0" fontId="0" fillId="0" borderId="3" xfId="0" applyBorder="1" applyAlignment="1"/>
    <xf numFmtId="4" fontId="16" fillId="0" borderId="19" xfId="0" applyNumberFormat="1" applyFont="1" applyBorder="1" applyAlignment="1"/>
    <xf numFmtId="4" fontId="16" fillId="8" borderId="19" xfId="0" applyNumberFormat="1" applyFont="1" applyFill="1" applyBorder="1" applyAlignment="1"/>
    <xf numFmtId="4" fontId="3" fillId="0" borderId="21" xfId="10" applyNumberFormat="1" applyFont="1" applyBorder="1" applyAlignment="1"/>
    <xf numFmtId="4" fontId="16" fillId="0" borderId="19" xfId="0" applyNumberFormat="1" applyFont="1" applyFill="1" applyBorder="1" applyAlignment="1"/>
    <xf numFmtId="4" fontId="16" fillId="8" borderId="21" xfId="0" applyNumberFormat="1" applyFont="1" applyFill="1" applyBorder="1" applyAlignment="1"/>
    <xf numFmtId="4" fontId="3" fillId="0" borderId="19" xfId="10" applyNumberFormat="1" applyFont="1" applyBorder="1" applyAlignment="1"/>
    <xf numFmtId="4" fontId="3" fillId="8" borderId="21" xfId="10" applyNumberFormat="1" applyFont="1" applyFill="1" applyBorder="1" applyAlignment="1"/>
    <xf numFmtId="4" fontId="3" fillId="0" borderId="19" xfId="12" applyNumberFormat="1" applyFont="1" applyBorder="1" applyAlignment="1"/>
    <xf numFmtId="4" fontId="26" fillId="0" borderId="13" xfId="10" applyNumberFormat="1" applyFont="1" applyBorder="1" applyAlignment="1">
      <alignment horizontal="center" vertical="center"/>
    </xf>
    <xf numFmtId="0" fontId="5" fillId="0" borderId="33" xfId="10" applyFont="1" applyBorder="1" applyAlignment="1">
      <alignment horizontal="left" vertical="top"/>
    </xf>
    <xf numFmtId="0" fontId="21" fillId="0" borderId="33" xfId="10" applyFont="1" applyBorder="1" applyAlignment="1">
      <alignment horizontal="left" vertical="top"/>
    </xf>
    <xf numFmtId="0" fontId="5" fillId="0" borderId="35" xfId="10" applyFont="1" applyBorder="1" applyAlignment="1">
      <alignment horizontal="left" vertical="top"/>
    </xf>
    <xf numFmtId="178" fontId="47" fillId="0" borderId="5" xfId="12" applyNumberFormat="1" applyFont="1" applyBorder="1" applyAlignment="1">
      <alignment horizontal="center" vertical="top" wrapText="1"/>
    </xf>
    <xf numFmtId="43" fontId="47" fillId="0" borderId="5" xfId="12" applyNumberFormat="1" applyFont="1" applyBorder="1" applyAlignment="1">
      <alignment horizontal="center" vertical="top" wrapText="1"/>
    </xf>
    <xf numFmtId="0" fontId="47" fillId="0" borderId="13" xfId="0" applyFont="1" applyBorder="1" applyAlignment="1">
      <alignment horizontal="center" vertical="top" wrapText="1"/>
    </xf>
    <xf numFmtId="0" fontId="48" fillId="0" borderId="33" xfId="0" applyFont="1" applyBorder="1" applyAlignment="1">
      <alignment horizontal="center" vertical="center" wrapText="1"/>
    </xf>
    <xf numFmtId="0" fontId="0" fillId="0" borderId="2" xfId="0" applyBorder="1" applyAlignment="1"/>
    <xf numFmtId="0" fontId="6" fillId="2" borderId="40" xfId="6" applyFont="1" applyFill="1" applyBorder="1" applyAlignment="1">
      <alignment horizontal="center" vertical="center"/>
    </xf>
    <xf numFmtId="4" fontId="11" fillId="0" borderId="21" xfId="0" applyNumberFormat="1" applyFont="1" applyBorder="1" applyAlignment="1" applyProtection="1">
      <protection locked="0"/>
    </xf>
    <xf numFmtId="4" fontId="11" fillId="8" borderId="21" xfId="0" applyNumberFormat="1" applyFont="1" applyFill="1" applyBorder="1" applyAlignment="1" applyProtection="1">
      <protection locked="0"/>
    </xf>
    <xf numFmtId="4" fontId="3" fillId="0" borderId="19" xfId="9" applyNumberFormat="1" applyFont="1" applyBorder="1" applyAlignment="1"/>
    <xf numFmtId="4" fontId="11" fillId="0" borderId="21" xfId="0" applyNumberFormat="1" applyFont="1" applyBorder="1" applyAlignment="1"/>
    <xf numFmtId="4" fontId="50" fillId="0" borderId="19" xfId="0" applyNumberFormat="1" applyFont="1" applyBorder="1" applyAlignment="1"/>
    <xf numFmtId="4" fontId="50" fillId="8" borderId="19" xfId="0" applyNumberFormat="1" applyFont="1" applyFill="1" applyBorder="1" applyAlignment="1"/>
    <xf numFmtId="4" fontId="50" fillId="0" borderId="21" xfId="10" applyNumberFormat="1" applyFont="1" applyBorder="1" applyAlignment="1"/>
    <xf numFmtId="4" fontId="50" fillId="0" borderId="20" xfId="10" applyNumberFormat="1" applyFont="1" applyBorder="1" applyAlignment="1"/>
    <xf numFmtId="0" fontId="45" fillId="0" borderId="0" xfId="4" applyAlignment="1"/>
    <xf numFmtId="0" fontId="56" fillId="0" borderId="0" xfId="4" applyFont="1"/>
    <xf numFmtId="181" fontId="57" fillId="0" borderId="0" xfId="4" applyNumberFormat="1" applyFont="1" applyAlignment="1">
      <alignment horizontal="center"/>
    </xf>
    <xf numFmtId="0" fontId="56" fillId="0" borderId="0" xfId="4" applyFont="1" applyAlignment="1">
      <alignment horizontal="right"/>
    </xf>
    <xf numFmtId="49" fontId="45" fillId="0" borderId="0" xfId="4" applyNumberFormat="1" applyFont="1"/>
    <xf numFmtId="0" fontId="57" fillId="0" borderId="0" xfId="4" applyFont="1" applyAlignment="1">
      <alignment horizontal="left"/>
    </xf>
    <xf numFmtId="49" fontId="57" fillId="0" borderId="0" xfId="4" applyNumberFormat="1" applyFont="1"/>
    <xf numFmtId="0" fontId="57" fillId="0" borderId="0" xfId="4" applyFont="1" applyFill="1"/>
    <xf numFmtId="0" fontId="44" fillId="0" borderId="0" xfId="4" applyFont="1" applyAlignment="1">
      <alignment horizontal="left"/>
    </xf>
    <xf numFmtId="0" fontId="57" fillId="0" borderId="0" xfId="4" applyFont="1" applyAlignment="1">
      <alignment horizontal="center"/>
    </xf>
    <xf numFmtId="176" fontId="57" fillId="0" borderId="0" xfId="4" applyNumberFormat="1" applyFont="1" applyAlignment="1">
      <alignment horizontal="center"/>
    </xf>
    <xf numFmtId="0" fontId="16" fillId="0" borderId="20" xfId="0" applyFont="1" applyBorder="1" applyAlignment="1"/>
    <xf numFmtId="2" fontId="0" fillId="0" borderId="33" xfId="0" applyNumberFormat="1" applyBorder="1" applyAlignment="1"/>
    <xf numFmtId="2" fontId="3" fillId="0" borderId="0" xfId="0" applyNumberFormat="1" applyFont="1" applyAlignment="1">
      <alignment vertical="center"/>
    </xf>
    <xf numFmtId="0" fontId="7" fillId="0" borderId="33" xfId="0" applyFont="1" applyBorder="1"/>
    <xf numFmtId="0" fontId="7" fillId="0" borderId="33" xfId="0" applyFont="1" applyBorder="1" applyAlignment="1">
      <alignment horizontal="center"/>
    </xf>
    <xf numFmtId="4" fontId="7" fillId="0" borderId="33" xfId="0" applyNumberFormat="1" applyFont="1" applyBorder="1"/>
    <xf numFmtId="10" fontId="7" fillId="0" borderId="33" xfId="0" applyNumberFormat="1" applyFont="1" applyBorder="1"/>
    <xf numFmtId="4" fontId="7" fillId="0" borderId="33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4" fontId="7" fillId="0" borderId="0" xfId="0" applyNumberFormat="1" applyFont="1" applyBorder="1" applyAlignment="1">
      <alignment horizontal="right"/>
    </xf>
    <xf numFmtId="10" fontId="7" fillId="0" borderId="0" xfId="0" applyNumberFormat="1" applyFont="1" applyBorder="1"/>
    <xf numFmtId="0" fontId="7" fillId="0" borderId="0" xfId="0" applyFont="1" applyBorder="1" applyAlignment="1"/>
    <xf numFmtId="0" fontId="7" fillId="0" borderId="0" xfId="0" applyFont="1" applyBorder="1" applyAlignment="1">
      <alignment wrapText="1"/>
    </xf>
    <xf numFmtId="0" fontId="3" fillId="0" borderId="5" xfId="10" applyFont="1" applyBorder="1" applyAlignment="1">
      <alignment horizontal="left" vertical="center"/>
    </xf>
    <xf numFmtId="0" fontId="3" fillId="0" borderId="5" xfId="0" applyFont="1" applyBorder="1" applyAlignment="1">
      <alignment horizontal="left" vertical="top"/>
    </xf>
    <xf numFmtId="0" fontId="7" fillId="0" borderId="5" xfId="0" applyFont="1" applyBorder="1" applyAlignment="1">
      <alignment horizontal="center" vertical="top"/>
    </xf>
    <xf numFmtId="0" fontId="3" fillId="0" borderId="1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4" fontId="7" fillId="0" borderId="19" xfId="12" applyNumberFormat="1" applyFont="1" applyFill="1" applyBorder="1" applyAlignment="1" applyProtection="1">
      <alignment horizontal="right" vertical="center"/>
    </xf>
    <xf numFmtId="0" fontId="3" fillId="0" borderId="13" xfId="1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top"/>
    </xf>
    <xf numFmtId="0" fontId="3" fillId="0" borderId="19" xfId="0" applyFont="1" applyBorder="1" applyAlignment="1">
      <alignment horizontal="left" vertical="center"/>
    </xf>
    <xf numFmtId="4" fontId="3" fillId="0" borderId="19" xfId="0" applyNumberFormat="1" applyFont="1" applyBorder="1" applyAlignment="1">
      <alignment horizontal="right" vertical="center"/>
    </xf>
    <xf numFmtId="0" fontId="7" fillId="0" borderId="24" xfId="0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4" fontId="3" fillId="0" borderId="19" xfId="1" applyNumberFormat="1" applyFont="1" applyFill="1" applyBorder="1" applyAlignment="1" applyProtection="1">
      <alignment horizontal="right" vertical="center"/>
    </xf>
    <xf numFmtId="4" fontId="3" fillId="0" borderId="19" xfId="12" applyNumberFormat="1" applyFont="1" applyFill="1" applyBorder="1" applyAlignment="1" applyProtection="1">
      <alignment horizontal="right" vertical="center"/>
    </xf>
    <xf numFmtId="0" fontId="6" fillId="0" borderId="19" xfId="0" applyFont="1" applyBorder="1" applyAlignment="1">
      <alignment horizontal="left" vertical="center"/>
    </xf>
    <xf numFmtId="4" fontId="8" fillId="0" borderId="19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4" fontId="8" fillId="0" borderId="19" xfId="12" applyNumberFormat="1" applyFont="1" applyFill="1" applyBorder="1" applyAlignment="1" applyProtection="1">
      <alignment horizontal="right" vertical="center"/>
    </xf>
    <xf numFmtId="0" fontId="3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vertical="top"/>
    </xf>
    <xf numFmtId="0" fontId="4" fillId="2" borderId="2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left" vertical="top"/>
    </xf>
    <xf numFmtId="0" fontId="4" fillId="2" borderId="22" xfId="0" applyFont="1" applyFill="1" applyBorder="1" applyAlignment="1">
      <alignment horizontal="center"/>
    </xf>
    <xf numFmtId="0" fontId="5" fillId="0" borderId="14" xfId="0" applyFont="1" applyBorder="1" applyAlignment="1">
      <alignment horizontal="left" vertical="top"/>
    </xf>
    <xf numFmtId="0" fontId="4" fillId="2" borderId="41" xfId="6" applyFont="1" applyFill="1" applyBorder="1" applyAlignment="1">
      <alignment horizontal="center" vertical="center"/>
    </xf>
    <xf numFmtId="0" fontId="3" fillId="0" borderId="14" xfId="6" applyFont="1" applyBorder="1" applyAlignment="1">
      <alignment horizontal="left" vertical="top"/>
    </xf>
    <xf numFmtId="167" fontId="9" fillId="0" borderId="5" xfId="5" applyNumberFormat="1" applyFont="1" applyFill="1" applyBorder="1" applyAlignment="1" applyProtection="1">
      <alignment horizontal="center" vertical="center"/>
      <protection locked="0"/>
    </xf>
    <xf numFmtId="0" fontId="16" fillId="0" borderId="5" xfId="7" applyFont="1" applyBorder="1" applyAlignment="1">
      <alignment horizontal="center" vertical="center"/>
    </xf>
    <xf numFmtId="0" fontId="16" fillId="0" borderId="19" xfId="7" applyFont="1" applyBorder="1" applyAlignment="1">
      <alignment horizontal="center" vertical="center"/>
    </xf>
    <xf numFmtId="0" fontId="3" fillId="0" borderId="25" xfId="7" applyFont="1" applyBorder="1" applyAlignment="1">
      <alignment horizontal="center" vertical="center"/>
    </xf>
    <xf numFmtId="0" fontId="3" fillId="0" borderId="18" xfId="7" applyFont="1" applyBorder="1" applyAlignment="1">
      <alignment horizontal="center" vertical="center"/>
    </xf>
    <xf numFmtId="0" fontId="3" fillId="0" borderId="26" xfId="7" applyFont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4" fillId="2" borderId="41" xfId="7" applyFont="1" applyFill="1" applyBorder="1" applyAlignment="1">
      <alignment horizontal="center" vertical="center"/>
    </xf>
    <xf numFmtId="0" fontId="3" fillId="2" borderId="11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center" vertical="center"/>
    </xf>
    <xf numFmtId="0" fontId="3" fillId="0" borderId="13" xfId="7" applyFont="1" applyBorder="1" applyAlignment="1">
      <alignment horizontal="left" vertical="top"/>
    </xf>
    <xf numFmtId="0" fontId="5" fillId="0" borderId="4" xfId="7" applyFont="1" applyBorder="1" applyAlignment="1">
      <alignment horizontal="left" vertical="top"/>
    </xf>
    <xf numFmtId="0" fontId="3" fillId="0" borderId="4" xfId="7" applyFont="1" applyBorder="1" applyAlignment="1">
      <alignment horizontal="left" vertical="top"/>
    </xf>
    <xf numFmtId="0" fontId="3" fillId="0" borderId="5" xfId="7" applyFont="1" applyBorder="1" applyAlignment="1">
      <alignment horizontal="left" vertical="top"/>
    </xf>
    <xf numFmtId="4" fontId="3" fillId="0" borderId="19" xfId="7" applyNumberFormat="1" applyFont="1" applyBorder="1" applyAlignment="1">
      <alignment horizontal="right" vertical="center"/>
    </xf>
    <xf numFmtId="0" fontId="8" fillId="0" borderId="19" xfId="7" applyFont="1" applyBorder="1" applyAlignment="1">
      <alignment horizontal="right" vertical="center"/>
    </xf>
    <xf numFmtId="0" fontId="5" fillId="0" borderId="21" xfId="7" applyFont="1" applyBorder="1" applyAlignment="1">
      <alignment horizontal="center" vertical="top"/>
    </xf>
    <xf numFmtId="4" fontId="8" fillId="0" borderId="19" xfId="7" applyNumberFormat="1" applyFont="1" applyBorder="1" applyAlignment="1">
      <alignment horizontal="right" vertical="center"/>
    </xf>
    <xf numFmtId="0" fontId="3" fillId="0" borderId="4" xfId="8" applyFont="1" applyBorder="1" applyAlignment="1">
      <alignment horizontal="left" vertical="top"/>
    </xf>
    <xf numFmtId="0" fontId="3" fillId="0" borderId="5" xfId="8" applyFont="1" applyBorder="1" applyAlignment="1">
      <alignment horizontal="left" vertical="top"/>
    </xf>
    <xf numFmtId="0" fontId="8" fillId="0" borderId="19" xfId="8" applyFont="1" applyFill="1" applyBorder="1" applyAlignment="1">
      <alignment horizontal="right" vertical="center"/>
    </xf>
    <xf numFmtId="0" fontId="8" fillId="0" borderId="24" xfId="8" applyFont="1" applyBorder="1" applyAlignment="1">
      <alignment horizontal="right" vertical="center"/>
    </xf>
    <xf numFmtId="0" fontId="4" fillId="2" borderId="41" xfId="8" applyFont="1" applyFill="1" applyBorder="1" applyAlignment="1">
      <alignment horizontal="center" vertical="center"/>
    </xf>
    <xf numFmtId="0" fontId="5" fillId="0" borderId="13" xfId="8" applyFont="1" applyBorder="1" applyAlignment="1">
      <alignment horizontal="left" vertical="top"/>
    </xf>
    <xf numFmtId="0" fontId="5" fillId="0" borderId="4" xfId="8" applyFont="1" applyBorder="1" applyAlignment="1">
      <alignment horizontal="left" vertical="top"/>
    </xf>
    <xf numFmtId="0" fontId="3" fillId="0" borderId="5" xfId="8" applyFont="1" applyBorder="1" applyAlignment="1">
      <alignment horizontal="center" vertical="center"/>
    </xf>
    <xf numFmtId="0" fontId="3" fillId="0" borderId="5" xfId="8" applyFont="1" applyBorder="1" applyAlignment="1">
      <alignment horizontal="center" vertical="center" wrapText="1"/>
    </xf>
    <xf numFmtId="0" fontId="3" fillId="0" borderId="25" xfId="8" applyFont="1" applyBorder="1" applyAlignment="1">
      <alignment horizontal="left" vertical="center" wrapText="1"/>
    </xf>
    <xf numFmtId="0" fontId="3" fillId="0" borderId="18" xfId="8" applyFont="1" applyBorder="1" applyAlignment="1">
      <alignment horizontal="left" vertical="center" wrapText="1"/>
    </xf>
    <xf numFmtId="0" fontId="3" fillId="0" borderId="26" xfId="8" applyFont="1" applyBorder="1" applyAlignment="1">
      <alignment horizontal="left" vertical="center" wrapText="1"/>
    </xf>
    <xf numFmtId="0" fontId="3" fillId="0" borderId="25" xfId="8" applyFont="1" applyBorder="1" applyAlignment="1">
      <alignment horizontal="left" vertical="center"/>
    </xf>
    <xf numFmtId="0" fontId="3" fillId="0" borderId="26" xfId="8" applyFont="1" applyBorder="1" applyAlignment="1">
      <alignment horizontal="left" vertical="center"/>
    </xf>
    <xf numFmtId="0" fontId="5" fillId="0" borderId="13" xfId="9" applyFont="1" applyBorder="1" applyAlignment="1">
      <alignment horizontal="left" vertical="top"/>
    </xf>
    <xf numFmtId="0" fontId="5" fillId="0" borderId="5" xfId="9" applyFont="1" applyBorder="1" applyAlignment="1">
      <alignment horizontal="center" vertical="top"/>
    </xf>
    <xf numFmtId="0" fontId="8" fillId="0" borderId="4" xfId="9" applyFont="1" applyBorder="1" applyAlignment="1">
      <alignment horizontal="right" vertical="center"/>
    </xf>
    <xf numFmtId="0" fontId="5" fillId="0" borderId="4" xfId="9" applyFont="1" applyBorder="1" applyAlignment="1">
      <alignment horizontal="left" vertical="top"/>
    </xf>
    <xf numFmtId="0" fontId="3" fillId="0" borderId="4" xfId="9" applyFont="1" applyBorder="1" applyAlignment="1">
      <alignment horizontal="left" vertical="top"/>
    </xf>
    <xf numFmtId="0" fontId="4" fillId="2" borderId="41" xfId="9" applyFont="1" applyFill="1" applyBorder="1" applyAlignment="1">
      <alignment horizontal="center" vertical="center"/>
    </xf>
    <xf numFmtId="0" fontId="5" fillId="0" borderId="14" xfId="9" applyFont="1" applyBorder="1" applyAlignment="1">
      <alignment horizontal="left" vertical="top"/>
    </xf>
    <xf numFmtId="0" fontId="3" fillId="0" borderId="25" xfId="10" applyFont="1" applyBorder="1" applyAlignment="1">
      <alignment horizontal="left" vertical="center" wrapText="1"/>
    </xf>
    <xf numFmtId="0" fontId="3" fillId="0" borderId="18" xfId="10" applyFont="1" applyBorder="1" applyAlignment="1">
      <alignment horizontal="left" vertical="center" wrapText="1"/>
    </xf>
    <xf numFmtId="0" fontId="3" fillId="0" borderId="26" xfId="10" applyFont="1" applyBorder="1" applyAlignment="1">
      <alignment horizontal="left" vertical="center" wrapText="1"/>
    </xf>
    <xf numFmtId="0" fontId="3" fillId="0" borderId="5" xfId="9" applyFont="1" applyBorder="1" applyAlignment="1">
      <alignment horizontal="center" vertical="center"/>
    </xf>
    <xf numFmtId="0" fontId="3" fillId="0" borderId="5" xfId="9" applyFont="1" applyBorder="1" applyAlignment="1">
      <alignment horizontal="center" vertical="center" wrapText="1"/>
    </xf>
    <xf numFmtId="0" fontId="5" fillId="0" borderId="19" xfId="10" applyFont="1" applyBorder="1" applyAlignment="1">
      <alignment horizontal="left" vertical="top"/>
    </xf>
    <xf numFmtId="0" fontId="5" fillId="0" borderId="5" xfId="10" applyFont="1" applyBorder="1" applyAlignment="1">
      <alignment horizontal="center" vertical="center"/>
    </xf>
    <xf numFmtId="0" fontId="17" fillId="0" borderId="19" xfId="0" applyFont="1" applyBorder="1" applyAlignment="1">
      <alignment horizontal="left"/>
    </xf>
    <xf numFmtId="0" fontId="16" fillId="0" borderId="19" xfId="0" applyFont="1" applyBorder="1" applyAlignment="1">
      <alignment horizontal="left"/>
    </xf>
    <xf numFmtId="0" fontId="8" fillId="0" borderId="19" xfId="10" applyNumberFormat="1" applyFont="1" applyBorder="1" applyAlignment="1">
      <alignment horizontal="right" vertical="center"/>
    </xf>
    <xf numFmtId="0" fontId="5" fillId="0" borderId="5" xfId="10" applyFont="1" applyBorder="1" applyAlignment="1">
      <alignment horizontal="left" vertical="center"/>
    </xf>
    <xf numFmtId="49" fontId="3" fillId="0" borderId="23" xfId="10" applyNumberFormat="1" applyFont="1" applyBorder="1" applyAlignment="1">
      <alignment horizontal="left" vertical="center"/>
    </xf>
    <xf numFmtId="49" fontId="3" fillId="0" borderId="21" xfId="10" applyNumberFormat="1" applyFont="1" applyBorder="1" applyAlignment="1">
      <alignment horizontal="left" vertical="center"/>
    </xf>
    <xf numFmtId="49" fontId="8" fillId="0" borderId="23" xfId="10" applyNumberFormat="1" applyFont="1" applyBorder="1" applyAlignment="1">
      <alignment horizontal="left" vertical="center"/>
    </xf>
    <xf numFmtId="49" fontId="8" fillId="0" borderId="21" xfId="10" applyNumberFormat="1" applyFont="1" applyBorder="1" applyAlignment="1">
      <alignment horizontal="left" vertical="center"/>
    </xf>
    <xf numFmtId="0" fontId="16" fillId="0" borderId="23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4" fillId="2" borderId="41" xfId="10" applyFont="1" applyFill="1" applyBorder="1" applyAlignment="1">
      <alignment horizontal="center" vertical="center"/>
    </xf>
    <xf numFmtId="0" fontId="5" fillId="0" borderId="13" xfId="10" applyFont="1" applyBorder="1" applyAlignment="1">
      <alignment horizontal="left" vertical="top"/>
    </xf>
    <xf numFmtId="0" fontId="3" fillId="0" borderId="5" xfId="10" applyFont="1" applyBorder="1" applyAlignment="1">
      <alignment horizontal="center" vertical="center"/>
    </xf>
    <xf numFmtId="0" fontId="3" fillId="0" borderId="5" xfId="10" applyFont="1" applyBorder="1" applyAlignment="1">
      <alignment horizontal="center" vertical="center" wrapText="1"/>
    </xf>
    <xf numFmtId="49" fontId="3" fillId="0" borderId="23" xfId="10" applyNumberFormat="1" applyFont="1" applyBorder="1" applyAlignment="1">
      <alignment horizontal="left" vertical="center" wrapText="1"/>
    </xf>
    <xf numFmtId="49" fontId="3" fillId="0" borderId="21" xfId="10" applyNumberFormat="1" applyFont="1" applyBorder="1" applyAlignment="1">
      <alignment horizontal="left" vertical="center" wrapText="1"/>
    </xf>
    <xf numFmtId="49" fontId="3" fillId="0" borderId="23" xfId="10" applyNumberFormat="1" applyFont="1" applyFill="1" applyBorder="1" applyAlignment="1">
      <alignment vertical="center"/>
    </xf>
    <xf numFmtId="49" fontId="3" fillId="0" borderId="21" xfId="10" applyNumberFormat="1" applyFont="1" applyFill="1" applyBorder="1" applyAlignment="1">
      <alignment vertical="center"/>
    </xf>
    <xf numFmtId="49" fontId="3" fillId="0" borderId="23" xfId="10" applyNumberFormat="1" applyFont="1" applyBorder="1" applyAlignment="1">
      <alignment horizontal="center" vertical="center"/>
    </xf>
    <xf numFmtId="49" fontId="3" fillId="0" borderId="21" xfId="1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left"/>
    </xf>
    <xf numFmtId="0" fontId="0" fillId="0" borderId="23" xfId="0" applyBorder="1" applyAlignment="1"/>
    <xf numFmtId="0" fontId="8" fillId="0" borderId="24" xfId="10" applyNumberFormat="1" applyFont="1" applyBorder="1" applyAlignment="1">
      <alignment horizontal="right" vertical="center"/>
    </xf>
    <xf numFmtId="0" fontId="5" fillId="0" borderId="14" xfId="10" applyFont="1" applyBorder="1" applyAlignment="1">
      <alignment horizontal="left" vertical="top"/>
    </xf>
    <xf numFmtId="0" fontId="3" fillId="0" borderId="25" xfId="10" applyFont="1" applyBorder="1" applyAlignment="1">
      <alignment horizontal="center" vertical="center"/>
    </xf>
    <xf numFmtId="0" fontId="3" fillId="0" borderId="26" xfId="10" applyFont="1" applyBorder="1" applyAlignment="1">
      <alignment horizontal="center" vertical="center"/>
    </xf>
    <xf numFmtId="0" fontId="21" fillId="0" borderId="5" xfId="11" applyFont="1" applyBorder="1" applyAlignment="1">
      <alignment horizontal="left" vertical="center"/>
    </xf>
    <xf numFmtId="14" fontId="21" fillId="0" borderId="5" xfId="11" applyNumberFormat="1" applyFont="1" applyBorder="1" applyAlignment="1">
      <alignment horizontal="center" vertical="center"/>
    </xf>
    <xf numFmtId="0" fontId="5" fillId="0" borderId="13" xfId="11" applyFont="1" applyBorder="1" applyAlignment="1">
      <alignment horizontal="left" vertical="center"/>
    </xf>
    <xf numFmtId="0" fontId="3" fillId="0" borderId="5" xfId="11" applyFont="1" applyBorder="1" applyAlignment="1">
      <alignment horizontal="left" vertical="center"/>
    </xf>
    <xf numFmtId="0" fontId="5" fillId="0" borderId="4" xfId="11" applyFont="1" applyBorder="1" applyAlignment="1">
      <alignment horizontal="left" vertical="center"/>
    </xf>
    <xf numFmtId="49" fontId="3" fillId="0" borderId="19" xfId="11" applyNumberFormat="1" applyFont="1" applyFill="1" applyBorder="1" applyAlignment="1">
      <alignment horizontal="left" vertical="center" wrapText="1"/>
    </xf>
    <xf numFmtId="0" fontId="8" fillId="0" borderId="24" xfId="11" applyNumberFormat="1" applyFont="1" applyBorder="1" applyAlignment="1">
      <alignment horizontal="right" vertical="center"/>
    </xf>
    <xf numFmtId="0" fontId="3" fillId="0" borderId="31" xfId="11" applyFont="1" applyBorder="1" applyAlignment="1">
      <alignment horizontal="center" vertical="center"/>
    </xf>
    <xf numFmtId="0" fontId="3" fillId="0" borderId="31" xfId="11" applyFont="1" applyBorder="1" applyAlignment="1">
      <alignment horizontal="center" vertical="center" wrapText="1"/>
    </xf>
    <xf numFmtId="0" fontId="4" fillId="2" borderId="41" xfId="11" applyFont="1" applyFill="1" applyBorder="1" applyAlignment="1">
      <alignment horizontal="center" vertical="center"/>
    </xf>
    <xf numFmtId="0" fontId="5" fillId="0" borderId="14" xfId="11" applyFont="1" applyBorder="1" applyAlignment="1">
      <alignment horizontal="left" vertical="top"/>
    </xf>
    <xf numFmtId="0" fontId="5" fillId="0" borderId="5" xfId="11" applyFont="1" applyBorder="1" applyAlignment="1">
      <alignment horizontal="left" vertical="center"/>
    </xf>
    <xf numFmtId="0" fontId="3" fillId="0" borderId="22" xfId="11" applyFont="1" applyBorder="1" applyAlignment="1">
      <alignment horizontal="left" vertical="center"/>
    </xf>
    <xf numFmtId="0" fontId="3" fillId="0" borderId="25" xfId="11" applyFont="1" applyBorder="1" applyAlignment="1">
      <alignment horizontal="left" vertical="center" wrapText="1"/>
    </xf>
    <xf numFmtId="0" fontId="3" fillId="0" borderId="18" xfId="11" applyFont="1" applyBorder="1" applyAlignment="1">
      <alignment horizontal="left" vertical="center" wrapText="1"/>
    </xf>
    <xf numFmtId="0" fontId="3" fillId="0" borderId="26" xfId="1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33" fillId="2" borderId="41" xfId="10" applyFont="1" applyFill="1" applyBorder="1" applyAlignment="1">
      <alignment horizontal="center" vertical="center"/>
    </xf>
    <xf numFmtId="0" fontId="33" fillId="2" borderId="11" xfId="10" applyFont="1" applyFill="1" applyBorder="1" applyAlignment="1">
      <alignment horizontal="center" vertical="center"/>
    </xf>
    <xf numFmtId="0" fontId="5" fillId="0" borderId="35" xfId="10" applyFont="1" applyBorder="1" applyAlignment="1">
      <alignment horizontal="left" vertical="top"/>
    </xf>
    <xf numFmtId="0" fontId="5" fillId="0" borderId="42" xfId="10" applyFont="1" applyBorder="1" applyAlignment="1">
      <alignment horizontal="left" vertical="top"/>
    </xf>
    <xf numFmtId="0" fontId="5" fillId="0" borderId="20" xfId="10" applyFont="1" applyBorder="1" applyAlignment="1">
      <alignment horizontal="left" vertical="top"/>
    </xf>
    <xf numFmtId="0" fontId="5" fillId="0" borderId="23" xfId="10" applyFont="1" applyBorder="1" applyAlignment="1">
      <alignment horizontal="left" vertical="top"/>
    </xf>
    <xf numFmtId="0" fontId="5" fillId="0" borderId="21" xfId="10" applyFont="1" applyBorder="1" applyAlignment="1">
      <alignment horizontal="left" vertical="top"/>
    </xf>
    <xf numFmtId="0" fontId="5" fillId="0" borderId="43" xfId="10" applyFont="1" applyBorder="1" applyAlignment="1">
      <alignment horizontal="left" vertical="top"/>
    </xf>
    <xf numFmtId="0" fontId="5" fillId="0" borderId="38" xfId="10" applyFont="1" applyBorder="1" applyAlignment="1">
      <alignment horizontal="left" vertical="top"/>
    </xf>
    <xf numFmtId="0" fontId="5" fillId="0" borderId="44" xfId="10" applyFont="1" applyBorder="1" applyAlignment="1">
      <alignment horizontal="left" vertical="top"/>
    </xf>
    <xf numFmtId="0" fontId="5" fillId="0" borderId="45" xfId="10" applyFont="1" applyBorder="1" applyAlignment="1">
      <alignment horizontal="left" vertical="top" wrapText="1"/>
    </xf>
    <xf numFmtId="0" fontId="5" fillId="0" borderId="46" xfId="10" applyFont="1" applyBorder="1" applyAlignment="1">
      <alignment horizontal="left" vertical="top" wrapText="1"/>
    </xf>
    <xf numFmtId="0" fontId="5" fillId="0" borderId="47" xfId="10" applyFont="1" applyBorder="1" applyAlignment="1">
      <alignment horizontal="left" vertical="top" wrapText="1"/>
    </xf>
    <xf numFmtId="0" fontId="5" fillId="0" borderId="36" xfId="10" applyFont="1" applyBorder="1" applyAlignment="1">
      <alignment horizontal="left" vertical="top" wrapText="1"/>
    </xf>
    <xf numFmtId="0" fontId="5" fillId="0" borderId="39" xfId="10" applyFont="1" applyBorder="1" applyAlignment="1">
      <alignment horizontal="left" vertical="top" wrapText="1"/>
    </xf>
    <xf numFmtId="0" fontId="5" fillId="0" borderId="48" xfId="10" applyFont="1" applyBorder="1" applyAlignment="1">
      <alignment horizontal="left" vertical="top" wrapText="1"/>
    </xf>
    <xf numFmtId="0" fontId="5" fillId="0" borderId="5" xfId="10" applyFont="1" applyBorder="1" applyAlignment="1">
      <alignment horizontal="left" vertical="top"/>
    </xf>
    <xf numFmtId="0" fontId="8" fillId="0" borderId="33" xfId="10" applyNumberFormat="1" applyFont="1" applyBorder="1" applyAlignment="1">
      <alignment horizontal="right" vertical="center"/>
    </xf>
    <xf numFmtId="0" fontId="5" fillId="0" borderId="4" xfId="10" applyFont="1" applyBorder="1" applyAlignment="1">
      <alignment horizontal="left" vertical="top"/>
    </xf>
    <xf numFmtId="2" fontId="11" fillId="0" borderId="19" xfId="0" applyNumberFormat="1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8" fillId="0" borderId="8" xfId="10" applyNumberFormat="1" applyFont="1" applyBorder="1" applyAlignment="1">
      <alignment horizontal="right" vertical="center"/>
    </xf>
    <xf numFmtId="2" fontId="11" fillId="0" borderId="20" xfId="0" applyNumberFormat="1" applyFont="1" applyBorder="1" applyAlignment="1">
      <alignment horizontal="left" vertical="center" wrapText="1"/>
    </xf>
    <xf numFmtId="49" fontId="3" fillId="0" borderId="20" xfId="10" applyNumberFormat="1" applyFont="1" applyBorder="1" applyAlignment="1">
      <alignment horizontal="center" vertical="center"/>
    </xf>
    <xf numFmtId="2" fontId="11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top" wrapText="1"/>
    </xf>
    <xf numFmtId="49" fontId="3" fillId="0" borderId="19" xfId="10" applyNumberFormat="1" applyFont="1" applyBorder="1" applyAlignment="1">
      <alignment horizontal="center" vertical="center"/>
    </xf>
    <xf numFmtId="0" fontId="3" fillId="0" borderId="13" xfId="10" applyFont="1" applyBorder="1" applyAlignment="1">
      <alignment horizontal="left" vertical="top"/>
    </xf>
    <xf numFmtId="0" fontId="3" fillId="0" borderId="4" xfId="10" applyFont="1" applyBorder="1" applyAlignment="1">
      <alignment horizontal="left" vertical="center"/>
    </xf>
    <xf numFmtId="2" fontId="11" fillId="0" borderId="20" xfId="0" applyNumberFormat="1" applyFont="1" applyBorder="1" applyAlignment="1">
      <alignment horizontal="left" vertical="top" wrapText="1"/>
    </xf>
    <xf numFmtId="0" fontId="3" fillId="0" borderId="25" xfId="10" applyFont="1" applyBorder="1" applyAlignment="1">
      <alignment vertical="center" wrapText="1"/>
    </xf>
    <xf numFmtId="0" fontId="3" fillId="0" borderId="18" xfId="10" applyFont="1" applyBorder="1" applyAlignment="1">
      <alignment vertical="center" wrapText="1"/>
    </xf>
    <xf numFmtId="0" fontId="3" fillId="0" borderId="26" xfId="10" applyFont="1" applyBorder="1" applyAlignment="1">
      <alignment vertical="center" wrapText="1"/>
    </xf>
    <xf numFmtId="0" fontId="8" fillId="0" borderId="6" xfId="10" applyFont="1" applyBorder="1" applyAlignment="1">
      <alignment horizontal="right" vertical="center"/>
    </xf>
    <xf numFmtId="0" fontId="8" fillId="0" borderId="5" xfId="10" applyFont="1" applyBorder="1" applyAlignment="1">
      <alignment horizontal="left" vertical="center"/>
    </xf>
    <xf numFmtId="0" fontId="20" fillId="0" borderId="19" xfId="0" applyFont="1" applyBorder="1" applyAlignment="1">
      <alignment horizontal="left"/>
    </xf>
    <xf numFmtId="0" fontId="2" fillId="3" borderId="28" xfId="10" applyFont="1" applyFill="1" applyBorder="1" applyAlignment="1">
      <alignment horizontal="center" vertical="center"/>
    </xf>
    <xf numFmtId="0" fontId="2" fillId="3" borderId="49" xfId="10" applyFont="1" applyFill="1" applyBorder="1" applyAlignment="1">
      <alignment horizontal="center" vertical="center"/>
    </xf>
    <xf numFmtId="0" fontId="8" fillId="0" borderId="29" xfId="10" applyNumberFormat="1" applyFont="1" applyBorder="1" applyAlignment="1">
      <alignment horizontal="right" vertical="center"/>
    </xf>
    <xf numFmtId="0" fontId="3" fillId="0" borderId="20" xfId="10" applyFont="1" applyBorder="1" applyAlignment="1">
      <alignment horizontal="left" vertical="center" wrapText="1"/>
    </xf>
    <xf numFmtId="0" fontId="3" fillId="0" borderId="23" xfId="10" applyFont="1" applyBorder="1" applyAlignment="1">
      <alignment horizontal="left" vertical="center" wrapText="1"/>
    </xf>
    <xf numFmtId="0" fontId="3" fillId="0" borderId="21" xfId="10" applyFont="1" applyBorder="1" applyAlignment="1">
      <alignment horizontal="left" vertical="center" wrapText="1"/>
    </xf>
    <xf numFmtId="0" fontId="3" fillId="0" borderId="19" xfId="10" applyFont="1" applyBorder="1" applyAlignment="1">
      <alignment horizontal="left" vertical="center"/>
    </xf>
    <xf numFmtId="0" fontId="8" fillId="0" borderId="19" xfId="10" applyFont="1" applyBorder="1" applyAlignment="1">
      <alignment horizontal="left" vertical="center"/>
    </xf>
    <xf numFmtId="0" fontId="2" fillId="3" borderId="29" xfId="10" applyFont="1" applyFill="1" applyBorder="1" applyAlignment="1">
      <alignment horizontal="center" vertical="center"/>
    </xf>
    <xf numFmtId="0" fontId="5" fillId="0" borderId="22" xfId="10" applyFont="1" applyBorder="1" applyAlignment="1">
      <alignment horizontal="left" vertical="top"/>
    </xf>
    <xf numFmtId="0" fontId="5" fillId="0" borderId="5" xfId="10" applyFont="1" applyBorder="1" applyAlignment="1">
      <alignment horizontal="center" vertical="top"/>
    </xf>
    <xf numFmtId="0" fontId="5" fillId="0" borderId="17" xfId="10" applyFont="1" applyBorder="1" applyAlignment="1">
      <alignment horizontal="left" vertical="top"/>
    </xf>
    <xf numFmtId="0" fontId="28" fillId="0" borderId="5" xfId="10" applyFont="1" applyBorder="1" applyAlignment="1">
      <alignment horizontal="center" vertical="top"/>
    </xf>
    <xf numFmtId="0" fontId="28" fillId="0" borderId="4" xfId="10" applyFont="1" applyBorder="1" applyAlignment="1">
      <alignment horizontal="left" vertical="top"/>
    </xf>
    <xf numFmtId="0" fontId="28" fillId="0" borderId="13" xfId="10" applyFont="1" applyBorder="1" applyAlignment="1">
      <alignment horizontal="left" vertical="top"/>
    </xf>
    <xf numFmtId="0" fontId="5" fillId="0" borderId="50" xfId="10" applyFont="1" applyBorder="1" applyAlignment="1">
      <alignment horizontal="center" vertical="center"/>
    </xf>
    <xf numFmtId="49" fontId="3" fillId="0" borderId="19" xfId="10" applyNumberFormat="1" applyFont="1" applyBorder="1" applyAlignment="1">
      <alignment horizontal="left" vertical="center"/>
    </xf>
    <xf numFmtId="0" fontId="27" fillId="0" borderId="19" xfId="0" applyFont="1" applyBorder="1" applyAlignment="1">
      <alignment horizontal="center" vertical="center"/>
    </xf>
    <xf numFmtId="4" fontId="27" fillId="0" borderId="19" xfId="0" applyNumberFormat="1" applyFont="1" applyBorder="1" applyAlignment="1">
      <alignment horizontal="center" vertical="center"/>
    </xf>
    <xf numFmtId="49" fontId="3" fillId="0" borderId="24" xfId="10" applyNumberFormat="1" applyFont="1" applyBorder="1" applyAlignment="1">
      <alignment horizontal="left" vertical="center"/>
    </xf>
    <xf numFmtId="0" fontId="27" fillId="0" borderId="4" xfId="0" applyFont="1" applyBorder="1" applyAlignment="1">
      <alignment horizontal="center" vertical="center" wrapText="1"/>
    </xf>
    <xf numFmtId="4" fontId="27" fillId="0" borderId="4" xfId="0" applyNumberFormat="1" applyFont="1" applyBorder="1" applyAlignment="1">
      <alignment horizontal="center" vertical="center"/>
    </xf>
    <xf numFmtId="0" fontId="27" fillId="0" borderId="19" xfId="10" applyFont="1" applyBorder="1" applyAlignment="1">
      <alignment horizontal="center" vertical="center"/>
    </xf>
    <xf numFmtId="0" fontId="5" fillId="0" borderId="10" xfId="10" applyFont="1" applyBorder="1" applyAlignment="1">
      <alignment horizontal="left" vertical="top"/>
    </xf>
    <xf numFmtId="0" fontId="3" fillId="0" borderId="31" xfId="1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19" xfId="10" applyNumberFormat="1" applyFont="1" applyBorder="1" applyAlignment="1">
      <alignment horizontal="center" vertical="center"/>
    </xf>
    <xf numFmtId="4" fontId="26" fillId="0" borderId="19" xfId="10" applyNumberFormat="1" applyFont="1" applyBorder="1" applyAlignment="1">
      <alignment horizontal="center" vertical="center"/>
    </xf>
    <xf numFmtId="49" fontId="5" fillId="0" borderId="19" xfId="10" applyNumberFormat="1" applyFont="1" applyBorder="1" applyAlignment="1">
      <alignment horizontal="left" vertical="top"/>
    </xf>
    <xf numFmtId="0" fontId="3" fillId="0" borderId="22" xfId="10" applyFont="1" applyBorder="1" applyAlignment="1">
      <alignment horizontal="center" vertical="center"/>
    </xf>
    <xf numFmtId="0" fontId="5" fillId="0" borderId="25" xfId="10" applyFont="1" applyBorder="1" applyAlignment="1">
      <alignment horizontal="left" vertical="top" wrapText="1"/>
    </xf>
    <xf numFmtId="0" fontId="5" fillId="0" borderId="18" xfId="10" applyFont="1" applyBorder="1" applyAlignment="1">
      <alignment horizontal="left" vertical="top" wrapText="1"/>
    </xf>
    <xf numFmtId="0" fontId="5" fillId="0" borderId="26" xfId="10" applyFont="1" applyBorder="1" applyAlignment="1">
      <alignment horizontal="left" vertical="top" wrapText="1"/>
    </xf>
    <xf numFmtId="0" fontId="5" fillId="0" borderId="4" xfId="10" applyFont="1" applyBorder="1" applyAlignment="1">
      <alignment horizontal="left" vertical="center"/>
    </xf>
    <xf numFmtId="0" fontId="5" fillId="0" borderId="4" xfId="1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/>
    </xf>
    <xf numFmtId="0" fontId="16" fillId="0" borderId="19" xfId="0" applyFont="1" applyBorder="1" applyAlignment="1">
      <alignment horizontal="left" vertical="top" wrapText="1"/>
    </xf>
    <xf numFmtId="0" fontId="16" fillId="0" borderId="19" xfId="10" applyNumberFormat="1" applyFont="1" applyBorder="1" applyAlignment="1">
      <alignment horizontal="left" vertical="top"/>
    </xf>
    <xf numFmtId="0" fontId="16" fillId="0" borderId="20" xfId="0" applyFont="1" applyBorder="1" applyAlignment="1">
      <alignment horizontal="left" vertical="top" wrapText="1"/>
    </xf>
    <xf numFmtId="0" fontId="16" fillId="0" borderId="23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4" fontId="16" fillId="0" borderId="19" xfId="10" applyNumberFormat="1" applyFont="1" applyBorder="1" applyAlignment="1">
      <alignment horizontal="left" vertical="center"/>
    </xf>
    <xf numFmtId="0" fontId="16" fillId="0" borderId="19" xfId="0" applyFont="1" applyBorder="1" applyAlignment="1">
      <alignment horizontal="left" vertical="center"/>
    </xf>
    <xf numFmtId="0" fontId="29" fillId="0" borderId="19" xfId="0" applyFont="1" applyBorder="1" applyAlignment="1">
      <alignment horizontal="left" vertical="center"/>
    </xf>
    <xf numFmtId="4" fontId="26" fillId="0" borderId="50" xfId="10" applyNumberFormat="1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1" xfId="10" applyNumberFormat="1" applyFont="1" applyBorder="1" applyAlignment="1">
      <alignment horizontal="center" vertical="center"/>
    </xf>
    <xf numFmtId="4" fontId="26" fillId="0" borderId="31" xfId="10" applyNumberFormat="1" applyFont="1" applyBorder="1" applyAlignment="1">
      <alignment horizontal="center" vertical="center"/>
    </xf>
    <xf numFmtId="49" fontId="8" fillId="0" borderId="24" xfId="10" applyNumberFormat="1" applyFont="1" applyBorder="1" applyAlignment="1">
      <alignment horizontal="right" vertical="center"/>
    </xf>
    <xf numFmtId="0" fontId="5" fillId="0" borderId="10" xfId="10" applyFont="1" applyBorder="1" applyAlignment="1">
      <alignment horizontal="center" vertical="top"/>
    </xf>
    <xf numFmtId="0" fontId="5" fillId="0" borderId="13" xfId="10" applyFont="1" applyBorder="1" applyAlignment="1">
      <alignment horizontal="center" vertical="top"/>
    </xf>
    <xf numFmtId="49" fontId="5" fillId="0" borderId="31" xfId="10" applyNumberFormat="1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4" fontId="26" fillId="0" borderId="5" xfId="10" applyNumberFormat="1" applyFont="1" applyBorder="1" applyAlignment="1">
      <alignment horizontal="center" vertical="center"/>
    </xf>
    <xf numFmtId="4" fontId="26" fillId="0" borderId="13" xfId="10" applyNumberFormat="1" applyFont="1" applyBorder="1" applyAlignment="1">
      <alignment horizontal="center" vertical="center"/>
    </xf>
    <xf numFmtId="4" fontId="26" fillId="0" borderId="14" xfId="10" applyNumberFormat="1" applyFont="1" applyBorder="1" applyAlignment="1">
      <alignment horizontal="center" vertical="center"/>
    </xf>
    <xf numFmtId="0" fontId="3" fillId="2" borderId="51" xfId="0" applyFont="1" applyFill="1" applyBorder="1" applyAlignment="1">
      <alignment horizontal="left" vertical="top"/>
    </xf>
    <xf numFmtId="0" fontId="4" fillId="2" borderId="52" xfId="6" applyFont="1" applyFill="1" applyBorder="1" applyAlignment="1">
      <alignment horizontal="center" vertical="center"/>
    </xf>
    <xf numFmtId="0" fontId="5" fillId="0" borderId="22" xfId="10" applyFont="1" applyBorder="1" applyAlignment="1">
      <alignment horizontal="center" vertical="top"/>
    </xf>
    <xf numFmtId="0" fontId="5" fillId="0" borderId="25" xfId="10" applyFont="1" applyBorder="1" applyAlignment="1">
      <alignment horizontal="left" vertical="top"/>
    </xf>
    <xf numFmtId="0" fontId="5" fillId="0" borderId="26" xfId="10" applyFont="1" applyBorder="1" applyAlignment="1">
      <alignment horizontal="left" vertical="top"/>
    </xf>
    <xf numFmtId="0" fontId="3" fillId="2" borderId="11" xfId="0" applyFont="1" applyFill="1" applyBorder="1" applyAlignment="1">
      <alignment horizontal="left" vertical="top"/>
    </xf>
    <xf numFmtId="0" fontId="4" fillId="2" borderId="12" xfId="6" applyFont="1" applyFill="1" applyBorder="1" applyAlignment="1">
      <alignment horizontal="center" vertical="center"/>
    </xf>
    <xf numFmtId="0" fontId="5" fillId="0" borderId="3" xfId="10" applyFont="1" applyBorder="1" applyAlignment="1">
      <alignment horizontal="center" vertical="top"/>
    </xf>
    <xf numFmtId="0" fontId="5" fillId="0" borderId="18" xfId="10" applyFont="1" applyBorder="1" applyAlignment="1">
      <alignment horizontal="left" vertical="top"/>
    </xf>
    <xf numFmtId="0" fontId="58" fillId="4" borderId="33" xfId="3" applyFont="1" applyFill="1" applyBorder="1" applyAlignment="1">
      <alignment horizontal="justify" vertical="center" wrapText="1"/>
    </xf>
    <xf numFmtId="0" fontId="53" fillId="6" borderId="35" xfId="3" applyFont="1" applyFill="1" applyBorder="1" applyAlignment="1">
      <alignment horizontal="center" vertical="center"/>
    </xf>
    <xf numFmtId="0" fontId="53" fillId="6" borderId="37" xfId="3" applyFont="1" applyFill="1" applyBorder="1" applyAlignment="1">
      <alignment horizontal="center" vertical="center"/>
    </xf>
    <xf numFmtId="0" fontId="53" fillId="6" borderId="42" xfId="3" applyFont="1" applyFill="1" applyBorder="1" applyAlignment="1">
      <alignment horizontal="center" vertical="center"/>
    </xf>
    <xf numFmtId="0" fontId="44" fillId="0" borderId="0" xfId="4" applyFont="1" applyAlignment="1">
      <alignment horizontal="left"/>
    </xf>
    <xf numFmtId="0" fontId="45" fillId="0" borderId="0" xfId="4" applyAlignment="1">
      <alignment horizontal="left"/>
    </xf>
    <xf numFmtId="0" fontId="41" fillId="5" borderId="0" xfId="4" applyFont="1" applyFill="1" applyAlignment="1">
      <alignment horizontal="center" wrapText="1"/>
    </xf>
    <xf numFmtId="0" fontId="41" fillId="0" borderId="0" xfId="4" applyFont="1" applyAlignment="1">
      <alignment horizontal="center"/>
    </xf>
    <xf numFmtId="0" fontId="42" fillId="0" borderId="0" xfId="4" applyFont="1" applyAlignment="1">
      <alignment horizontal="center"/>
    </xf>
    <xf numFmtId="0" fontId="41" fillId="0" borderId="0" xfId="4" applyFont="1" applyAlignment="1">
      <alignment horizontal="left"/>
    </xf>
    <xf numFmtId="0" fontId="41" fillId="5" borderId="0" xfId="4" applyFont="1" applyFill="1" applyAlignment="1">
      <alignment horizontal="center"/>
    </xf>
    <xf numFmtId="0" fontId="57" fillId="0" borderId="0" xfId="4" applyFont="1" applyAlignment="1">
      <alignment horizontal="left"/>
    </xf>
    <xf numFmtId="0" fontId="7" fillId="0" borderId="33" xfId="0" applyFont="1" applyBorder="1" applyAlignment="1">
      <alignment horizontal="right"/>
    </xf>
    <xf numFmtId="0" fontId="7" fillId="0" borderId="35" xfId="0" applyFont="1" applyBorder="1" applyAlignment="1">
      <alignment horizontal="left" wrapText="1"/>
    </xf>
    <xf numFmtId="0" fontId="7" fillId="0" borderId="37" xfId="0" applyFont="1" applyBorder="1" applyAlignment="1">
      <alignment horizontal="left" wrapText="1"/>
    </xf>
    <xf numFmtId="0" fontId="7" fillId="0" borderId="42" xfId="0" applyFont="1" applyBorder="1" applyAlignment="1">
      <alignment horizontal="left" wrapText="1"/>
    </xf>
    <xf numFmtId="0" fontId="7" fillId="0" borderId="33" xfId="0" applyFont="1" applyBorder="1" applyAlignment="1">
      <alignment horizontal="center"/>
    </xf>
  </cellXfs>
  <cellStyles count="13">
    <cellStyle name="Moeda" xfId="1" builtinId="4"/>
    <cellStyle name="Normal" xfId="0" builtinId="0"/>
    <cellStyle name="Normal 2" xfId="2"/>
    <cellStyle name="Normal 2 2 2" xfId="3"/>
    <cellStyle name="Normal 3" xfId="4"/>
    <cellStyle name="Normal_PP-2A" xfId="5"/>
    <cellStyle name="Normal_PP-II" xfId="6"/>
    <cellStyle name="Normal_PP-III" xfId="7"/>
    <cellStyle name="Normal_PP-IV" xfId="8"/>
    <cellStyle name="Normal_PP-V" xfId="9"/>
    <cellStyle name="Normal_PP-VI" xfId="10"/>
    <cellStyle name="Normal_PP-X" xfId="11"/>
    <cellStyle name="Separador de milhares" xfId="1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DA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28575</xdr:rowOff>
    </xdr:from>
    <xdr:to>
      <xdr:col>7</xdr:col>
      <xdr:colOff>0</xdr:colOff>
      <xdr:row>7</xdr:row>
      <xdr:rowOff>161925</xdr:rowOff>
    </xdr:to>
    <xdr:sp macro="" textlink="" fLocksText="0">
      <xdr:nvSpPr>
        <xdr:cNvPr id="6145" name="Texto 44"/>
        <xdr:cNvSpPr txBox="1">
          <a:spLocks noChangeArrowheads="1"/>
        </xdr:cNvSpPr>
      </xdr:nvSpPr>
      <xdr:spPr bwMode="auto">
        <a:xfrm>
          <a:off x="6105525" y="10096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ctr" upright="1"/>
        <a:lstStyle/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152400</xdr:rowOff>
    </xdr:from>
    <xdr:to>
      <xdr:col>1</xdr:col>
      <xdr:colOff>1114425</xdr:colOff>
      <xdr:row>3</xdr:row>
      <xdr:rowOff>152400</xdr:rowOff>
    </xdr:to>
    <xdr:pic>
      <xdr:nvPicPr>
        <xdr:cNvPr id="24714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152400"/>
          <a:ext cx="1695450" cy="48577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9</xdr:row>
      <xdr:rowOff>171450</xdr:rowOff>
    </xdr:from>
    <xdr:to>
      <xdr:col>5</xdr:col>
      <xdr:colOff>152400</xdr:colOff>
      <xdr:row>14</xdr:row>
      <xdr:rowOff>180975</xdr:rowOff>
    </xdr:to>
    <xdr:pic>
      <xdr:nvPicPr>
        <xdr:cNvPr id="25737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95475" y="1866900"/>
          <a:ext cx="24765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466725</xdr:colOff>
      <xdr:row>16</xdr:row>
      <xdr:rowOff>114300</xdr:rowOff>
    </xdr:from>
    <xdr:to>
      <xdr:col>6</xdr:col>
      <xdr:colOff>571500</xdr:colOff>
      <xdr:row>19</xdr:row>
      <xdr:rowOff>171450</xdr:rowOff>
    </xdr:to>
    <xdr:pic>
      <xdr:nvPicPr>
        <xdr:cNvPr id="25738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86300" y="3152775"/>
          <a:ext cx="9239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arragem%20de%20Angical\Or&#231;amento\Planilha_Barragem_Angic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inapi"/>
      <sheetName val="Composição"/>
      <sheetName val="PLANILHA"/>
      <sheetName val="Mobilização"/>
    </sheetNames>
    <sheetDataSet>
      <sheetData sheetId="0" refreshError="1">
        <row r="12">
          <cell r="A12">
            <v>410</v>
          </cell>
          <cell r="B12" t="str">
            <v>ABRACADEIRA DE NYLON PARA AMARRACAO DE CABOS, COMPRIM= 158MM</v>
          </cell>
          <cell r="C12" t="str">
            <v>UN</v>
          </cell>
          <cell r="E12" t="str">
            <v>0,07</v>
          </cell>
        </row>
        <row r="13">
          <cell r="A13">
            <v>411</v>
          </cell>
          <cell r="B13" t="str">
            <v>ABRACADEIRA DE NYLON PARA AMARRACAO DE CABOS, COMPRIM= 199MM</v>
          </cell>
          <cell r="C13" t="str">
            <v>UN</v>
          </cell>
          <cell r="E13" t="str">
            <v>0,09</v>
          </cell>
        </row>
        <row r="14">
          <cell r="A14">
            <v>409</v>
          </cell>
          <cell r="B14" t="str">
            <v>ABRACADEIRA DE NYLON PARA AMARRACAO DE CABOS, COMPRIM= 205MM</v>
          </cell>
          <cell r="C14" t="str">
            <v>UN</v>
          </cell>
          <cell r="E14" t="str">
            <v>0,14</v>
          </cell>
        </row>
        <row r="15">
          <cell r="A15">
            <v>412</v>
          </cell>
          <cell r="B15" t="str">
            <v>ABRACADEIRA DE NYLON PARA AMARRACAO DE CABOS, COMPRIM= 232MM</v>
          </cell>
          <cell r="C15" t="str">
            <v>UN</v>
          </cell>
          <cell r="E15" t="str">
            <v>0,16</v>
          </cell>
        </row>
        <row r="16">
          <cell r="A16">
            <v>408</v>
          </cell>
          <cell r="B16" t="str">
            <v>ABRACADEIRA DE NYLON PARA AMARRACAO DE CABOS, COMPRIM= 390MM</v>
          </cell>
          <cell r="C16" t="str">
            <v>UN</v>
          </cell>
          <cell r="E16" t="str">
            <v>0,18</v>
          </cell>
        </row>
        <row r="17">
          <cell r="A17">
            <v>394</v>
          </cell>
          <cell r="B17" t="str">
            <v>ABRACADEIRA TIPO D 1 1/2" C/PARAFUSO"</v>
          </cell>
          <cell r="C17" t="str">
            <v>UN</v>
          </cell>
          <cell r="E17" t="str">
            <v>0,76</v>
          </cell>
        </row>
        <row r="18">
          <cell r="A18">
            <v>395</v>
          </cell>
          <cell r="B18" t="str">
            <v>ABRACADEIRA TIPO D 1 1/4" C/ PARAFUSO"</v>
          </cell>
          <cell r="C18" t="str">
            <v>UN</v>
          </cell>
          <cell r="E18" t="str">
            <v>0,70</v>
          </cell>
        </row>
        <row r="19">
          <cell r="A19">
            <v>392</v>
          </cell>
          <cell r="B19" t="str">
            <v>ABRACADEIRA TIPO D 1/2" C/ PARAFUSO"</v>
          </cell>
          <cell r="C19" t="str">
            <v>UN</v>
          </cell>
          <cell r="E19" t="str">
            <v>0,40</v>
          </cell>
        </row>
        <row r="20">
          <cell r="A20">
            <v>393</v>
          </cell>
          <cell r="B20" t="str">
            <v>ABRACADEIRA TIPO D 1" C/ PARAFUSO"</v>
          </cell>
          <cell r="C20" t="str">
            <v>UN</v>
          </cell>
          <cell r="E20" t="str">
            <v>0,72</v>
          </cell>
        </row>
        <row r="21">
          <cell r="A21">
            <v>397</v>
          </cell>
          <cell r="B21" t="str">
            <v>ABRACADEIRA TIPO D 2 1/2" C/ PARAFUSO"</v>
          </cell>
          <cell r="C21" t="str">
            <v>UN</v>
          </cell>
          <cell r="E21" t="str">
            <v>1,02</v>
          </cell>
        </row>
        <row r="22">
          <cell r="A22">
            <v>396</v>
          </cell>
          <cell r="B22" t="str">
            <v>ABRACADEIRA TIPO D 2" C/ PARAFUSO"</v>
          </cell>
          <cell r="C22" t="str">
            <v>UN</v>
          </cell>
          <cell r="E22" t="str">
            <v>1,00</v>
          </cell>
        </row>
        <row r="23">
          <cell r="A23">
            <v>400</v>
          </cell>
          <cell r="B23" t="str">
            <v>ABRACADEIRA TIPO D 3/4" C/ PARAFUSO"</v>
          </cell>
          <cell r="C23" t="str">
            <v>UN</v>
          </cell>
          <cell r="E23" t="str">
            <v>0,54</v>
          </cell>
        </row>
        <row r="24">
          <cell r="A24">
            <v>398</v>
          </cell>
          <cell r="B24" t="str">
            <v>ABRACADEIRA TIPO D 3" C/ PARAFUSO"</v>
          </cell>
          <cell r="C24" t="str">
            <v>UN</v>
          </cell>
          <cell r="E24" t="str">
            <v>1,44</v>
          </cell>
        </row>
        <row r="25">
          <cell r="A25">
            <v>399</v>
          </cell>
          <cell r="B25" t="str">
            <v>ABRACADEIRA TIPO D 4" C/ PARAFUSO"</v>
          </cell>
          <cell r="C25" t="str">
            <v>UN</v>
          </cell>
          <cell r="E25" t="str">
            <v>2,56</v>
          </cell>
        </row>
        <row r="26">
          <cell r="A26">
            <v>1</v>
          </cell>
          <cell r="B26" t="str">
            <v>ACETILENO (CILINDRO DE 7 A 9KG)</v>
          </cell>
          <cell r="C26" t="str">
            <v>KG</v>
          </cell>
          <cell r="E26" t="str">
            <v>43,55</v>
          </cell>
        </row>
        <row r="27">
          <cell r="A27">
            <v>5</v>
          </cell>
          <cell r="B27" t="str">
            <v>ACIDO CLORIDRICO (SOLUCAO ACIDA)</v>
          </cell>
          <cell r="C27" t="str">
            <v>L</v>
          </cell>
          <cell r="E27" t="str">
            <v>3,51</v>
          </cell>
        </row>
        <row r="28">
          <cell r="A28">
            <v>4</v>
          </cell>
          <cell r="B28" t="str">
            <v>ACIDO MURIATICO (CONCENTRADO)</v>
          </cell>
          <cell r="C28" t="str">
            <v>KG</v>
          </cell>
          <cell r="E28" t="str">
            <v>2,76</v>
          </cell>
        </row>
        <row r="29">
          <cell r="A29">
            <v>3</v>
          </cell>
          <cell r="B29" t="str">
            <v>ACIDO MURIATICO (SOLUCAO ACIDA)</v>
          </cell>
          <cell r="C29" t="str">
            <v>L</v>
          </cell>
          <cell r="E29" t="str">
            <v>3,01</v>
          </cell>
        </row>
        <row r="30">
          <cell r="A30">
            <v>20</v>
          </cell>
          <cell r="B30" t="str">
            <v>ACO CA-25 1/2" (12,70 MM)</v>
          </cell>
          <cell r="C30" t="str">
            <v>KG</v>
          </cell>
          <cell r="E30" t="str">
            <v>3,70</v>
          </cell>
        </row>
        <row r="31">
          <cell r="A31">
            <v>22</v>
          </cell>
          <cell r="B31" t="str">
            <v>ACO CA-25 1/4" (6,35 MM)</v>
          </cell>
          <cell r="C31" t="str">
            <v>KG</v>
          </cell>
          <cell r="E31" t="str">
            <v>4,39</v>
          </cell>
        </row>
        <row r="32">
          <cell r="A32">
            <v>25</v>
          </cell>
          <cell r="B32" t="str">
            <v>ACO CA-25 1" (25,40 MM)</v>
          </cell>
          <cell r="C32" t="str">
            <v>KG</v>
          </cell>
          <cell r="E32" t="str">
            <v>3,81</v>
          </cell>
        </row>
        <row r="33">
          <cell r="A33">
            <v>19</v>
          </cell>
          <cell r="B33" t="str">
            <v>ACO CA-25 3/4" (19,05 MM)</v>
          </cell>
          <cell r="C33" t="str">
            <v>KG</v>
          </cell>
          <cell r="E33" t="str">
            <v>3,81</v>
          </cell>
        </row>
        <row r="34">
          <cell r="A34">
            <v>26</v>
          </cell>
          <cell r="B34" t="str">
            <v>ACO CA-25 3/8" (9,52 MM)</v>
          </cell>
          <cell r="C34" t="str">
            <v>KG</v>
          </cell>
          <cell r="E34" t="str">
            <v>3,86</v>
          </cell>
        </row>
        <row r="35">
          <cell r="A35">
            <v>23</v>
          </cell>
          <cell r="B35" t="str">
            <v>ACO CA-25 5/16" (7,94 MM)</v>
          </cell>
          <cell r="C35" t="str">
            <v>KG</v>
          </cell>
          <cell r="E35" t="str">
            <v>4,28</v>
          </cell>
        </row>
        <row r="36">
          <cell r="A36">
            <v>21</v>
          </cell>
          <cell r="B36" t="str">
            <v>ACO CA-25 5/8" (15,87 MM)</v>
          </cell>
          <cell r="C36" t="str">
            <v>KG</v>
          </cell>
          <cell r="E36" t="str">
            <v>4,02</v>
          </cell>
        </row>
        <row r="37">
          <cell r="A37">
            <v>24</v>
          </cell>
          <cell r="B37" t="str">
            <v>ACO CA-25 7/8" (22,22 MM)</v>
          </cell>
          <cell r="C37" t="str">
            <v>KG</v>
          </cell>
          <cell r="E37" t="str">
            <v>3,70</v>
          </cell>
        </row>
        <row r="38">
          <cell r="A38">
            <v>31</v>
          </cell>
          <cell r="B38" t="str">
            <v>ACO CA-50 1/2" (12,70 MM)</v>
          </cell>
          <cell r="C38" t="str">
            <v>KG</v>
          </cell>
          <cell r="E38" t="str">
            <v>4,62</v>
          </cell>
        </row>
        <row r="39">
          <cell r="A39">
            <v>32</v>
          </cell>
          <cell r="B39" t="str">
            <v>ACO CA-50 1/4" (6,35 MM)</v>
          </cell>
          <cell r="C39" t="str">
            <v>KG</v>
          </cell>
          <cell r="E39" t="str">
            <v>5,36</v>
          </cell>
        </row>
        <row r="40">
          <cell r="A40">
            <v>28</v>
          </cell>
          <cell r="B40" t="str">
            <v>ACO CA-50 1" (25,40 MM)</v>
          </cell>
          <cell r="C40" t="str">
            <v>KG</v>
          </cell>
          <cell r="E40" t="str">
            <v>4,56</v>
          </cell>
        </row>
        <row r="41">
          <cell r="A41">
            <v>30</v>
          </cell>
          <cell r="B41" t="str">
            <v>ACO CA-50 3/4" (19,05 MM)</v>
          </cell>
          <cell r="C41" t="str">
            <v>KG</v>
          </cell>
          <cell r="E41" t="str">
            <v>4,56</v>
          </cell>
        </row>
        <row r="42">
          <cell r="A42">
            <v>34</v>
          </cell>
          <cell r="B42" t="str">
            <v>ACO CA-50 3/8" (9,52 MM)</v>
          </cell>
          <cell r="C42" t="str">
            <v>KG</v>
          </cell>
          <cell r="E42" t="str">
            <v>4,76</v>
          </cell>
        </row>
        <row r="43">
          <cell r="A43">
            <v>33</v>
          </cell>
          <cell r="B43" t="str">
            <v>ACO CA-50 5/16" (7,94 MM)</v>
          </cell>
          <cell r="C43" t="str">
            <v>KG</v>
          </cell>
          <cell r="E43" t="str">
            <v>5,03</v>
          </cell>
        </row>
        <row r="44">
          <cell r="A44">
            <v>27</v>
          </cell>
          <cell r="B44" t="str">
            <v>ACO CA-50 5/8" (15,87 MM)</v>
          </cell>
          <cell r="C44" t="str">
            <v>KG</v>
          </cell>
          <cell r="E44" t="str">
            <v>4,69</v>
          </cell>
        </row>
        <row r="45">
          <cell r="A45">
            <v>29</v>
          </cell>
          <cell r="B45" t="str">
            <v>ACO CA-50 7/8" (22,22 MM)</v>
          </cell>
          <cell r="C45" t="str">
            <v>KG</v>
          </cell>
          <cell r="E45" t="str">
            <v>4,56</v>
          </cell>
        </row>
        <row r="46">
          <cell r="A46">
            <v>35</v>
          </cell>
          <cell r="B46" t="str">
            <v>ACO CA-60 - 3,4MM</v>
          </cell>
          <cell r="C46" t="str">
            <v>KG</v>
          </cell>
          <cell r="E46" t="str">
            <v>5,76</v>
          </cell>
        </row>
        <row r="47">
          <cell r="A47">
            <v>36</v>
          </cell>
          <cell r="B47" t="str">
            <v>ACO CA-60 - 4,2MM</v>
          </cell>
          <cell r="C47" t="str">
            <v>KG</v>
          </cell>
          <cell r="E47" t="str">
            <v>5,36</v>
          </cell>
        </row>
        <row r="48">
          <cell r="A48">
            <v>37</v>
          </cell>
          <cell r="B48" t="str">
            <v>ACO CA-60 - 4,6MM</v>
          </cell>
          <cell r="C48" t="str">
            <v>KG</v>
          </cell>
          <cell r="E48" t="str">
            <v>5,49</v>
          </cell>
        </row>
        <row r="49">
          <cell r="A49">
            <v>39</v>
          </cell>
          <cell r="B49" t="str">
            <v>ACO CA-60 - 5,0MM</v>
          </cell>
          <cell r="C49" t="str">
            <v>KG</v>
          </cell>
          <cell r="E49" t="str">
            <v>5,43</v>
          </cell>
        </row>
        <row r="50">
          <cell r="A50">
            <v>40</v>
          </cell>
          <cell r="B50" t="str">
            <v>ACO CA-60 - 6,0MM</v>
          </cell>
          <cell r="C50" t="str">
            <v>KG</v>
          </cell>
          <cell r="E50" t="str">
            <v>5,36</v>
          </cell>
        </row>
        <row r="51">
          <cell r="A51">
            <v>41</v>
          </cell>
          <cell r="B51" t="str">
            <v>ACO CA-60 - 6,4MM</v>
          </cell>
          <cell r="C51" t="str">
            <v>KG</v>
          </cell>
          <cell r="E51" t="str">
            <v>5,63</v>
          </cell>
        </row>
        <row r="52">
          <cell r="A52">
            <v>42</v>
          </cell>
          <cell r="B52" t="str">
            <v>ACO CA-60 - 7,0MM</v>
          </cell>
          <cell r="C52" t="str">
            <v>KG</v>
          </cell>
          <cell r="E52" t="str">
            <v>5,29</v>
          </cell>
        </row>
        <row r="53">
          <cell r="A53">
            <v>38</v>
          </cell>
          <cell r="B53" t="str">
            <v>ACO CA-60 - 8,0MM</v>
          </cell>
          <cell r="C53" t="str">
            <v>KG</v>
          </cell>
          <cell r="E53" t="str">
            <v>5,36</v>
          </cell>
        </row>
        <row r="54">
          <cell r="A54">
            <v>20063</v>
          </cell>
          <cell r="B54" t="str">
            <v>ACOPLAMENTO PVC AQUAPLUV D = 88MM</v>
          </cell>
          <cell r="C54" t="str">
            <v>UN</v>
          </cell>
          <cell r="E54" t="str">
            <v>1,13</v>
          </cell>
        </row>
        <row r="55">
          <cell r="A55">
            <v>10900</v>
          </cell>
          <cell r="B55" t="str">
            <v>ADAPTADOR EM LATAO P/ INSTALACAO PREDIAL DE COMBATE A INCENDIO ENGATE RAPIDO 1 1/2" X ROSCA INTERNA 5 FIOS 2 1/2"</v>
          </cell>
          <cell r="C55" t="str">
            <v>UN</v>
          </cell>
          <cell r="E55" t="str">
            <v>19,21</v>
          </cell>
        </row>
        <row r="56">
          <cell r="A56">
            <v>10899</v>
          </cell>
          <cell r="B56" t="str">
            <v>ADAPTADOR EM LATAO P/ INSTALACAO PREDIAL DE COMBATE A INCENDIO ENGATE RAPIDO 2 1/2" X ROSCA INTERNA 5 FIOS 2 1/2"</v>
          </cell>
          <cell r="C56" t="str">
            <v>UN</v>
          </cell>
          <cell r="E56" t="str">
            <v>32,71</v>
          </cell>
        </row>
        <row r="57">
          <cell r="A57">
            <v>60</v>
          </cell>
          <cell r="B57" t="str">
            <v>ADAPTADOR PVC C/ REG P/ POLIETILENO PE-5 20 MM X 3/4"</v>
          </cell>
          <cell r="C57" t="str">
            <v>UN</v>
          </cell>
          <cell r="E57" t="str">
            <v>3,74</v>
          </cell>
        </row>
        <row r="58">
          <cell r="A58">
            <v>55</v>
          </cell>
          <cell r="B58" t="str">
            <v>ADAPTADOR PVC P/ POLIETILENO PE-5 20 MM X 1/2"</v>
          </cell>
          <cell r="C58" t="str">
            <v>UN</v>
          </cell>
          <cell r="E58" t="str">
            <v>0,94</v>
          </cell>
        </row>
        <row r="59">
          <cell r="A59">
            <v>61</v>
          </cell>
          <cell r="B59" t="str">
            <v>ADAPTADOR PVC P/ POLIETILENO PE-5 20 MM X 3/4"</v>
          </cell>
          <cell r="C59" t="str">
            <v>UN</v>
          </cell>
          <cell r="E59" t="str">
            <v>0,96</v>
          </cell>
        </row>
        <row r="60">
          <cell r="A60">
            <v>62</v>
          </cell>
          <cell r="B60" t="str">
            <v>ADAPTADOR PVC P/ POLIETILENO PE-5 32 MM X 1"</v>
          </cell>
          <cell r="C60" t="str">
            <v>UN</v>
          </cell>
          <cell r="E60" t="str">
            <v>1,88</v>
          </cell>
        </row>
        <row r="61">
          <cell r="A61">
            <v>77</v>
          </cell>
          <cell r="B61" t="str">
            <v>ADAPTADOR PVC P/ SIFAO METALICO C/ANEL BORRACHA 40MM X 1 1/2"</v>
          </cell>
          <cell r="C61" t="str">
            <v>UN</v>
          </cell>
          <cell r="E61" t="str">
            <v>2,50</v>
          </cell>
        </row>
        <row r="62">
          <cell r="A62">
            <v>76</v>
          </cell>
          <cell r="B62" t="str">
            <v>ADAPTADOR PVC P/ SIFAO 40MM X 1 1/4"</v>
          </cell>
          <cell r="C62" t="str">
            <v>UN</v>
          </cell>
          <cell r="E62" t="str">
            <v>2,00</v>
          </cell>
        </row>
        <row r="63">
          <cell r="A63">
            <v>84</v>
          </cell>
          <cell r="B63" t="str">
            <v>ADAPTADOR PVC P/ VALVULA PIA OU LAVATORIO 40MM X 1"</v>
          </cell>
          <cell r="C63" t="str">
            <v>UN</v>
          </cell>
          <cell r="E63" t="str">
            <v>1,50</v>
          </cell>
        </row>
        <row r="64">
          <cell r="A64">
            <v>51</v>
          </cell>
          <cell r="B64" t="str">
            <v>ADAPTADOR PVC PBA A BOLSA DE FOFO JE DN 100 / DE 110MM</v>
          </cell>
          <cell r="C64" t="str">
            <v>UN</v>
          </cell>
          <cell r="E64" t="str">
            <v>80,48</v>
          </cell>
        </row>
        <row r="65">
          <cell r="A65">
            <v>12863</v>
          </cell>
          <cell r="B65" t="str">
            <v>ADAPTADOR PVC PBA A BOLSA DE FOFO JE DN 50 / DE 60MM</v>
          </cell>
          <cell r="C65" t="str">
            <v>UN</v>
          </cell>
          <cell r="E65" t="str">
            <v>30,62</v>
          </cell>
        </row>
        <row r="66">
          <cell r="A66">
            <v>50</v>
          </cell>
          <cell r="B66" t="str">
            <v>ADAPTADOR PVC PBA A BOLSA DE FOFO JE DN 75 / DE 85MM</v>
          </cell>
          <cell r="C66" t="str">
            <v>UN</v>
          </cell>
          <cell r="E66" t="str">
            <v>58,41</v>
          </cell>
        </row>
        <row r="67">
          <cell r="A67">
            <v>20076</v>
          </cell>
          <cell r="B67" t="str">
            <v>ADAPTADOR PVC PBA A LUVA DE FIBROCIMENTO DN 100 / DE 110MM</v>
          </cell>
          <cell r="C67" t="str">
            <v>UN</v>
          </cell>
          <cell r="E67" t="str">
            <v>96,09</v>
          </cell>
        </row>
        <row r="68">
          <cell r="A68">
            <v>20074</v>
          </cell>
          <cell r="B68" t="str">
            <v>ADAPTADOR PVC PBA A LUVA DE FIBROCIMENTO DN 50 / DE 60MM</v>
          </cell>
          <cell r="C68" t="str">
            <v>UN</v>
          </cell>
          <cell r="E68" t="str">
            <v>28,14</v>
          </cell>
        </row>
        <row r="69">
          <cell r="A69">
            <v>20075</v>
          </cell>
          <cell r="B69" t="str">
            <v>ADAPTADOR PVC PBA A LUVA DE FIBROCIMENTO DN 75 / DE 85MM</v>
          </cell>
          <cell r="C69" t="str">
            <v>UN</v>
          </cell>
          <cell r="E69" t="str">
            <v>61,53</v>
          </cell>
        </row>
        <row r="70">
          <cell r="A70">
            <v>47</v>
          </cell>
          <cell r="B70" t="str">
            <v>ADAPTADOR PVC PBA JE BOLSA / ROSCA DN 100 / DE 110MM</v>
          </cell>
          <cell r="C70" t="str">
            <v>UN</v>
          </cell>
          <cell r="E70" t="str">
            <v>64,53</v>
          </cell>
        </row>
        <row r="71">
          <cell r="A71">
            <v>48</v>
          </cell>
          <cell r="B71" t="str">
            <v>ADAPTADOR PVC PBA JE BOLSA / ROSCA DN 50 / DE 60MM</v>
          </cell>
          <cell r="C71" t="str">
            <v>UN</v>
          </cell>
          <cell r="E71" t="str">
            <v>21,38</v>
          </cell>
        </row>
        <row r="72">
          <cell r="A72">
            <v>46</v>
          </cell>
          <cell r="B72" t="str">
            <v>ADAPTADOR PVC PBA JE BOLSA / ROSCA DN 75 / DE 85MM</v>
          </cell>
          <cell r="C72" t="str">
            <v>UN</v>
          </cell>
          <cell r="E72" t="str">
            <v>45,79</v>
          </cell>
        </row>
        <row r="73">
          <cell r="A73">
            <v>52</v>
          </cell>
          <cell r="B73" t="str">
            <v>ADAPTADOR PVC PBA PONTA/ROSCA JE DN 50 / DE 60MM</v>
          </cell>
          <cell r="C73" t="str">
            <v>UN</v>
          </cell>
          <cell r="E73" t="str">
            <v>12,14</v>
          </cell>
        </row>
        <row r="74">
          <cell r="A74">
            <v>43</v>
          </cell>
          <cell r="B74" t="str">
            <v>ADAPTADOR PVC PBA PONTA/ROSCA JE DN 75 / DE 85MM</v>
          </cell>
          <cell r="C74" t="str">
            <v>UN</v>
          </cell>
          <cell r="E74" t="str">
            <v>33,00</v>
          </cell>
        </row>
        <row r="75">
          <cell r="A75">
            <v>67</v>
          </cell>
          <cell r="B75" t="str">
            <v>ADAPTADOR PVC ROSCAVEL C/ FLANGES E ANEL DE VEDACAO P/ CAIXA D' AGUA 1/2"</v>
          </cell>
          <cell r="C75" t="str">
            <v>UN</v>
          </cell>
          <cell r="E75" t="str">
            <v>6,20</v>
          </cell>
        </row>
        <row r="76">
          <cell r="A76">
            <v>71</v>
          </cell>
          <cell r="B76" t="str">
            <v>ADAPTADOR PVC ROSCAVEL C/ FLANGES E ANEL DE VEDACAO P/ CAIXA D' AGUA 1"</v>
          </cell>
          <cell r="C76" t="str">
            <v>UN</v>
          </cell>
          <cell r="E76" t="str">
            <v>10,85</v>
          </cell>
        </row>
        <row r="77">
          <cell r="A77">
            <v>73</v>
          </cell>
          <cell r="B77" t="str">
            <v>ADAPTADOR PVC ROSCAVEL C/ FLANGES E ANEL DE VEDACAO P/ CAIXA D' AGUA 3/4"</v>
          </cell>
          <cell r="C77" t="str">
            <v>UN</v>
          </cell>
          <cell r="E77" t="str">
            <v>7,65</v>
          </cell>
        </row>
        <row r="78">
          <cell r="A78">
            <v>70</v>
          </cell>
          <cell r="B78" t="str">
            <v>ADAPTADOR PVC ROSCAVEL C/ FLANGES E ANEL DE VEDACAO P/ CAIXA D' AGUA 1 1/4"</v>
          </cell>
          <cell r="C78" t="str">
            <v>UN</v>
          </cell>
          <cell r="E78" t="str">
            <v>12,99</v>
          </cell>
        </row>
        <row r="79">
          <cell r="A79">
            <v>85</v>
          </cell>
          <cell r="B79" t="str">
            <v>ADAPTADOR PVC ROSCAVEL C/ FLANGES E ANEL DE VEDACAO P/ CAIXA D' AGUA 2"</v>
          </cell>
          <cell r="C79" t="str">
            <v>UN</v>
          </cell>
          <cell r="E79" t="str">
            <v>18,43</v>
          </cell>
        </row>
        <row r="80">
          <cell r="A80">
            <v>72</v>
          </cell>
          <cell r="B80" t="str">
            <v>ADAPTADOR PVC ROSCAVEL C/ FLANGES E ANEL DE VEDACAO P/CAIXA D'A GUA 1 1/2"</v>
          </cell>
          <cell r="C80" t="str">
            <v>UN</v>
          </cell>
          <cell r="E80" t="str">
            <v>14,94</v>
          </cell>
        </row>
        <row r="81">
          <cell r="A81">
            <v>95</v>
          </cell>
          <cell r="B81" t="str">
            <v>ADAPTADOR PVC SOLDAVEL C/ FLANGES E ANEL DE VEDACAO P/ CAIXA D' AGUA 20MM X 1/2"</v>
          </cell>
          <cell r="C81" t="str">
            <v>UN</v>
          </cell>
          <cell r="E81" t="str">
            <v>5,95</v>
          </cell>
        </row>
        <row r="82">
          <cell r="A82">
            <v>96</v>
          </cell>
          <cell r="B82" t="str">
            <v>ADAPTADOR PVC SOLDAVEL C/ FLANGES E ANEL DE VEDACAO P/ CAIXA D' AGUA 25MM X 3/4"</v>
          </cell>
          <cell r="C82" t="str">
            <v>UN</v>
          </cell>
          <cell r="E82" t="str">
            <v>7,35</v>
          </cell>
        </row>
        <row r="83">
          <cell r="A83">
            <v>97</v>
          </cell>
          <cell r="B83" t="str">
            <v>ADAPTADOR PVC SOLDAVEL C/ FLANGES E ANEL DE VEDACAO P/ CAIXA D' AGUA 32MM X 1"</v>
          </cell>
          <cell r="C83" t="str">
            <v>UN</v>
          </cell>
          <cell r="E83" t="str">
            <v>12,65</v>
          </cell>
        </row>
        <row r="84">
          <cell r="A84">
            <v>98</v>
          </cell>
          <cell r="B84" t="str">
            <v>ADAPTADOR PVC SOLDAVEL C/ FLANGES E ANEL DE VEDACAO P/ CAIXA D' AGUA 40MM 11/4"</v>
          </cell>
          <cell r="C84" t="str">
            <v>UN</v>
          </cell>
          <cell r="E84" t="str">
            <v>16,50</v>
          </cell>
        </row>
        <row r="85">
          <cell r="A85">
            <v>99</v>
          </cell>
          <cell r="B85" t="str">
            <v>ADAPTADOR PVC SOLDAVEL C/ FLANGES E ANEL DE VEDACAO P/ CAIXA D' AGUA 50MM X 11/2"</v>
          </cell>
          <cell r="C85" t="str">
            <v>UN</v>
          </cell>
          <cell r="E85" t="str">
            <v>16,95</v>
          </cell>
        </row>
        <row r="86">
          <cell r="A86">
            <v>100</v>
          </cell>
          <cell r="B86" t="str">
            <v>ADAPTADOR PVC SOLDAVEL C/ FLANGES E ANEL DE VEDACAO P/ CAIXA D' AGUA 60MM X 2"</v>
          </cell>
          <cell r="C86" t="str">
            <v>UN</v>
          </cell>
          <cell r="E86" t="str">
            <v>26,60</v>
          </cell>
        </row>
        <row r="87">
          <cell r="A87">
            <v>103</v>
          </cell>
          <cell r="B87" t="str">
            <v>ADAPTADOR PVC SOLDAVEL CURTO C/ BOLSA E ROSCA P/ REGISTRO 110MM X 4"</v>
          </cell>
          <cell r="C87" t="str">
            <v>UN</v>
          </cell>
          <cell r="E87" t="str">
            <v>34,85</v>
          </cell>
        </row>
        <row r="88">
          <cell r="A88">
            <v>107</v>
          </cell>
          <cell r="B88" t="str">
            <v>ADAPTADOR PVC SOLDAVEL CURTO C/ BOLSA E ROSCA P/ REGISTRO 20MM X 1/2"</v>
          </cell>
          <cell r="C88" t="str">
            <v>UN</v>
          </cell>
          <cell r="E88" t="str">
            <v>0,40</v>
          </cell>
        </row>
        <row r="89">
          <cell r="A89">
            <v>65</v>
          </cell>
          <cell r="B89" t="str">
            <v>ADAPTADOR PVC SOLDAVEL CURTO C/ BOLSA E ROSCA P/ REGISTRO 25MM X 3/4"</v>
          </cell>
          <cell r="C89" t="str">
            <v>UN</v>
          </cell>
          <cell r="E89" t="str">
            <v>0,50</v>
          </cell>
        </row>
        <row r="90">
          <cell r="A90">
            <v>108</v>
          </cell>
          <cell r="B90" t="str">
            <v>ADAPTADOR PVC SOLDAVEL CURTO C/ BOLSA E ROSCA P/ REGISTRO 32MM X 1"</v>
          </cell>
          <cell r="C90" t="str">
            <v>UN</v>
          </cell>
          <cell r="E90" t="str">
            <v>1,05</v>
          </cell>
        </row>
        <row r="91">
          <cell r="A91">
            <v>110</v>
          </cell>
          <cell r="B91" t="str">
            <v>ADAPTADOR PVC SOLDAVEL CURTO C/ BOLSA E ROSCA P/ REGISTRO 40MM X 1 1/2"</v>
          </cell>
          <cell r="C91" t="str">
            <v>UN</v>
          </cell>
          <cell r="E91" t="str">
            <v>4,60</v>
          </cell>
        </row>
        <row r="92">
          <cell r="A92">
            <v>109</v>
          </cell>
          <cell r="B92" t="str">
            <v>ADAPTADOR PVC SOLDAVEL CURTO C/ BOLSA E ROSCA P/ REGISTRO 40MM X 1 1/4"</v>
          </cell>
          <cell r="C92" t="str">
            <v>UN</v>
          </cell>
          <cell r="E92" t="str">
            <v>2,25</v>
          </cell>
        </row>
        <row r="93">
          <cell r="A93">
            <v>112</v>
          </cell>
          <cell r="B93" t="str">
            <v>ADAPTADOR PVC SOLDAVEL CURTO C/ BOLSA E ROSCA P/ REGISTRO 50MM X 1 1/2"</v>
          </cell>
          <cell r="C93" t="str">
            <v>UN</v>
          </cell>
          <cell r="E93" t="str">
            <v>2,75</v>
          </cell>
        </row>
        <row r="94">
          <cell r="A94">
            <v>111</v>
          </cell>
          <cell r="B94" t="str">
            <v>ADAPTADOR PVC SOLDAVEL CURTO C/ BOLSA E ROSCA P/ REGISTRO 50MM X 1 1/4"</v>
          </cell>
          <cell r="C94" t="str">
            <v>UN</v>
          </cell>
          <cell r="E94" t="str">
            <v>4,85</v>
          </cell>
        </row>
        <row r="95">
          <cell r="A95">
            <v>113</v>
          </cell>
          <cell r="B95" t="str">
            <v>ADAPTADOR PVC SOLDAVEL CURTO C/ BOLSA E ROSCA P/ REGISTRO 60MM X 2"</v>
          </cell>
          <cell r="C95" t="str">
            <v>UN</v>
          </cell>
          <cell r="E95" t="str">
            <v>7,25</v>
          </cell>
        </row>
        <row r="96">
          <cell r="A96">
            <v>104</v>
          </cell>
          <cell r="B96" t="str">
            <v>ADAPTADOR PVC SOLDAVEL CURTO C/ BOLSA E ROSCA P/ REGISTRO 75MM X 2 1/2"</v>
          </cell>
          <cell r="C96" t="str">
            <v>UN</v>
          </cell>
          <cell r="E96" t="str">
            <v>14,15</v>
          </cell>
        </row>
        <row r="97">
          <cell r="A97">
            <v>102</v>
          </cell>
          <cell r="B97" t="str">
            <v>ADAPTADOR PVC SOLDAVEL CURTO C/ BOLSA E ROSCA P/ REGISTRO 85MM X 3"</v>
          </cell>
          <cell r="C97" t="str">
            <v>UN</v>
          </cell>
          <cell r="E97" t="str">
            <v>22,45</v>
          </cell>
        </row>
        <row r="98">
          <cell r="A98">
            <v>75</v>
          </cell>
          <cell r="B98" t="str">
            <v>ADAPTADOR PVC SOLDAVEL FLANGES LIVRES P/ CAIXA D' AGUA 110MM X 4"</v>
          </cell>
          <cell r="C98" t="str">
            <v>UN</v>
          </cell>
          <cell r="E98" t="str">
            <v>207,05</v>
          </cell>
        </row>
        <row r="99">
          <cell r="A99">
            <v>114</v>
          </cell>
          <cell r="B99" t="str">
            <v>ADAPTADOR PVC SOLDAVEL FLANGES LIVRES P/ CAIXA D' AGUA 25MM X 3/4'</v>
          </cell>
          <cell r="C99" t="str">
            <v>UN</v>
          </cell>
          <cell r="E99" t="str">
            <v>8,35</v>
          </cell>
        </row>
        <row r="100">
          <cell r="A100">
            <v>68</v>
          </cell>
          <cell r="B100" t="str">
            <v>ADAPTADOR PVC SOLDAVEL FLANGES LIVRES P/ CAIXA D' AGUA 32MM X 1 "</v>
          </cell>
          <cell r="C100" t="str">
            <v>UN</v>
          </cell>
          <cell r="E100" t="str">
            <v>10,30</v>
          </cell>
        </row>
        <row r="101">
          <cell r="A101">
            <v>86</v>
          </cell>
          <cell r="B101" t="str">
            <v>ADAPTADOR PVC SOLDAVEL FLANGES LIVRES P/ CAIXA D' AGUA 40MM X 1 1/4"</v>
          </cell>
          <cell r="C101" t="str">
            <v>UN</v>
          </cell>
          <cell r="E101" t="str">
            <v>12,75</v>
          </cell>
        </row>
        <row r="102">
          <cell r="A102">
            <v>66</v>
          </cell>
          <cell r="B102" t="str">
            <v>ADAPTADOR PVC SOLDAVEL FLANGES LIVRES P/ CAIXA D' AGUA 50MM X 1 1/2"</v>
          </cell>
          <cell r="C102" t="str">
            <v>UN</v>
          </cell>
          <cell r="E102" t="str">
            <v>24,00</v>
          </cell>
        </row>
        <row r="103">
          <cell r="A103">
            <v>69</v>
          </cell>
          <cell r="B103" t="str">
            <v>ADAPTADOR PVC SOLDAVEL FLANGES LIVRES P/ CAIXA D' AGUA 60MM X 2 "</v>
          </cell>
          <cell r="C103" t="str">
            <v>UN</v>
          </cell>
          <cell r="E103" t="str">
            <v>34,40</v>
          </cell>
        </row>
        <row r="104">
          <cell r="A104">
            <v>83</v>
          </cell>
          <cell r="B104" t="str">
            <v>ADAPTADOR PVC SOLDAVEL FLANGES LIVRES P/ CAIXA D' AGUA 75MM X 2 1/2'</v>
          </cell>
          <cell r="C104" t="str">
            <v>UN</v>
          </cell>
          <cell r="E104" t="str">
            <v>107,40</v>
          </cell>
        </row>
        <row r="105">
          <cell r="A105">
            <v>74</v>
          </cell>
          <cell r="B105" t="str">
            <v>ADAPTADOR PVC SOLDAVEL FLANGES LIVRES P/ CAIXA D' AGUA 85 MM X 3"</v>
          </cell>
          <cell r="C105" t="str">
            <v>UN</v>
          </cell>
          <cell r="E105" t="str">
            <v>144,70</v>
          </cell>
        </row>
        <row r="106">
          <cell r="A106">
            <v>106</v>
          </cell>
          <cell r="B106" t="str">
            <v>ADAPTADOR PVC SOLDAVEL LONGO C/ FLANGE LIVRE P/ CAIXA D' AGUA 1 10MM X 4"</v>
          </cell>
          <cell r="C106" t="str">
            <v>UN</v>
          </cell>
          <cell r="E106" t="str">
            <v>227,85</v>
          </cell>
        </row>
        <row r="107">
          <cell r="A107">
            <v>87</v>
          </cell>
          <cell r="B107" t="str">
            <v>ADAPTADOR PVC SOLDAVEL LONGO C/ FLANGE LIVRE P/ CAIXA D' AGUA 2 5MM X 3/4"</v>
          </cell>
          <cell r="C107" t="str">
            <v>UN</v>
          </cell>
          <cell r="E107" t="str">
            <v>9,70</v>
          </cell>
        </row>
        <row r="108">
          <cell r="A108">
            <v>88</v>
          </cell>
          <cell r="B108" t="str">
            <v>ADAPTADOR PVC SOLDAVEL LONGO C/ FLANGE LIVRE P/ CAIXA D' AGUA 32MM X 1</v>
          </cell>
          <cell r="C108" t="str">
            <v>UN</v>
          </cell>
          <cell r="E108" t="str">
            <v>11,90</v>
          </cell>
        </row>
        <row r="109">
          <cell r="A109">
            <v>89</v>
          </cell>
          <cell r="B109" t="str">
            <v>ADAPTADOR PVC SOLDAVEL LONGO C/ FLANGE LIVRE P/ CAIXA D' AGUA 4 0MM X 1 1/4"</v>
          </cell>
          <cell r="C109" t="str">
            <v>UN</v>
          </cell>
          <cell r="E109" t="str">
            <v>14,80</v>
          </cell>
        </row>
        <row r="110">
          <cell r="A110">
            <v>90</v>
          </cell>
          <cell r="B110" t="str">
            <v>ADAPTADOR PVC SOLDAVEL LONGO C/ FLANGE LIVRE P/ CAIXA D' AGUA 5 0MM X 1 1/2"</v>
          </cell>
          <cell r="C110" t="str">
            <v>UN</v>
          </cell>
          <cell r="E110" t="str">
            <v>27,75</v>
          </cell>
        </row>
        <row r="111">
          <cell r="A111">
            <v>81</v>
          </cell>
          <cell r="B111" t="str">
            <v>ADAPTADOR PVC SOLDAVEL LONGO C/ FLANGE LIVRE P/ CAIXA D' AGUA 6 0MM X 2"</v>
          </cell>
          <cell r="C111" t="str">
            <v>UN</v>
          </cell>
          <cell r="E111" t="str">
            <v>37,85</v>
          </cell>
        </row>
        <row r="112">
          <cell r="A112">
            <v>82</v>
          </cell>
          <cell r="B112" t="str">
            <v>ADAPTADOR PVC SOLDAVEL LONGO C/ FLANGE LIVRE P/ CAIXA D' AGUA 7 5MM X 2 1/2"</v>
          </cell>
          <cell r="C112" t="str">
            <v>UN</v>
          </cell>
          <cell r="E112" t="str">
            <v>118,10</v>
          </cell>
        </row>
        <row r="113">
          <cell r="A113">
            <v>105</v>
          </cell>
          <cell r="B113" t="str">
            <v>ADAPTADOR PVC SOLDAVEL LONGO C/ FLANGE LIVRE P/ CAIXA D' AGUA 8 5MM X 3"</v>
          </cell>
          <cell r="C113" t="str">
            <v>UN</v>
          </cell>
          <cell r="E113" t="str">
            <v>159,20</v>
          </cell>
        </row>
        <row r="114">
          <cell r="A114">
            <v>79</v>
          </cell>
          <cell r="B114" t="str">
            <v>ADAPTADOR PVC 101,6MM X CERAMICO 100,0MM BOLSA/PONTA EB-644 P/ REDE COLET ESG</v>
          </cell>
          <cell r="C114" t="str">
            <v>UN</v>
          </cell>
          <cell r="E114" t="str">
            <v>25,25</v>
          </cell>
        </row>
        <row r="115">
          <cell r="A115">
            <v>80</v>
          </cell>
          <cell r="B115" t="str">
            <v>ADAPTADOR PVC 110,0MM X CERAMICO 100,0MM BOLSA/PONTA EB-644 P/ REDE COLET ESG</v>
          </cell>
          <cell r="C115" t="str">
            <v>UN</v>
          </cell>
          <cell r="E115" t="str">
            <v>24,20</v>
          </cell>
        </row>
        <row r="116">
          <cell r="A116">
            <v>26030</v>
          </cell>
          <cell r="B116" t="str">
            <v>ADESIVO A BASE DE RESINA ACRÍLICA</v>
          </cell>
          <cell r="C116" t="str">
            <v>L</v>
          </cell>
          <cell r="E116" t="str">
            <v>7,30</v>
          </cell>
        </row>
        <row r="117">
          <cell r="A117">
            <v>157</v>
          </cell>
          <cell r="B117" t="str">
            <v>ADESIVO EPOXI DE BAIXA VISCOSIDADE PARA INJEÇÃO EM TRINCAS E FISSURAS ESTRUTURAIS, SIKADUR 52 OU EQUIVALENTE</v>
          </cell>
          <cell r="C117" t="str">
            <v>KG</v>
          </cell>
          <cell r="E117" t="str">
            <v>78,82</v>
          </cell>
        </row>
        <row r="118">
          <cell r="A118">
            <v>156</v>
          </cell>
          <cell r="B118" t="str">
            <v>ADESIVO ESTRUTURAL À BASE DE RESINA EPOXI SIKADUR 32 OU EQUIVALENTE</v>
          </cell>
          <cell r="C118" t="str">
            <v>KG</v>
          </cell>
          <cell r="E118" t="str">
            <v>44,30</v>
          </cell>
        </row>
        <row r="119">
          <cell r="A119">
            <v>131</v>
          </cell>
          <cell r="B119" t="str">
            <v>ADESIVO ESTRUTURAL A BASE DE RESINA EPOXI TIPO SIKADUR 31 OU EQUIVALENTE</v>
          </cell>
          <cell r="C119" t="str">
            <v>KG</v>
          </cell>
          <cell r="E119" t="str">
            <v>68,31</v>
          </cell>
        </row>
        <row r="120">
          <cell r="A120">
            <v>7333</v>
          </cell>
          <cell r="B120" t="str">
            <v>ADESIVO ESTRUTURAL BASE EPOXI TP COMPOUND ADESIVO OTTO BAUMGART OU MARCA EQUIVALENTE.</v>
          </cell>
          <cell r="C120" t="str">
            <v>KG</v>
          </cell>
          <cell r="E120" t="str">
            <v>30,16</v>
          </cell>
        </row>
        <row r="121">
          <cell r="A121">
            <v>7334</v>
          </cell>
          <cell r="B121" t="str">
            <v>ADESIVO P/ ARGAMASSAS E CHAPISCO - TP BIANCO OTTO BAUMGART OU MARCA EQUIVALENTE</v>
          </cell>
          <cell r="C121" t="str">
            <v>L</v>
          </cell>
          <cell r="E121" t="str">
            <v>6,72</v>
          </cell>
        </row>
        <row r="122">
          <cell r="A122">
            <v>117</v>
          </cell>
          <cell r="B122" t="str">
            <v>ADESIVO P/ PVC BISNAGA C/ 17G</v>
          </cell>
          <cell r="C122" t="str">
            <v>UN</v>
          </cell>
          <cell r="E122" t="str">
            <v>1,58</v>
          </cell>
        </row>
        <row r="123">
          <cell r="A123">
            <v>119</v>
          </cell>
          <cell r="B123" t="str">
            <v>ADESIVO P/ PVC BISNAGA C/ 75G</v>
          </cell>
          <cell r="C123" t="str">
            <v>UN</v>
          </cell>
          <cell r="E123" t="str">
            <v>3,00</v>
          </cell>
        </row>
        <row r="124">
          <cell r="A124">
            <v>20080</v>
          </cell>
          <cell r="B124" t="str">
            <v>ADESIVO P/ PVC FRASCO C/ 175G</v>
          </cell>
          <cell r="C124" t="str">
            <v>UN</v>
          </cell>
          <cell r="E124" t="str">
            <v>6,59</v>
          </cell>
        </row>
        <row r="125">
          <cell r="A125">
            <v>7335</v>
          </cell>
          <cell r="B125" t="str">
            <v>ADESIVO P/ TRINCA / FISSURA ESTRUTURA COMPOUND INJECAO - OTTO BAUMGART OU MARCA EQUIVALENTE</v>
          </cell>
          <cell r="C125" t="str">
            <v>KG</v>
          </cell>
          <cell r="E125" t="str">
            <v>54,51</v>
          </cell>
        </row>
        <row r="126">
          <cell r="A126">
            <v>21114</v>
          </cell>
          <cell r="B126" t="str">
            <v>ADESIVO P/ TUBOS CPVC (AQUATHERM) - 65G</v>
          </cell>
          <cell r="C126" t="str">
            <v>UN</v>
          </cell>
          <cell r="E126" t="str">
            <v>12,87</v>
          </cell>
        </row>
        <row r="127">
          <cell r="A127">
            <v>3410</v>
          </cell>
          <cell r="B127" t="str">
            <v>ADESIVO PARA ISOPOR</v>
          </cell>
          <cell r="C127" t="str">
            <v>KG</v>
          </cell>
          <cell r="E127" t="str">
            <v>21,65</v>
          </cell>
        </row>
        <row r="128">
          <cell r="A128">
            <v>122</v>
          </cell>
          <cell r="B128" t="str">
            <v>ADESIVO PVC FRASCO C/ 850G</v>
          </cell>
          <cell r="C128" t="str">
            <v>UN</v>
          </cell>
          <cell r="E128" t="str">
            <v>24,39</v>
          </cell>
        </row>
        <row r="129">
          <cell r="A129">
            <v>148</v>
          </cell>
          <cell r="B129" t="str">
            <v>ADITIVO À BASE DE EMULSÃO DE POLÍMERO SINTÉTICO PARA ARGAMASSA E CHAPISCO SIKAFIX SUPER OU EQUIVALENTE</v>
          </cell>
          <cell r="C129" t="str">
            <v>L</v>
          </cell>
          <cell r="E129" t="str">
            <v>6,18</v>
          </cell>
        </row>
        <row r="130">
          <cell r="A130">
            <v>124</v>
          </cell>
          <cell r="B130" t="str">
            <v>ADITIVO ACELERADOR DE PEGA E ENDURECIMENTO PARA ARGAMASSA E CONCRETOS NÃO ARMADO SIKA 3 OU EQUIVALENTE</v>
          </cell>
          <cell r="C130" t="str">
            <v>L</v>
          </cell>
          <cell r="E130" t="str">
            <v>6,87</v>
          </cell>
        </row>
        <row r="131">
          <cell r="A131">
            <v>127</v>
          </cell>
          <cell r="B131" t="str">
            <v>ADITIVO IMPERMEABILIZANTE DE PEGA ULTRA-RAPIDA PARA UTILIZAÇÃO EM PASTA DE CIMENTO SIKA 2 OU EQUIVALENTE</v>
          </cell>
          <cell r="C131" t="str">
            <v>L</v>
          </cell>
          <cell r="E131" t="str">
            <v>7,47</v>
          </cell>
        </row>
        <row r="132">
          <cell r="A132">
            <v>123</v>
          </cell>
          <cell r="B132" t="str">
            <v>ADITIVO IMPERMEABILIZANTE PEGA NORMAL PARA ARGAMASSA SIKA1 OU EQUIVALENTE</v>
          </cell>
          <cell r="C132" t="str">
            <v>L</v>
          </cell>
          <cell r="E132" t="str">
            <v>2,75</v>
          </cell>
        </row>
        <row r="133">
          <cell r="A133">
            <v>26027</v>
          </cell>
          <cell r="B133" t="str">
            <v>ADITIVO INCORPORADOR DE AR PARA CONCRETO</v>
          </cell>
          <cell r="C133" t="str">
            <v>L</v>
          </cell>
          <cell r="E133" t="str">
            <v>2,44</v>
          </cell>
        </row>
        <row r="134">
          <cell r="A134">
            <v>132</v>
          </cell>
          <cell r="B134" t="str">
            <v>ADITIVO PLASTIFICANTE E RETARDADOR DE PEGA PARA CONCRETO PLASTIMENT VZ SIKA OU EQUIVALENTE</v>
          </cell>
          <cell r="C134" t="str">
            <v>KG</v>
          </cell>
          <cell r="E134" t="str">
            <v>2,19</v>
          </cell>
        </row>
        <row r="135">
          <cell r="A135">
            <v>159</v>
          </cell>
          <cell r="B135" t="str">
            <v>ADUBO ORGANICO BOVINO</v>
          </cell>
          <cell r="C135" t="str">
            <v>M3</v>
          </cell>
          <cell r="E135" t="str">
            <v>115,00</v>
          </cell>
        </row>
        <row r="136">
          <cell r="A136">
            <v>174</v>
          </cell>
          <cell r="B136" t="str">
            <v>ADUELA/BATENTE DUPLO/CAIXAO/GRADE CAIXA 13 X 3,5CM P/ PORTA 0,60 A 1,20 X 2,10M MADEIRA IPE/MOGNO/CEREJEIRA OU SIMILAR</v>
          </cell>
          <cell r="C136" t="str">
            <v>JG</v>
          </cell>
          <cell r="E136" t="str">
            <v>73,76</v>
          </cell>
        </row>
        <row r="137">
          <cell r="A137">
            <v>184</v>
          </cell>
          <cell r="B137" t="str">
            <v>ADUELA/BATENTE DUPLO/CAIXAO/GRADE CAIXA 13 X 3CM P/ PORTA 0,60 A 1,20 X 2,10M MADEIRA CEDRINHO/PINHO/CANELA OU SIMILAR</v>
          </cell>
          <cell r="C137" t="str">
            <v>JG</v>
          </cell>
          <cell r="E137" t="str">
            <v>39,74</v>
          </cell>
        </row>
        <row r="138">
          <cell r="A138">
            <v>173</v>
          </cell>
          <cell r="B138" t="str">
            <v>ADUELA/BATENTE DUPLO/CAIXAO/GRADE CAIXA 13 X 3CM P/ PORTA 0,60 A 1,20 X 2,10M MADEIRA CEDRO/IMBUIA/JEQUITIBA OU SIMILAR AGEM ELETRICO TRIFASICO 10CV</v>
          </cell>
          <cell r="C138" t="str">
            <v>JG</v>
          </cell>
          <cell r="E138" t="str">
            <v>53,07</v>
          </cell>
        </row>
        <row r="139">
          <cell r="A139">
            <v>183</v>
          </cell>
          <cell r="B139" t="str">
            <v>ADUELA/BATENTE DUPLO/CAIXAO/GRADE CAIXA 13 X 3CM P/ PORTA 0,60 A 1,20 X 2,10M MADEIRA IPE/MOGNO/CEREJEIRA OU SIMILAR</v>
          </cell>
          <cell r="C139" t="str">
            <v>JG</v>
          </cell>
          <cell r="E139" t="str">
            <v>70,92</v>
          </cell>
        </row>
        <row r="140">
          <cell r="A140">
            <v>175</v>
          </cell>
          <cell r="B140" t="str">
            <v>ADUELA/BATENTE DUPLO/CAIXAO/GRADE CAIXA 15 X 3,5CM P/ PORTA 0,60 A 1,20 X 2,10M MADEIRA IPE/MOGNO/CEREJEIRA OU SIMILAR</v>
          </cell>
          <cell r="C140" t="str">
            <v>JG</v>
          </cell>
          <cell r="E140" t="str">
            <v>97,00</v>
          </cell>
        </row>
        <row r="141">
          <cell r="A141">
            <v>20001</v>
          </cell>
          <cell r="B141" t="str">
            <v>ADUELA/BATENTE DUPLO/CAIXAO/GRADE CAIXA 15 X 3CM P/ PORTA 0,60 A 1,20 X 2,10M MADEIRA CEDRINHO/PINHO/CANELA OU SIMILAR</v>
          </cell>
          <cell r="C141" t="str">
            <v>JG</v>
          </cell>
          <cell r="E141" t="str">
            <v>54,32</v>
          </cell>
        </row>
        <row r="142">
          <cell r="A142">
            <v>181</v>
          </cell>
          <cell r="B142" t="str">
            <v>ADUELA/BATENTE DUPLO/CAIXAO/GRADE CAIXA 15 X 3CM P/ PORTA 0,60 A 1,20 X 2,10M MADEIRA CEDRO/IMBUIA/JEQUITIBA OU SIMILAR</v>
          </cell>
          <cell r="C142" t="str">
            <v>JG</v>
          </cell>
          <cell r="E142" t="str">
            <v>72,69</v>
          </cell>
        </row>
        <row r="143">
          <cell r="A143">
            <v>164</v>
          </cell>
          <cell r="B143" t="str">
            <v>ADUELA/BATENTE DUPLO/CAIXAO/GRADE CAIXA 15 X 3CM P/ PORTA 0,60 A 1,20 X 2,10M MADEIRA IPE/MOGNO/CEREJEIRA OU SIMILAR</v>
          </cell>
          <cell r="C143" t="str">
            <v>JG</v>
          </cell>
          <cell r="E143" t="str">
            <v>82,38</v>
          </cell>
        </row>
        <row r="144">
          <cell r="A144">
            <v>217</v>
          </cell>
          <cell r="B144" t="str">
            <v>ADUFA FUNDO FOFO SIMPLES PN-10 DN 200</v>
          </cell>
          <cell r="C144" t="str">
            <v>UN</v>
          </cell>
          <cell r="E144" t="str">
            <v>0,01</v>
          </cell>
        </row>
        <row r="145">
          <cell r="A145">
            <v>231</v>
          </cell>
          <cell r="B145" t="str">
            <v>ADUFA FUNDO FOFO SIMPLES PN-10 DN 250</v>
          </cell>
          <cell r="C145" t="str">
            <v>UN</v>
          </cell>
          <cell r="E145" t="str">
            <v>0,01</v>
          </cell>
        </row>
        <row r="146">
          <cell r="A146">
            <v>230</v>
          </cell>
          <cell r="B146" t="str">
            <v>ADUFA FUNDO FOFO SIMPLES PN-10 DN 300</v>
          </cell>
          <cell r="C146" t="str">
            <v>UN</v>
          </cell>
          <cell r="E146" t="str">
            <v>0,02</v>
          </cell>
        </row>
        <row r="147">
          <cell r="A147">
            <v>218</v>
          </cell>
          <cell r="B147" t="str">
            <v>ADUFA FUNDO FOFO SIMPLES PN-10 DN 400</v>
          </cell>
          <cell r="C147" t="str">
            <v>UN</v>
          </cell>
          <cell r="E147" t="str">
            <v>0,03</v>
          </cell>
        </row>
        <row r="148">
          <cell r="A148">
            <v>225</v>
          </cell>
          <cell r="B148" t="str">
            <v>ADUFA PAREDE FOFO C/ PARAFUSOS DN 100</v>
          </cell>
          <cell r="C148" t="str">
            <v>UN</v>
          </cell>
          <cell r="E148" t="str">
            <v>0,01</v>
          </cell>
        </row>
        <row r="149">
          <cell r="A149">
            <v>201</v>
          </cell>
          <cell r="B149" t="str">
            <v>ADUFA PAREDE FOFO C/ PARAFUSOS DN 150</v>
          </cell>
          <cell r="C149" t="str">
            <v>UN</v>
          </cell>
          <cell r="E149" t="str">
            <v>0,01</v>
          </cell>
        </row>
        <row r="150">
          <cell r="A150">
            <v>202</v>
          </cell>
          <cell r="B150" t="str">
            <v>ADUFA PAREDE FOFO C/ PARAFUSOS DN 200</v>
          </cell>
          <cell r="C150" t="str">
            <v>UN</v>
          </cell>
          <cell r="E150" t="str">
            <v>0,02</v>
          </cell>
        </row>
        <row r="151">
          <cell r="A151">
            <v>203</v>
          </cell>
          <cell r="B151" t="str">
            <v>ADUFA PAREDE FOFO C/ PARAFUSOS DN 250</v>
          </cell>
          <cell r="C151" t="str">
            <v>UN</v>
          </cell>
          <cell r="E151" t="str">
            <v>0,05</v>
          </cell>
        </row>
        <row r="152">
          <cell r="A152">
            <v>213</v>
          </cell>
          <cell r="B152" t="str">
            <v>ADUFA PAREDE FOFO C/ PARAFUSOS DN 300</v>
          </cell>
          <cell r="C152" t="str">
            <v>UN</v>
          </cell>
          <cell r="E152" t="str">
            <v>0,06</v>
          </cell>
        </row>
        <row r="153">
          <cell r="A153">
            <v>214</v>
          </cell>
          <cell r="B153" t="str">
            <v>ADUFA PAREDE FOFO C/ PARAFUSOS DN 400</v>
          </cell>
          <cell r="C153" t="str">
            <v>UN</v>
          </cell>
          <cell r="E153" t="str">
            <v>0,09</v>
          </cell>
        </row>
        <row r="154">
          <cell r="A154">
            <v>215</v>
          </cell>
          <cell r="B154" t="str">
            <v>ADUFA PAREDE FOFO C/ PARAFUSOS DN 500</v>
          </cell>
          <cell r="C154" t="str">
            <v>UN</v>
          </cell>
          <cell r="E154" t="str">
            <v>0,15</v>
          </cell>
        </row>
        <row r="155">
          <cell r="A155">
            <v>233</v>
          </cell>
          <cell r="B155" t="str">
            <v>ADUFA PAREDE FOFO C/ PARAFUSOS DN 600</v>
          </cell>
          <cell r="C155" t="str">
            <v>UN</v>
          </cell>
          <cell r="E155" t="str">
            <v>0,23</v>
          </cell>
        </row>
        <row r="156">
          <cell r="A156">
            <v>4319</v>
          </cell>
          <cell r="B156" t="str">
            <v>AFASTADOR P/ TELHA FIBROCIMENTO CANALETE 90 OU KALHETAO</v>
          </cell>
          <cell r="C156" t="str">
            <v>UN</v>
          </cell>
          <cell r="E156" t="str">
            <v>0,42</v>
          </cell>
        </row>
        <row r="157">
          <cell r="A157">
            <v>7332</v>
          </cell>
          <cell r="B157" t="str">
            <v>AGENTE DE DESFORMA P/ CONCRETO TP DESMOL CD - OTTO BAUMGART OU MARCA EQUIVALENTE</v>
          </cell>
          <cell r="C157" t="str">
            <v>L</v>
          </cell>
          <cell r="E157" t="str">
            <v>6,90</v>
          </cell>
        </row>
        <row r="158">
          <cell r="A158">
            <v>235</v>
          </cell>
          <cell r="B158" t="str">
            <v>AGREGADO ALTA RESISTENCIA P/ PISO INDUSTRIAL COR BRANCA</v>
          </cell>
          <cell r="C158" t="str">
            <v>KG</v>
          </cell>
          <cell r="E158" t="str">
            <v>0,40</v>
          </cell>
        </row>
        <row r="159">
          <cell r="A159">
            <v>236</v>
          </cell>
          <cell r="B159" t="str">
            <v>AGREGADO ALTA RESISTENCIA P/ PISO INDUSTRIAL COR CINZA</v>
          </cell>
          <cell r="C159" t="str">
            <v>KG</v>
          </cell>
          <cell r="E159" t="str">
            <v>0,37</v>
          </cell>
        </row>
        <row r="160">
          <cell r="A160">
            <v>238</v>
          </cell>
          <cell r="B160" t="str">
            <v>AGREGADO ALTA RESISTENCIA P/ PISO INDUSTRIAL COR PRETA (INCLUI PIGMENTO COR)</v>
          </cell>
          <cell r="C160" t="str">
            <v>KG</v>
          </cell>
          <cell r="E160" t="str">
            <v>0,40</v>
          </cell>
        </row>
        <row r="161">
          <cell r="A161">
            <v>240</v>
          </cell>
          <cell r="B161" t="str">
            <v>AGREGADO ALTA RESISTENCIA P/ PISO INDUSTRIAL COR VERDE (INCLUI PIGMENTO COR)</v>
          </cell>
          <cell r="C161" t="str">
            <v>KG</v>
          </cell>
          <cell r="E161" t="str">
            <v>0,53</v>
          </cell>
        </row>
        <row r="162">
          <cell r="A162">
            <v>237</v>
          </cell>
          <cell r="B162" t="str">
            <v>AGREGADO ALTA RESISTENCIA P/ PISO INDUSTRIAL MARROM (INCLUI PIGMENTO COR)</v>
          </cell>
          <cell r="C162" t="str">
            <v>KG</v>
          </cell>
          <cell r="E162" t="str">
            <v>0,61</v>
          </cell>
        </row>
        <row r="163">
          <cell r="A163">
            <v>239</v>
          </cell>
          <cell r="B163" t="str">
            <v>AGREGADO ALTA RESISTENCIA P/ PISO INDUSTRIAL VERMELHO (INCLUI PIGMENTO COR)</v>
          </cell>
          <cell r="C163" t="str">
            <v>KG</v>
          </cell>
          <cell r="E163" t="str">
            <v>0,58</v>
          </cell>
        </row>
        <row r="164">
          <cell r="A164">
            <v>234</v>
          </cell>
          <cell r="B164" t="str">
            <v>AGREGADO DE ALTA RESISTENCIA P/ PISO INDUSTRIAL</v>
          </cell>
          <cell r="C164" t="str">
            <v>KG</v>
          </cell>
          <cell r="E164" t="str">
            <v>0,45</v>
          </cell>
        </row>
        <row r="165">
          <cell r="A165">
            <v>3411</v>
          </cell>
          <cell r="B165" t="str">
            <v>AGREGADO LEVE PARA PROTECAO TERMICA (PEROLAS DE ISOPOR)</v>
          </cell>
          <cell r="C165" t="str">
            <v>KG</v>
          </cell>
          <cell r="E165" t="str">
            <v>9,62</v>
          </cell>
        </row>
        <row r="166">
          <cell r="A166">
            <v>6115</v>
          </cell>
          <cell r="B166" t="str">
            <v>AJUDANTE</v>
          </cell>
          <cell r="C166" t="str">
            <v>H</v>
          </cell>
          <cell r="E166" t="str">
            <v>5,14</v>
          </cell>
        </row>
        <row r="167">
          <cell r="A167">
            <v>6114</v>
          </cell>
          <cell r="B167" t="str">
            <v>AJUDANTE DE ARMADOR</v>
          </cell>
          <cell r="C167" t="str">
            <v>H</v>
          </cell>
          <cell r="E167" t="str">
            <v>5,23</v>
          </cell>
        </row>
        <row r="168">
          <cell r="A168">
            <v>6117</v>
          </cell>
          <cell r="B168" t="str">
            <v>AJUDANTE DE CARPINTEIRO</v>
          </cell>
          <cell r="C168" t="str">
            <v>H</v>
          </cell>
          <cell r="E168" t="str">
            <v>5,23</v>
          </cell>
        </row>
        <row r="169">
          <cell r="A169">
            <v>6113</v>
          </cell>
          <cell r="B169" t="str">
            <v>AJUDANTE DE ELETRICISTA</v>
          </cell>
          <cell r="C169" t="str">
            <v>H</v>
          </cell>
          <cell r="E169" t="str">
            <v>5,23</v>
          </cell>
        </row>
        <row r="170">
          <cell r="A170">
            <v>6116</v>
          </cell>
          <cell r="B170" t="str">
            <v>AJUDANTE DE ENCANADOR</v>
          </cell>
          <cell r="C170" t="str">
            <v>H</v>
          </cell>
          <cell r="E170" t="str">
            <v>5,23</v>
          </cell>
        </row>
        <row r="171">
          <cell r="A171">
            <v>248</v>
          </cell>
          <cell r="B171" t="str">
            <v>AJUDANTE DE OPERACAO EM GERAL</v>
          </cell>
          <cell r="C171" t="str">
            <v>H</v>
          </cell>
          <cell r="E171" t="str">
            <v>9,62</v>
          </cell>
        </row>
        <row r="172">
          <cell r="A172">
            <v>6127</v>
          </cell>
          <cell r="B172" t="str">
            <v>AJUDANTE DE PEDREIRO</v>
          </cell>
          <cell r="C172" t="str">
            <v>H</v>
          </cell>
          <cell r="E172" t="str">
            <v>5,23</v>
          </cell>
        </row>
        <row r="173">
          <cell r="A173">
            <v>26049</v>
          </cell>
          <cell r="B173" t="str">
            <v>AJUDANTE ELETRICISTA</v>
          </cell>
          <cell r="C173" t="str">
            <v>H</v>
          </cell>
          <cell r="E173" t="str">
            <v>5,23</v>
          </cell>
        </row>
        <row r="174">
          <cell r="A174">
            <v>242</v>
          </cell>
          <cell r="B174" t="str">
            <v>AJUDANTE ESPECIALIZADO</v>
          </cell>
          <cell r="C174" t="str">
            <v>H</v>
          </cell>
          <cell r="E174" t="str">
            <v>5,47</v>
          </cell>
        </row>
        <row r="175">
          <cell r="A175">
            <v>243</v>
          </cell>
          <cell r="B175" t="str">
            <v>AJUDANTE ESPECIALIZADO EM SONDAGEM</v>
          </cell>
          <cell r="C175" t="str">
            <v>H</v>
          </cell>
          <cell r="E175" t="str">
            <v>4,44</v>
          </cell>
        </row>
        <row r="176">
          <cell r="A176">
            <v>6128</v>
          </cell>
          <cell r="B176" t="str">
            <v>AJUDANTE GERAL</v>
          </cell>
          <cell r="C176" t="str">
            <v>H</v>
          </cell>
          <cell r="E176" t="str">
            <v>5,23</v>
          </cell>
        </row>
        <row r="177">
          <cell r="A177">
            <v>6129</v>
          </cell>
          <cell r="B177" t="str">
            <v>AJUDANTE INSTALADOR ELETRICO</v>
          </cell>
          <cell r="C177" t="str">
            <v>H</v>
          </cell>
          <cell r="E177" t="str">
            <v>5,23</v>
          </cell>
        </row>
        <row r="178">
          <cell r="A178">
            <v>6130</v>
          </cell>
          <cell r="B178" t="str">
            <v>AJUDANTE INSTALADOR HIDRAULICO</v>
          </cell>
          <cell r="C178" t="str">
            <v>H</v>
          </cell>
          <cell r="E178" t="str">
            <v>5,32</v>
          </cell>
        </row>
        <row r="179">
          <cell r="A179">
            <v>25957</v>
          </cell>
          <cell r="B179" t="str">
            <v>AJUSTADOR MECÂNICO ( AJUSTADOR DE ESTRUTURA METÁLICA TRELIÇADA)</v>
          </cell>
          <cell r="C179" t="str">
            <v>H</v>
          </cell>
          <cell r="E179" t="str">
            <v>6,66</v>
          </cell>
        </row>
        <row r="180">
          <cell r="A180">
            <v>427</v>
          </cell>
          <cell r="B180" t="str">
            <v>ALCA PRE-FORMADA DE CONTRA POSTE (GPH) EM ACO P/ CABO 3/16" , COMPRIM= 870MM</v>
          </cell>
          <cell r="C180" t="str">
            <v>UN</v>
          </cell>
          <cell r="E180" t="str">
            <v>3,91</v>
          </cell>
        </row>
        <row r="181">
          <cell r="A181">
            <v>11272</v>
          </cell>
          <cell r="B181" t="str">
            <v>ALCA PRE-FORMADA DE DISTRIBUICAO DG-4542 PLP</v>
          </cell>
          <cell r="C181" t="str">
            <v>UN</v>
          </cell>
          <cell r="E181" t="str">
            <v>3,11</v>
          </cell>
        </row>
        <row r="182">
          <cell r="A182">
            <v>11273</v>
          </cell>
          <cell r="B182" t="str">
            <v>ALCA PRE-FORMADA DE DISTRIBUICAO P/ CONDUTORES DE ALUMINIO # 1/0; 6/1 CAA"</v>
          </cell>
          <cell r="C182" t="str">
            <v>UN</v>
          </cell>
          <cell r="E182" t="str">
            <v>5,43</v>
          </cell>
        </row>
        <row r="183">
          <cell r="A183">
            <v>418</v>
          </cell>
          <cell r="B183" t="str">
            <v>ALCA PRE-FORMADA DE DISTRIBUICAO PLP P/ CABO ALUMINIO 25MM2</v>
          </cell>
          <cell r="C183" t="str">
            <v>UN</v>
          </cell>
          <cell r="E183" t="str">
            <v>2,80</v>
          </cell>
        </row>
        <row r="184">
          <cell r="A184">
            <v>417</v>
          </cell>
          <cell r="B184" t="str">
            <v>ALCA PRE-FORMADA DE LINHA, EM ALUMINIO P/ CABO DE ALUMINIO DIAM 16MM2</v>
          </cell>
          <cell r="C184" t="str">
            <v>UN</v>
          </cell>
          <cell r="E184" t="str">
            <v>1,96</v>
          </cell>
        </row>
        <row r="185">
          <cell r="A185">
            <v>11275</v>
          </cell>
          <cell r="B185" t="str">
            <v>ALCA PRE-FORMADA DE SERVICO P/ CONDUTORES DE ALUMINIO # 4; 6/1 CAA"</v>
          </cell>
          <cell r="C185" t="str">
            <v>UN</v>
          </cell>
          <cell r="E185" t="str">
            <v>1,85</v>
          </cell>
        </row>
        <row r="186">
          <cell r="A186">
            <v>11274</v>
          </cell>
          <cell r="B186" t="str">
            <v>ALCA PRE-FORMADA DE SERVICO SG-4500 PLP</v>
          </cell>
          <cell r="C186" t="str">
            <v>UN</v>
          </cell>
          <cell r="E186" t="str">
            <v>3,00</v>
          </cell>
        </row>
        <row r="187">
          <cell r="A187">
            <v>4223</v>
          </cell>
          <cell r="B187" t="str">
            <v>ALCOOL HIDRATADO COMBUSTIVEL COMUM</v>
          </cell>
          <cell r="C187" t="str">
            <v>L</v>
          </cell>
          <cell r="E187" t="str">
            <v>2,49</v>
          </cell>
        </row>
        <row r="188">
          <cell r="A188">
            <v>10658</v>
          </cell>
          <cell r="B188" t="str">
            <v>ALISADORA DE CONCRETO WACKER MOD CT 36/ADT C/ MOTOR A GASOLINA 5,5HP**CAIXA**</v>
          </cell>
          <cell r="C188" t="str">
            <v>UN</v>
          </cell>
          <cell r="E188" t="str">
            <v>13.582,00</v>
          </cell>
        </row>
        <row r="189">
          <cell r="A189">
            <v>20003</v>
          </cell>
          <cell r="B189" t="str">
            <v>ALIZAR / GUARNICAO 4 X 1CM MADEIRA CEDRINHO/PINHO/CANELA OU SIMILAR</v>
          </cell>
          <cell r="C189" t="str">
            <v>M</v>
          </cell>
          <cell r="E189" t="str">
            <v>2,41</v>
          </cell>
        </row>
        <row r="190">
          <cell r="A190">
            <v>20002</v>
          </cell>
          <cell r="B190" t="str">
            <v>ALIZAR / GUARNICAO 4 X 1CM MADEIRA CEDRO/IMBUIA/JEQUITIBA OU SIMILAR</v>
          </cell>
          <cell r="C190" t="str">
            <v>M</v>
          </cell>
          <cell r="E190" t="str">
            <v>2,41</v>
          </cell>
        </row>
        <row r="191">
          <cell r="A191">
            <v>185</v>
          </cell>
          <cell r="B191" t="str">
            <v>ALIZAR / GUARNICAO 4 X 1CM MADEIRA IPE/MOGNO/CEREJEIRA OU SIMILAR</v>
          </cell>
          <cell r="C191" t="str">
            <v>M</v>
          </cell>
          <cell r="E191" t="str">
            <v>3,70</v>
          </cell>
        </row>
        <row r="192">
          <cell r="A192">
            <v>20018</v>
          </cell>
          <cell r="B192" t="str">
            <v>ALIZAR / GUARNICAO 5 X 1,5CM MADEIRA CEDRINHO/PINHO/CANELA OU SIMILAR</v>
          </cell>
          <cell r="C192" t="str">
            <v>M</v>
          </cell>
          <cell r="E192" t="str">
            <v>2,41</v>
          </cell>
        </row>
        <row r="193">
          <cell r="A193">
            <v>20017</v>
          </cell>
          <cell r="B193" t="str">
            <v>ALIZAR / GUARNICAO 5 X 1,5CM MADEIRA CEDRO/IMBUIA/JEQUITIBA OU SIMILAR</v>
          </cell>
          <cell r="C193" t="str">
            <v>M</v>
          </cell>
          <cell r="E193" t="str">
            <v>2,90</v>
          </cell>
        </row>
        <row r="194">
          <cell r="A194">
            <v>188</v>
          </cell>
          <cell r="B194" t="str">
            <v>ALIZAR / GUARNICAO 5 X 1,5CM MADEIRA IPE/MOGNO/CEREJEIRA OU SIMILAR</v>
          </cell>
          <cell r="C194" t="str">
            <v>M</v>
          </cell>
          <cell r="E194" t="str">
            <v>4,00</v>
          </cell>
        </row>
        <row r="195">
          <cell r="A195">
            <v>20005</v>
          </cell>
          <cell r="B195" t="str">
            <v>ALIZAR / GUARNICAO 5 X 1CM MADEIRA CEDRINHO/PINHO/CANELA OU SIMILAR</v>
          </cell>
          <cell r="C195" t="str">
            <v>M</v>
          </cell>
          <cell r="E195" t="str">
            <v>2,41</v>
          </cell>
        </row>
        <row r="196">
          <cell r="A196">
            <v>20004</v>
          </cell>
          <cell r="B196" t="str">
            <v>ALIZAR / GUARNICAO 5 X 1CM MADEIRA CEDRO/IMBUIA/JEQUITIBA OU SIMILAR</v>
          </cell>
          <cell r="C196" t="str">
            <v>M</v>
          </cell>
          <cell r="E196" t="str">
            <v>2,69</v>
          </cell>
        </row>
        <row r="197">
          <cell r="A197">
            <v>186</v>
          </cell>
          <cell r="B197" t="str">
            <v>ALIZAR / GUARNICAO 5 X 1CM MADEIRA IPE/MOGNO/CEREJEIRA OU SIMILAR</v>
          </cell>
          <cell r="C197" t="str">
            <v>M</v>
          </cell>
          <cell r="E197" t="str">
            <v>3,97</v>
          </cell>
        </row>
        <row r="198">
          <cell r="A198">
            <v>20007</v>
          </cell>
          <cell r="B198" t="str">
            <v>ALIZAR / GUARNICAO 5 X 2CM MADEIRA CEDRINHO/PINHO/CANELA OU SIMILAR</v>
          </cell>
          <cell r="C198" t="str">
            <v>M</v>
          </cell>
          <cell r="E198" t="str">
            <v>2,41</v>
          </cell>
        </row>
        <row r="199">
          <cell r="A199">
            <v>20006</v>
          </cell>
          <cell r="B199" t="str">
            <v>ALIZAR / GUARNICAO 5 X 2CM MADEIRA CEDRO/IMBUIA/JEQUITIBA OU SIMILAR</v>
          </cell>
          <cell r="C199" t="str">
            <v>M</v>
          </cell>
          <cell r="E199" t="str">
            <v>3,15</v>
          </cell>
        </row>
        <row r="200">
          <cell r="A200">
            <v>187</v>
          </cell>
          <cell r="B200" t="str">
            <v>ALIZAR / GUARNICAO 5 X 2CM MADEIRA IPE/MOGNO/CEREJEIRA OU SIMILAR</v>
          </cell>
          <cell r="C200" t="str">
            <v>M</v>
          </cell>
          <cell r="E200" t="str">
            <v>4,25</v>
          </cell>
        </row>
        <row r="201">
          <cell r="A201">
            <v>253</v>
          </cell>
          <cell r="B201" t="str">
            <v>ALMOXARIFE</v>
          </cell>
          <cell r="C201" t="str">
            <v>H</v>
          </cell>
          <cell r="E201" t="str">
            <v>11,41</v>
          </cell>
        </row>
        <row r="202">
          <cell r="A202">
            <v>583</v>
          </cell>
          <cell r="B202" t="str">
            <v>ALUMINIO ANODIZADO</v>
          </cell>
          <cell r="C202" t="str">
            <v>KG</v>
          </cell>
          <cell r="E202" t="str">
            <v>21,06</v>
          </cell>
        </row>
        <row r="203">
          <cell r="A203">
            <v>25935</v>
          </cell>
          <cell r="B203" t="str">
            <v>ALVAIDE - OXIDO DE ZINCO - USO INDUSTRIAL, TIPO RMST</v>
          </cell>
          <cell r="C203" t="str">
            <v>KG</v>
          </cell>
          <cell r="E203" t="str">
            <v>5,86</v>
          </cell>
        </row>
        <row r="204">
          <cell r="A204">
            <v>6</v>
          </cell>
          <cell r="B204" t="str">
            <v>AMONIA</v>
          </cell>
          <cell r="C204" t="str">
            <v>L</v>
          </cell>
          <cell r="E204" t="str">
            <v>2,45</v>
          </cell>
        </row>
        <row r="205">
          <cell r="A205">
            <v>25855</v>
          </cell>
          <cell r="B205" t="str">
            <v>ANDAIME METÁLICO FACHADEIRO LARGURA=1,20M ALT. 1,00M</v>
          </cell>
          <cell r="C205" t="str">
            <v>M2/MES</v>
          </cell>
          <cell r="E205" t="str">
            <v>2,57</v>
          </cell>
        </row>
        <row r="206">
          <cell r="A206">
            <v>20193</v>
          </cell>
          <cell r="B206" t="str">
            <v>ANDAIME METALICO TIPO FACHADEIRO LARG=1,20M ALTURA = 2,0M</v>
          </cell>
          <cell r="C206" t="str">
            <v>M2/MES</v>
          </cell>
          <cell r="E206" t="str">
            <v>2,57</v>
          </cell>
        </row>
        <row r="207">
          <cell r="A207">
            <v>10529</v>
          </cell>
          <cell r="B207" t="str">
            <v>ANDAIME METALICO TUBULAR DE ENCAIXE TIPO TORRE, C/ LARGURA ATE 2M, ALTURA 1,00M</v>
          </cell>
          <cell r="C207" t="str">
            <v>KG/MES</v>
          </cell>
          <cell r="E207" t="str">
            <v>0,30</v>
          </cell>
        </row>
        <row r="208">
          <cell r="A208">
            <v>10528</v>
          </cell>
          <cell r="B208" t="str">
            <v>ANDAIME METALICO TUBULAR DE ENCAIXE TIPO TORRE, C/ LARGURA ATE 2M, ALTURA 1,00M</v>
          </cell>
          <cell r="C208" t="str">
            <v>M2/MES</v>
          </cell>
          <cell r="E208" t="str">
            <v>7,71</v>
          </cell>
        </row>
        <row r="209">
          <cell r="A209">
            <v>10527</v>
          </cell>
          <cell r="B209" t="str">
            <v>ANDAIME METALICO TUBULAR DE ENCAIXE TIPO TORRE, C/ LARGURA ATE 2M, ALTURA 1,00M</v>
          </cell>
          <cell r="C209" t="str">
            <v>M/MES</v>
          </cell>
          <cell r="E209" t="str">
            <v>9,00</v>
          </cell>
        </row>
        <row r="210">
          <cell r="A210">
            <v>10526</v>
          </cell>
          <cell r="B210" t="str">
            <v>ANDAIME SUSPENSO PLATAFORMA C/ 1,50M DE LARGURA CAP. CARGA ATE 500 KG CABO 45M</v>
          </cell>
          <cell r="C210" t="str">
            <v>MES</v>
          </cell>
          <cell r="E210" t="str">
            <v>252,00</v>
          </cell>
        </row>
        <row r="211">
          <cell r="A211">
            <v>301</v>
          </cell>
          <cell r="B211" t="str">
            <v>ANEL BORRACHA P/ TUBO ESGOTO PREDIAL EB 608 DN 100MM</v>
          </cell>
          <cell r="C211" t="str">
            <v>UN</v>
          </cell>
          <cell r="E211" t="str">
            <v>1,18</v>
          </cell>
        </row>
        <row r="212">
          <cell r="A212">
            <v>295</v>
          </cell>
          <cell r="B212" t="str">
            <v>ANEL BORRACHA P/ TUBO ESGOTO PREDIAL EB 608 DN 40MM</v>
          </cell>
          <cell r="C212" t="str">
            <v>UN</v>
          </cell>
          <cell r="E212" t="str">
            <v>0,61</v>
          </cell>
        </row>
        <row r="213">
          <cell r="A213">
            <v>296</v>
          </cell>
          <cell r="B213" t="str">
            <v>ANEL BORRACHA P/ TUBO ESGOTO PREDIAL EB 608 DN 50MM</v>
          </cell>
          <cell r="C213" t="str">
            <v>UN</v>
          </cell>
          <cell r="E213" t="str">
            <v>0,64</v>
          </cell>
        </row>
        <row r="214">
          <cell r="A214">
            <v>297</v>
          </cell>
          <cell r="B214" t="str">
            <v>ANEL BORRACHA P/ TUBO ESGOTO PREDIAL EB 608 DN 75MM</v>
          </cell>
          <cell r="C214" t="str">
            <v>UN</v>
          </cell>
          <cell r="E214" t="str">
            <v>0,82</v>
          </cell>
        </row>
        <row r="215">
          <cell r="A215">
            <v>311</v>
          </cell>
          <cell r="B215" t="str">
            <v>ANEL BORRACHA P/ TUBO PVC DE FOFO EB-1208 DN 100</v>
          </cell>
          <cell r="C215" t="str">
            <v>UN</v>
          </cell>
          <cell r="E215" t="str">
            <v>2,93</v>
          </cell>
        </row>
        <row r="216">
          <cell r="A216">
            <v>318</v>
          </cell>
          <cell r="B216" t="str">
            <v>ANEL BORRACHA P/ TUBO PVC DE FOFO EB-1208 DN 150</v>
          </cell>
          <cell r="C216" t="str">
            <v>UN</v>
          </cell>
          <cell r="E216" t="str">
            <v>4,86</v>
          </cell>
        </row>
        <row r="217">
          <cell r="A217">
            <v>319</v>
          </cell>
          <cell r="B217" t="str">
            <v>ANEL BORRACHA P/ TUBO PVC DE FOFO EB-1208 DN 200</v>
          </cell>
          <cell r="C217" t="str">
            <v>UN</v>
          </cell>
          <cell r="E217" t="str">
            <v>7,04</v>
          </cell>
        </row>
        <row r="218">
          <cell r="A218">
            <v>320</v>
          </cell>
          <cell r="B218" t="str">
            <v>ANEL BORRACHA P/ TUBO PVC DE FOFO EB-1208 DN 250</v>
          </cell>
          <cell r="C218" t="str">
            <v>UN</v>
          </cell>
          <cell r="E218" t="str">
            <v>18,16</v>
          </cell>
        </row>
        <row r="219">
          <cell r="A219">
            <v>314</v>
          </cell>
          <cell r="B219" t="str">
            <v>ANEL BORRACHA P/ TUBO PVC DE FOFO EB-1208 DN 300</v>
          </cell>
          <cell r="C219" t="str">
            <v>UN</v>
          </cell>
          <cell r="E219" t="str">
            <v>26,82</v>
          </cell>
        </row>
        <row r="220">
          <cell r="A220">
            <v>303</v>
          </cell>
          <cell r="B220" t="str">
            <v>ANEL BORRACHA P/ TUBO PVC REDE ESGOTO EB 644 DN 100MM</v>
          </cell>
          <cell r="C220" t="str">
            <v>UN</v>
          </cell>
          <cell r="E220" t="str">
            <v>1,93</v>
          </cell>
        </row>
        <row r="221">
          <cell r="A221">
            <v>304</v>
          </cell>
          <cell r="B221" t="str">
            <v>ANEL BORRACHA P/ TUBO PVC REDE ESGOTO EB 644 DN 125MM</v>
          </cell>
          <cell r="C221" t="str">
            <v>UN</v>
          </cell>
          <cell r="E221" t="str">
            <v>3,68</v>
          </cell>
        </row>
        <row r="222">
          <cell r="A222">
            <v>305</v>
          </cell>
          <cell r="B222" t="str">
            <v>ANEL BORRACHA P/ TUBO PVC REDE ESGOTO EB 644 DN 150MM</v>
          </cell>
          <cell r="C222" t="str">
            <v>UN</v>
          </cell>
          <cell r="E222" t="str">
            <v>4,72</v>
          </cell>
        </row>
        <row r="223">
          <cell r="A223">
            <v>306</v>
          </cell>
          <cell r="B223" t="str">
            <v>ANEL BORRACHA P/ TUBO PVC REDE ESGOTO EB 644 DN 200MM</v>
          </cell>
          <cell r="C223" t="str">
            <v>UN</v>
          </cell>
          <cell r="E223" t="str">
            <v>7,01</v>
          </cell>
        </row>
        <row r="224">
          <cell r="A224">
            <v>307</v>
          </cell>
          <cell r="B224" t="str">
            <v>ANEL BORRACHA P/ TUBO PVC REDE ESGOTO EB 644 DN 250MM</v>
          </cell>
          <cell r="C224" t="str">
            <v>UN</v>
          </cell>
          <cell r="E224" t="str">
            <v>13,55</v>
          </cell>
        </row>
        <row r="225">
          <cell r="A225">
            <v>308</v>
          </cell>
          <cell r="B225" t="str">
            <v>ANEL BORRACHA P/ TUBO PVC REDE ESGOTO EB 644 DN 300MM</v>
          </cell>
          <cell r="C225" t="str">
            <v>UN</v>
          </cell>
          <cell r="E225" t="str">
            <v>24,10</v>
          </cell>
        </row>
        <row r="226">
          <cell r="A226">
            <v>309</v>
          </cell>
          <cell r="B226" t="str">
            <v>ANEL BORRACHA P/ TUBO PVC REDE ESGOTO EB 644 DN 350MM</v>
          </cell>
          <cell r="C226" t="str">
            <v>UN</v>
          </cell>
          <cell r="E226" t="str">
            <v>28,93</v>
          </cell>
        </row>
        <row r="227">
          <cell r="A227">
            <v>310</v>
          </cell>
          <cell r="B227" t="str">
            <v>ANEL BORRACHA P/ TUBO PVC REDE ESGOTO EB 644 DN 400MM</v>
          </cell>
          <cell r="C227" t="str">
            <v>UN</v>
          </cell>
          <cell r="E227" t="str">
            <v>36,33</v>
          </cell>
        </row>
        <row r="228">
          <cell r="A228">
            <v>299</v>
          </cell>
          <cell r="B228" t="str">
            <v>ANEL BORRACHA P/ TUBO SERIE R DN 100MM</v>
          </cell>
          <cell r="C228" t="str">
            <v>UN</v>
          </cell>
          <cell r="E228" t="str">
            <v>1,22</v>
          </cell>
        </row>
        <row r="229">
          <cell r="A229">
            <v>300</v>
          </cell>
          <cell r="B229" t="str">
            <v>ANEL BORRACHA P/ TUBO SERIE R DN 150MM</v>
          </cell>
          <cell r="C229" t="str">
            <v>UN</v>
          </cell>
          <cell r="E229" t="str">
            <v>6,97</v>
          </cell>
        </row>
        <row r="230">
          <cell r="A230">
            <v>20084</v>
          </cell>
          <cell r="B230" t="str">
            <v>ANEL BORRACHA P/ TUBO SERIE R DN 40MM</v>
          </cell>
          <cell r="C230" t="str">
            <v>UN</v>
          </cell>
          <cell r="E230" t="str">
            <v>0,72</v>
          </cell>
        </row>
        <row r="231">
          <cell r="A231">
            <v>20085</v>
          </cell>
          <cell r="B231" t="str">
            <v>ANEL BORRACHA P/ TUBO SERIE R DN 50MM</v>
          </cell>
          <cell r="C231" t="str">
            <v>UN</v>
          </cell>
          <cell r="E231" t="str">
            <v>0,79</v>
          </cell>
        </row>
        <row r="232">
          <cell r="A232">
            <v>298</v>
          </cell>
          <cell r="B232" t="str">
            <v>ANEL BORRACHA P/ TUBO SERIE R DN 75MM</v>
          </cell>
          <cell r="C232" t="str">
            <v>UN</v>
          </cell>
          <cell r="E232" t="str">
            <v>0,89</v>
          </cell>
        </row>
        <row r="233">
          <cell r="A233">
            <v>20326</v>
          </cell>
          <cell r="B233" t="str">
            <v>ANEL BORRACHA P/ TUBO/CONEXAO PVC PBA P/ REDE AGUA DN 60MM</v>
          </cell>
          <cell r="C233" t="str">
            <v>UN</v>
          </cell>
          <cell r="E233" t="str">
            <v>1,18</v>
          </cell>
        </row>
        <row r="234">
          <cell r="A234">
            <v>328</v>
          </cell>
          <cell r="B234" t="str">
            <v>ANEL BORRACHA P/ TUBO/CONEXAO PVC PBA P/ REDE AGUA DN 100MM</v>
          </cell>
          <cell r="C234" t="str">
            <v>UN</v>
          </cell>
          <cell r="E234" t="str">
            <v>2,75</v>
          </cell>
        </row>
        <row r="235">
          <cell r="A235">
            <v>325</v>
          </cell>
          <cell r="B235" t="str">
            <v>ANEL BORRACHA P/ TUBO/CONEXAO PVC PBA P/ REDE AGUA DN 50MM</v>
          </cell>
          <cell r="C235" t="str">
            <v>UN</v>
          </cell>
          <cell r="E235" t="str">
            <v>1,14</v>
          </cell>
        </row>
        <row r="236">
          <cell r="A236">
            <v>326</v>
          </cell>
          <cell r="B236" t="str">
            <v>ANEL BORRACHA P/ TUBO/CONEXAO PVC PBA P/ REDE AGUA DN 65MM</v>
          </cell>
          <cell r="C236" t="str">
            <v>UN</v>
          </cell>
          <cell r="E236" t="str">
            <v>2,15</v>
          </cell>
        </row>
        <row r="237">
          <cell r="A237">
            <v>329</v>
          </cell>
          <cell r="B237" t="str">
            <v>ANEL BORRACHA P/ TUBO/CONEXAO PVC PBA P/ REDE AGUA DN 75MM</v>
          </cell>
          <cell r="C237" t="str">
            <v>UN</v>
          </cell>
          <cell r="E237" t="str">
            <v>2,57</v>
          </cell>
        </row>
        <row r="238">
          <cell r="A238">
            <v>20975</v>
          </cell>
          <cell r="B238" t="str">
            <v>ANEL DE EXPANSAO EM COBRE P/ EMPATACAO MANGUEIRA DE COMBATE A INCENDIO ENGATE RAPIDO 1 1/2"</v>
          </cell>
          <cell r="C238" t="str">
            <v>UN</v>
          </cell>
          <cell r="E238" t="str">
            <v>3,16</v>
          </cell>
        </row>
        <row r="239">
          <cell r="A239">
            <v>20976</v>
          </cell>
          <cell r="B239" t="str">
            <v>ANEL DE EXPANSAO EM COBRE P/ EMPATACAO MANGUEIRA DE COMBATE A INCENDIO ENGATE RAPIDO 2 1/2"</v>
          </cell>
          <cell r="C239" t="str">
            <v>UN</v>
          </cell>
          <cell r="E239" t="str">
            <v>6,64</v>
          </cell>
        </row>
        <row r="240">
          <cell r="A240">
            <v>13111</v>
          </cell>
          <cell r="B240" t="str">
            <v>ANEL OU ADUELA CONCRETO ARMADO D = 0,40M, H = 0,40M</v>
          </cell>
          <cell r="C240" t="str">
            <v>UN</v>
          </cell>
          <cell r="E240" t="str">
            <v>14,42</v>
          </cell>
        </row>
        <row r="241">
          <cell r="A241">
            <v>13113</v>
          </cell>
          <cell r="B241" t="str">
            <v>ANEL OU ADUELA CONCRETO ARMADO D = 0,60M, H = 0,10M</v>
          </cell>
          <cell r="C241" t="str">
            <v>UN</v>
          </cell>
          <cell r="E241" t="str">
            <v>7,48</v>
          </cell>
        </row>
        <row r="242">
          <cell r="A242">
            <v>13114</v>
          </cell>
          <cell r="B242" t="str">
            <v>ANEL OU ADUELA CONCRETO ARMADO D = 0,60M, H = 0,15M</v>
          </cell>
          <cell r="C242" t="str">
            <v>UN</v>
          </cell>
          <cell r="E242" t="str">
            <v>11,17</v>
          </cell>
        </row>
        <row r="243">
          <cell r="A243">
            <v>12530</v>
          </cell>
          <cell r="B243" t="str">
            <v>ANEL OU ADUELA CONCRETO ARMADO D = 0,60M, H = 0,30M</v>
          </cell>
          <cell r="C243" t="str">
            <v>UN</v>
          </cell>
          <cell r="E243" t="str">
            <v>24,56</v>
          </cell>
        </row>
        <row r="244">
          <cell r="A244">
            <v>12531</v>
          </cell>
          <cell r="B244" t="str">
            <v>ANEL OU ADUELA CONCRETO ARMADO D = 0,60M, H = 0,40M</v>
          </cell>
          <cell r="C244" t="str">
            <v>UN</v>
          </cell>
          <cell r="E244" t="str">
            <v>34,20</v>
          </cell>
        </row>
        <row r="245">
          <cell r="A245">
            <v>12532</v>
          </cell>
          <cell r="B245" t="str">
            <v>ANEL OU ADUELA CONCRETO ARMADO D = 0,60M, H = 0,50M</v>
          </cell>
          <cell r="C245" t="str">
            <v>UN</v>
          </cell>
          <cell r="E245" t="str">
            <v>36,04</v>
          </cell>
        </row>
        <row r="246">
          <cell r="A246">
            <v>12533</v>
          </cell>
          <cell r="B246" t="str">
            <v>ANEL OU ADUELA CONCRETO ARMADO D = 0,80M, H = 0,30M</v>
          </cell>
          <cell r="C246" t="str">
            <v>UN</v>
          </cell>
          <cell r="E246" t="str">
            <v>46,05</v>
          </cell>
        </row>
        <row r="247">
          <cell r="A247">
            <v>12544</v>
          </cell>
          <cell r="B247" t="str">
            <v>ANEL OU ADUELA CONCRETO ARMADO D = 0,80M, H = 0,50M</v>
          </cell>
          <cell r="C247" t="str">
            <v>UN</v>
          </cell>
          <cell r="E247" t="str">
            <v>49,12</v>
          </cell>
        </row>
        <row r="248">
          <cell r="A248">
            <v>12546</v>
          </cell>
          <cell r="B248" t="str">
            <v>ANEL OU ADUELA CONCRETO ARMADO D = 1,00M, H = 0,40M</v>
          </cell>
          <cell r="C248" t="str">
            <v>UN</v>
          </cell>
          <cell r="E248" t="str">
            <v>73,68</v>
          </cell>
        </row>
        <row r="249">
          <cell r="A249">
            <v>12547</v>
          </cell>
          <cell r="B249" t="str">
            <v>ANEL OU ADUELA CONCRETO ARMADO D = 1,00M, H = 0,50M</v>
          </cell>
          <cell r="C249" t="str">
            <v>UN</v>
          </cell>
          <cell r="E249" t="str">
            <v>83,50</v>
          </cell>
        </row>
        <row r="250">
          <cell r="A250">
            <v>12548</v>
          </cell>
          <cell r="B250" t="str">
            <v>ANEL OU ADUELA CONCRETO ARMADO D = 1,10M, H = 0,30M</v>
          </cell>
          <cell r="C250" t="str">
            <v>UN</v>
          </cell>
          <cell r="E250" t="str">
            <v>62,84</v>
          </cell>
        </row>
        <row r="251">
          <cell r="A251">
            <v>12551</v>
          </cell>
          <cell r="B251" t="str">
            <v>ANEL OU ADUELA CONCRETO ARMADO D = 1,20M, H = 0,50M</v>
          </cell>
          <cell r="C251" t="str">
            <v>UN</v>
          </cell>
          <cell r="E251" t="str">
            <v>114,20</v>
          </cell>
        </row>
        <row r="252">
          <cell r="A252">
            <v>12563</v>
          </cell>
          <cell r="B252" t="str">
            <v>ANEL OU ADUELA CONCRETO ARMADO D = 1,50M, H = 0,50M</v>
          </cell>
          <cell r="C252" t="str">
            <v>UN</v>
          </cell>
          <cell r="E252" t="str">
            <v>136,30</v>
          </cell>
        </row>
        <row r="253">
          <cell r="A253">
            <v>12565</v>
          </cell>
          <cell r="B253" t="str">
            <v>ANEL OU ADUELA CONCRETO ARMADO D = 2,00M, H = 0,50M</v>
          </cell>
          <cell r="C253" t="str">
            <v>UN</v>
          </cell>
          <cell r="E253" t="str">
            <v>295,69</v>
          </cell>
        </row>
        <row r="254">
          <cell r="A254">
            <v>12567</v>
          </cell>
          <cell r="B254" t="str">
            <v>ANEL OU ADUELA CONCRETO ARMADO D = 2,50M, H = 0,50M</v>
          </cell>
          <cell r="C254" t="str">
            <v>UN</v>
          </cell>
          <cell r="E254" t="str">
            <v>340,73</v>
          </cell>
        </row>
        <row r="255">
          <cell r="A255">
            <v>12568</v>
          </cell>
          <cell r="B255" t="str">
            <v>ANEL OU ADUELA CONCRETO ARMADO D = 3,00M, H = 0,50M</v>
          </cell>
          <cell r="C255" t="str">
            <v>UN</v>
          </cell>
          <cell r="E255" t="str">
            <v>461,46</v>
          </cell>
        </row>
        <row r="256">
          <cell r="A256">
            <v>11789</v>
          </cell>
          <cell r="B256" t="str">
            <v>ANEL PARA GUIA DE 10MM PARA FIO FE-160</v>
          </cell>
          <cell r="C256" t="str">
            <v>UN</v>
          </cell>
          <cell r="E256" t="str">
            <v>3,91</v>
          </cell>
        </row>
        <row r="257">
          <cell r="A257">
            <v>10560</v>
          </cell>
          <cell r="B257" t="str">
            <v>ANTRACITO</v>
          </cell>
          <cell r="C257" t="str">
            <v>M3</v>
          </cell>
          <cell r="E257" t="str">
            <v>3.256,44</v>
          </cell>
        </row>
        <row r="258">
          <cell r="A258">
            <v>12888</v>
          </cell>
          <cell r="B258" t="str">
            <v>APARELHO APOIO ESTRUTURAL DE NEOPRENE FRETADO</v>
          </cell>
          <cell r="C258" t="str">
            <v>DM3</v>
          </cell>
          <cell r="E258" t="str">
            <v>105,90</v>
          </cell>
        </row>
        <row r="259">
          <cell r="A259">
            <v>12889</v>
          </cell>
          <cell r="B259" t="str">
            <v>APARELHO APOIO ESTRUTURAL DE NEOPRENE NAO FRETADO</v>
          </cell>
          <cell r="C259" t="str">
            <v>DM3</v>
          </cell>
          <cell r="E259" t="str">
            <v>45,00</v>
          </cell>
        </row>
        <row r="260">
          <cell r="A260">
            <v>13761</v>
          </cell>
          <cell r="B260" t="str">
            <v>APARELHO CORTE OXI-ACETILENO</v>
          </cell>
          <cell r="C260" t="str">
            <v>UN</v>
          </cell>
          <cell r="E260" t="str">
            <v>3.229,14</v>
          </cell>
        </row>
        <row r="261">
          <cell r="A261">
            <v>3332</v>
          </cell>
          <cell r="B261" t="str">
            <v>APARELHO CORTE OXI-ACETILENO</v>
          </cell>
          <cell r="C261" t="str">
            <v>H</v>
          </cell>
          <cell r="E261" t="str">
            <v>1,22</v>
          </cell>
        </row>
        <row r="262">
          <cell r="A262">
            <v>26367</v>
          </cell>
          <cell r="B262" t="str">
            <v>APARELHO DE NEOPRENE FRIZADO</v>
          </cell>
          <cell r="C262" t="str">
            <v>UN</v>
          </cell>
          <cell r="E262" t="str">
            <v>23,31</v>
          </cell>
        </row>
        <row r="263">
          <cell r="A263">
            <v>7600</v>
          </cell>
          <cell r="B263" t="str">
            <v>APARELHO MISTURADOR CROMADO P/ BIDE C/ DUCHA</v>
          </cell>
          <cell r="C263" t="str">
            <v>CJ</v>
          </cell>
          <cell r="E263" t="str">
            <v>202,05</v>
          </cell>
        </row>
        <row r="264">
          <cell r="A264">
            <v>11770</v>
          </cell>
          <cell r="B264" t="str">
            <v>APARELHO MISTURADOR CROMADO P/ CHUVEIRO 3/4" REF 2116</v>
          </cell>
          <cell r="C264" t="str">
            <v>UN</v>
          </cell>
          <cell r="E264" t="str">
            <v>76,61</v>
          </cell>
        </row>
        <row r="265">
          <cell r="A265">
            <v>11769</v>
          </cell>
          <cell r="B265" t="str">
            <v>APARELHO MISTURADOR CROMADO P/ LAVATORIO REF 1875</v>
          </cell>
          <cell r="C265" t="str">
            <v>UN</v>
          </cell>
          <cell r="E265" t="str">
            <v>167,00</v>
          </cell>
        </row>
        <row r="266">
          <cell r="A266">
            <v>11771</v>
          </cell>
          <cell r="B266" t="str">
            <v>APARELHO MISTURADOR CROMADO P/ PIA REF 1258</v>
          </cell>
          <cell r="C266" t="str">
            <v>UN</v>
          </cell>
          <cell r="E266" t="str">
            <v>246,00</v>
          </cell>
        </row>
        <row r="267">
          <cell r="A267">
            <v>4814</v>
          </cell>
          <cell r="B267" t="str">
            <v>APARELHO SINALIZADOR DE SAIDA DE GARAGEM COMPLETO C/ CELULA FOTOELETRICA E BRACADEIRA</v>
          </cell>
          <cell r="C267" t="str">
            <v>UN</v>
          </cell>
          <cell r="E267" t="str">
            <v>290,94</v>
          </cell>
        </row>
        <row r="268">
          <cell r="A268">
            <v>25967</v>
          </cell>
          <cell r="B268" t="str">
            <v>APOIO DO PORTA DENTE FRESADORA CIBER W 1900 .</v>
          </cell>
          <cell r="C268" t="str">
            <v>UN</v>
          </cell>
          <cell r="E268" t="str">
            <v>1.234,24</v>
          </cell>
        </row>
        <row r="269">
          <cell r="A269">
            <v>6122</v>
          </cell>
          <cell r="B269" t="str">
            <v>APONTADOR OU APROPRIADOR</v>
          </cell>
          <cell r="C269" t="str">
            <v>H</v>
          </cell>
          <cell r="E269" t="str">
            <v>11,41</v>
          </cell>
        </row>
        <row r="270">
          <cell r="A270">
            <v>11816</v>
          </cell>
          <cell r="B270" t="str">
            <v>AQUECEDOR DE AGUA ELETRICO HORIZONTAL 100L CILINDRO COBRE / INOX</v>
          </cell>
          <cell r="C270" t="str">
            <v>UN</v>
          </cell>
          <cell r="E270" t="str">
            <v>1.429,14</v>
          </cell>
        </row>
        <row r="271">
          <cell r="A271">
            <v>11811</v>
          </cell>
          <cell r="B271" t="str">
            <v>AQUECEDOR DE AGUA ELETRICO HORIZONTAL 200L CILINDRO COBRE / INOX</v>
          </cell>
          <cell r="C271" t="str">
            <v>UN</v>
          </cell>
          <cell r="E271" t="str">
            <v>2.182,01</v>
          </cell>
        </row>
        <row r="272">
          <cell r="A272">
            <v>14185</v>
          </cell>
          <cell r="B272" t="str">
            <v>AQUECEDOR DE AGUA ELETRICO INDUSTRIAL CAPACIDADE 750L, TENSAO NOMINAL 220V</v>
          </cell>
          <cell r="C272" t="str">
            <v>UN</v>
          </cell>
          <cell r="E272" t="str">
            <v>3.666,44</v>
          </cell>
        </row>
        <row r="273">
          <cell r="A273">
            <v>14186</v>
          </cell>
          <cell r="B273" t="str">
            <v>AQUECEDOR DE AGUA ELETRICO INDUSTRIAL 1000L, TENSAO NOMINAL 220V</v>
          </cell>
          <cell r="C273" t="str">
            <v>UN</v>
          </cell>
          <cell r="E273" t="str">
            <v>4.478,05</v>
          </cell>
        </row>
        <row r="274">
          <cell r="A274">
            <v>11814</v>
          </cell>
          <cell r="B274" t="str">
            <v>AQUECEDOR DE AGUA ELETRICO INDUSTRIAL 500L, TENSAO NOMINAL 220V</v>
          </cell>
          <cell r="C274" t="str">
            <v>UN</v>
          </cell>
          <cell r="E274" t="str">
            <v>2.804,10</v>
          </cell>
        </row>
        <row r="275">
          <cell r="A275">
            <v>26038</v>
          </cell>
          <cell r="B275" t="str">
            <v>AQUECEDOR DE ÓLEO BPF (FLUIDO) TÉRMICO, MARCA TENGE, MODELO TH - III E, CAPACIDADE DE 300.000 KCAL/H, OU EQUIVALENTE EM OUTRA MARCA.</v>
          </cell>
          <cell r="C275" t="str">
            <v>UN</v>
          </cell>
          <cell r="E275" t="str">
            <v>90.649,44</v>
          </cell>
        </row>
        <row r="276">
          <cell r="A276">
            <v>21100</v>
          </cell>
          <cell r="B276" t="str">
            <v>AQUECEDOR OU BOYLER DE ACUMULACAO AGUA - A GAS GLP/GN - 50 LITROS</v>
          </cell>
          <cell r="C276" t="str">
            <v>UN</v>
          </cell>
          <cell r="E276" t="str">
            <v>750,74</v>
          </cell>
        </row>
        <row r="277">
          <cell r="A277">
            <v>10700</v>
          </cell>
          <cell r="B277" t="str">
            <v>ARADO REVERSIVEL MARCA LAVRALE MOD. AR - 3 X 2" / TM, REBOCAVEL**CAIXA**"</v>
          </cell>
          <cell r="C277" t="str">
            <v>UN</v>
          </cell>
          <cell r="E277" t="str">
            <v>8.307,57</v>
          </cell>
        </row>
        <row r="278">
          <cell r="A278">
            <v>346</v>
          </cell>
          <cell r="B278" t="str">
            <v>ARAME DE ACO OVALADO 15 X 17 (ROLO 1000M- 45KG-700KGF)</v>
          </cell>
          <cell r="C278" t="str">
            <v>KG</v>
          </cell>
          <cell r="E278" t="str">
            <v>6,26</v>
          </cell>
        </row>
        <row r="279">
          <cell r="A279">
            <v>3312</v>
          </cell>
          <cell r="B279" t="str">
            <v>ARAME DE AMARRACAO P/ GABIAO GALV - DIAM. 2,2 MM</v>
          </cell>
          <cell r="C279" t="str">
            <v>KG</v>
          </cell>
          <cell r="E279" t="str">
            <v>7,15</v>
          </cell>
        </row>
        <row r="280">
          <cell r="A280">
            <v>339</v>
          </cell>
          <cell r="B280" t="str">
            <v>ARAME FARPADO GALVANIZADO 14 BWG - CLASSE 250</v>
          </cell>
          <cell r="C280" t="str">
            <v>M</v>
          </cell>
          <cell r="E280" t="str">
            <v>0,34</v>
          </cell>
        </row>
        <row r="281">
          <cell r="A281">
            <v>338</v>
          </cell>
          <cell r="B281" t="str">
            <v>ARAME FARPADO 16 BWG - 0,047 KG/M</v>
          </cell>
          <cell r="C281" t="str">
            <v>KG</v>
          </cell>
          <cell r="E281" t="str">
            <v>7,10</v>
          </cell>
        </row>
        <row r="282">
          <cell r="A282">
            <v>340</v>
          </cell>
          <cell r="B282" t="str">
            <v>ARAME FARPADO 16 BWG 4 X 4" - 23,50 KG/ROLO 500M</v>
          </cell>
          <cell r="C282" t="str">
            <v>M</v>
          </cell>
          <cell r="E282" t="str">
            <v>0,33</v>
          </cell>
        </row>
        <row r="283">
          <cell r="A283">
            <v>334</v>
          </cell>
          <cell r="B283" t="str">
            <v>ARAME GALVANIZADO 8 BWG - 4,19MM - 101,00 G/M</v>
          </cell>
          <cell r="C283" t="str">
            <v>KG</v>
          </cell>
          <cell r="E283" t="str">
            <v>6,96</v>
          </cell>
        </row>
        <row r="284">
          <cell r="A284">
            <v>335</v>
          </cell>
          <cell r="B284" t="str">
            <v>ARAME GALVANIZADO 10 BWG - 3,40MM - 71,30 G/M</v>
          </cell>
          <cell r="C284" t="str">
            <v>KG</v>
          </cell>
          <cell r="E284" t="str">
            <v>7,05</v>
          </cell>
        </row>
        <row r="285">
          <cell r="A285">
            <v>342</v>
          </cell>
          <cell r="B285" t="str">
            <v>ARAME GALVANIZADO 12 BWG - 2,60MM - 48,00 G/M</v>
          </cell>
          <cell r="C285" t="str">
            <v>KG</v>
          </cell>
          <cell r="E285" t="str">
            <v>7,05</v>
          </cell>
        </row>
        <row r="286">
          <cell r="A286">
            <v>343</v>
          </cell>
          <cell r="B286" t="str">
            <v>ARAME GALVANIZADO 14 BWG - 2,10MM - 27,20 G/M</v>
          </cell>
          <cell r="C286" t="str">
            <v>M</v>
          </cell>
          <cell r="E286" t="str">
            <v>0,21</v>
          </cell>
        </row>
        <row r="287">
          <cell r="A287">
            <v>333</v>
          </cell>
          <cell r="B287" t="str">
            <v>ARAME GALVANIZADO 14 BWG - 2,10MM - 27,20 G/M</v>
          </cell>
          <cell r="C287" t="str">
            <v>KG</v>
          </cell>
          <cell r="E287" t="str">
            <v>7,67</v>
          </cell>
        </row>
        <row r="288">
          <cell r="A288">
            <v>344</v>
          </cell>
          <cell r="B288" t="str">
            <v>ARAME GALVANIZADO 16 BWG - 1,65MM - 16,60 G/M</v>
          </cell>
          <cell r="C288" t="str">
            <v>KG</v>
          </cell>
          <cell r="E288" t="str">
            <v>8,24</v>
          </cell>
        </row>
        <row r="289">
          <cell r="A289">
            <v>345</v>
          </cell>
          <cell r="B289" t="str">
            <v>ARAME GALVANIZADO 18 BWG - 1,24MM - 9,0 G/M</v>
          </cell>
          <cell r="C289" t="str">
            <v>KG</v>
          </cell>
          <cell r="E289" t="str">
            <v>5,48</v>
          </cell>
        </row>
        <row r="290">
          <cell r="A290">
            <v>341</v>
          </cell>
          <cell r="B290" t="str">
            <v>ARAME GALVANIZADO 18 BWG - 1,24MM - 9,0 G/M</v>
          </cell>
          <cell r="C290" t="str">
            <v>M</v>
          </cell>
          <cell r="E290" t="str">
            <v>0,08</v>
          </cell>
        </row>
        <row r="291">
          <cell r="A291">
            <v>11107</v>
          </cell>
          <cell r="B291" t="str">
            <v>ARAME GALVANIZADO 6 BWG - 5,16MM - 157,00 G/M</v>
          </cell>
          <cell r="C291" t="str">
            <v>KG</v>
          </cell>
          <cell r="E291" t="str">
            <v>6,70</v>
          </cell>
        </row>
        <row r="292">
          <cell r="A292">
            <v>3313</v>
          </cell>
          <cell r="B292" t="str">
            <v>ARAME PROTEGIDO C/ PVC P/ GABIAO 2,2MM</v>
          </cell>
          <cell r="C292" t="str">
            <v>KG</v>
          </cell>
          <cell r="E292" t="str">
            <v>9,11</v>
          </cell>
        </row>
        <row r="293">
          <cell r="A293">
            <v>337</v>
          </cell>
          <cell r="B293" t="str">
            <v>ARAME RECOZIDO 18 BWG - 1,25MM - 9,60 G/M</v>
          </cell>
          <cell r="C293" t="str">
            <v>KG</v>
          </cell>
          <cell r="E293" t="str">
            <v>7,05</v>
          </cell>
        </row>
        <row r="294">
          <cell r="A294">
            <v>12227</v>
          </cell>
          <cell r="B294" t="str">
            <v>ARANDELA C/ BASE EM CHAPA DE ACO PINTADA E GLOBO DE VIDRO LEITOSO - BOCA 10CM DIAM 20CM</v>
          </cell>
          <cell r="C294" t="str">
            <v>UN</v>
          </cell>
          <cell r="E294" t="str">
            <v>72,73</v>
          </cell>
        </row>
        <row r="295">
          <cell r="A295">
            <v>12223</v>
          </cell>
          <cell r="B295" t="str">
            <v>ARANDELA 45 GRAUS PROVA DE TEMPO, GASES E VAPORES</v>
          </cell>
          <cell r="C295" t="str">
            <v>UN</v>
          </cell>
          <cell r="E295" t="str">
            <v>81,09</v>
          </cell>
        </row>
        <row r="296">
          <cell r="A296">
            <v>348</v>
          </cell>
          <cell r="B296" t="str">
            <v>ARBUSTO REGIONAL ALTURA MAIOR QUE 1M</v>
          </cell>
          <cell r="C296" t="str">
            <v>UN</v>
          </cell>
          <cell r="E296" t="str">
            <v>1,24</v>
          </cell>
        </row>
        <row r="297">
          <cell r="A297">
            <v>10826</v>
          </cell>
          <cell r="B297" t="str">
            <v>ARBUSTO REGIONAL DE 50 A 100CM DE ALTURA</v>
          </cell>
          <cell r="C297" t="str">
            <v>UN</v>
          </cell>
          <cell r="E297" t="str">
            <v>4,50</v>
          </cell>
        </row>
        <row r="298">
          <cell r="A298">
            <v>14454</v>
          </cell>
          <cell r="B298" t="str">
            <v>AREIA ASFALTICA USINADA A QUENTE</v>
          </cell>
          <cell r="C298" t="str">
            <v>T</v>
          </cell>
          <cell r="E298" t="str">
            <v>725,41</v>
          </cell>
        </row>
        <row r="299">
          <cell r="A299">
            <v>366</v>
          </cell>
          <cell r="B299" t="str">
            <v>AREIA FINA</v>
          </cell>
          <cell r="C299" t="str">
            <v>M3</v>
          </cell>
          <cell r="E299" t="str">
            <v>48,86</v>
          </cell>
        </row>
        <row r="300">
          <cell r="A300">
            <v>367</v>
          </cell>
          <cell r="B300" t="str">
            <v>AREIA GROSSA</v>
          </cell>
          <cell r="C300" t="str">
            <v>M3</v>
          </cell>
          <cell r="E300" t="str">
            <v>50,00</v>
          </cell>
        </row>
        <row r="301">
          <cell r="A301">
            <v>370</v>
          </cell>
          <cell r="B301" t="str">
            <v>AREIA MEDIA</v>
          </cell>
          <cell r="C301" t="str">
            <v>M3</v>
          </cell>
          <cell r="E301" t="str">
            <v>48,86</v>
          </cell>
        </row>
        <row r="302">
          <cell r="A302">
            <v>368</v>
          </cell>
          <cell r="B302" t="str">
            <v>AREIA P/ ATERRO</v>
          </cell>
          <cell r="C302" t="str">
            <v>M3</v>
          </cell>
          <cell r="E302" t="str">
            <v>25,71</v>
          </cell>
        </row>
        <row r="303">
          <cell r="A303">
            <v>11075</v>
          </cell>
          <cell r="B303" t="str">
            <v>AREIA P/ LEITO FILTRANTE (1,68 A 0,42MM)</v>
          </cell>
          <cell r="C303" t="str">
            <v>M3</v>
          </cell>
          <cell r="E303" t="str">
            <v>485,71</v>
          </cell>
        </row>
        <row r="304">
          <cell r="A304">
            <v>11076</v>
          </cell>
          <cell r="B304" t="str">
            <v>AREIA PRETA P/ EMBOCO</v>
          </cell>
          <cell r="C304" t="str">
            <v>M3</v>
          </cell>
          <cell r="E304" t="str">
            <v>58,14</v>
          </cell>
        </row>
        <row r="305">
          <cell r="A305">
            <v>11077</v>
          </cell>
          <cell r="B305" t="str">
            <v>AREIA SELECIONADA P/ LEITO FILTRANTE - D = 0,5 A 0,7 MM</v>
          </cell>
          <cell r="C305" t="str">
            <v>M3</v>
          </cell>
          <cell r="E305" t="str">
            <v>497,09</v>
          </cell>
        </row>
        <row r="306">
          <cell r="A306">
            <v>11078</v>
          </cell>
          <cell r="B306" t="str">
            <v>AREIA SELECIONADA P/ LEITO FILTRANTE - D = 0,7 A 1 MM</v>
          </cell>
          <cell r="C306" t="str">
            <v>M3</v>
          </cell>
          <cell r="E306" t="str">
            <v>497,09</v>
          </cell>
        </row>
        <row r="307">
          <cell r="A307">
            <v>369</v>
          </cell>
          <cell r="B307" t="str">
            <v>ARENOSO, AREIA BARRADA OU AREIA AMARELA - RETIRADO NO AREAL - SEM TRANSPORTE</v>
          </cell>
          <cell r="C307" t="str">
            <v>M3</v>
          </cell>
          <cell r="E307" t="str">
            <v>26,85</v>
          </cell>
        </row>
        <row r="308">
          <cell r="A308">
            <v>26426</v>
          </cell>
          <cell r="B308" t="str">
            <v>ARG. COL. AC-III P/ FIX. DE PÇS. CER., INT/EXT. (MAIOR ADERENCIA) MARIP</v>
          </cell>
          <cell r="C308" t="str">
            <v>M2</v>
          </cell>
          <cell r="E308" t="str">
            <v>3,91</v>
          </cell>
        </row>
        <row r="309">
          <cell r="A309">
            <v>26381</v>
          </cell>
          <cell r="B309" t="str">
            <v>ARG. COLANTE AC-II-E ( REV. CER. EXTERNO, TEMPO EM ABERTO ESTENDIDO)</v>
          </cell>
          <cell r="C309" t="str">
            <v>KG</v>
          </cell>
          <cell r="E309" t="str">
            <v>0,61</v>
          </cell>
        </row>
        <row r="310">
          <cell r="A310">
            <v>26405</v>
          </cell>
          <cell r="B310" t="str">
            <v>ARG. COLANTE AC-II-E (REV. CER. EXT, TEMPO EM ABERTO EST.) BNDES1</v>
          </cell>
          <cell r="C310" t="str">
            <v>KG</v>
          </cell>
          <cell r="E310" t="str">
            <v>0,61</v>
          </cell>
        </row>
        <row r="311">
          <cell r="A311">
            <v>26391</v>
          </cell>
          <cell r="B311" t="str">
            <v>ARG. IND. P/ REJ. PÇS. CER. (TIPO I) BNDES1</v>
          </cell>
          <cell r="C311" t="str">
            <v>KG</v>
          </cell>
          <cell r="E311" t="str">
            <v>2,01</v>
          </cell>
        </row>
        <row r="312">
          <cell r="A312">
            <v>134</v>
          </cell>
          <cell r="B312" t="str">
            <v>ARGAMASSA AUTONIVELANTE PARA GROUTEAMENTO EM GERAL SIKAGROUT OU EQUIVALENTE</v>
          </cell>
          <cell r="C312" t="str">
            <v>KG</v>
          </cell>
          <cell r="E312" t="str">
            <v>1,44</v>
          </cell>
        </row>
        <row r="313">
          <cell r="A313">
            <v>26378</v>
          </cell>
          <cell r="B313" t="str">
            <v>ARGAMASSA COLANTE -III PARA FIXAÇÃO DE PEÇAS CERÂMICAS, USO INTERNO/EXTERNO (MAIOR ADERÊNCIA) (CBTU)</v>
          </cell>
          <cell r="C313" t="str">
            <v>KG</v>
          </cell>
          <cell r="E313" t="str">
            <v>3,91</v>
          </cell>
        </row>
        <row r="314">
          <cell r="A314">
            <v>26387</v>
          </cell>
          <cell r="B314" t="str">
            <v>ARGAMASSA COLANTE AC III PARA FIXAÇÃO DE PEÇAS CERÂMICAS, USO INTERNO EXTERNO ( MAIOR ADERÊNCIA)</v>
          </cell>
          <cell r="C314" t="str">
            <v>KG</v>
          </cell>
          <cell r="E314" t="str">
            <v>977.941,17</v>
          </cell>
        </row>
        <row r="315">
          <cell r="A315">
            <v>26374</v>
          </cell>
          <cell r="B315" t="str">
            <v>ARGAMASSA COLANTE AC LL--E (REVESTIMENTO CERÂMICO EXTERNOS, TEMPO EM ABERTO ESTENDIDO) ( CBTU)</v>
          </cell>
          <cell r="C315" t="str">
            <v>KG</v>
          </cell>
          <cell r="E315" t="str">
            <v>0,61</v>
          </cell>
        </row>
        <row r="316">
          <cell r="A316">
            <v>26383</v>
          </cell>
          <cell r="B316" t="str">
            <v>ARGAMASSA COLANTE AC LLL - MAIOR ADERENCIA (CBTU- RONALDO)</v>
          </cell>
          <cell r="C316" t="str">
            <v>KG</v>
          </cell>
          <cell r="E316" t="str">
            <v>3,91</v>
          </cell>
        </row>
        <row r="317">
          <cell r="A317">
            <v>26398</v>
          </cell>
          <cell r="B317" t="str">
            <v>ARGAMASSA COLANTE AC-II E REVEST CERAMICOS EXTERNOS, TEMPO ABERTO ESTENDIDO (HERDY)</v>
          </cell>
          <cell r="C317" t="str">
            <v>KG</v>
          </cell>
          <cell r="E317" t="str">
            <v>0,61</v>
          </cell>
        </row>
        <row r="318">
          <cell r="A318">
            <v>26401</v>
          </cell>
          <cell r="B318" t="str">
            <v>ARGAMASSA COLANTE AC-II-E (REVESTIMENTOS CERÂMICOS EXTERNOS, TEMPO EM ABERTO ESTENDIDO) (JLUIZ)</v>
          </cell>
          <cell r="C318" t="str">
            <v>KG</v>
          </cell>
          <cell r="E318" t="str">
            <v>0,61</v>
          </cell>
        </row>
        <row r="319">
          <cell r="A319">
            <v>26402</v>
          </cell>
          <cell r="B319" t="str">
            <v>ARGAMASSA COLANTE AC-II-E ( REVESTIMENTO S CERÂMICOS EXTERNOS, TEMPO EM ABERTO ESTENDIDO) (FILIPE)</v>
          </cell>
          <cell r="C319" t="str">
            <v>KG</v>
          </cell>
          <cell r="E319" t="str">
            <v>0,61</v>
          </cell>
        </row>
        <row r="320">
          <cell r="A320">
            <v>26399</v>
          </cell>
          <cell r="B320" t="str">
            <v>ARGAMASSA COLANTE AC-II-E (REVEST. CERAM. EXT., TEMPO EM ABERTO ESTENDIDO) JUFSA</v>
          </cell>
          <cell r="C320" t="str">
            <v>KG</v>
          </cell>
          <cell r="E320" t="str">
            <v>0,61</v>
          </cell>
        </row>
        <row r="321">
          <cell r="A321">
            <v>26375</v>
          </cell>
          <cell r="B321" t="str">
            <v>ARGAMASSA COLANTE AC-II-E (REVESTIMENTO CERÂMICOS EXTERNOS, TEMPO EM ABERTO ESTENDIDO) (CBTU)</v>
          </cell>
          <cell r="C321" t="str">
            <v>KG</v>
          </cell>
          <cell r="E321" t="str">
            <v>0,61</v>
          </cell>
        </row>
        <row r="322">
          <cell r="A322">
            <v>26404</v>
          </cell>
          <cell r="B322" t="str">
            <v>ARGAMASSA COLANTE AC-II-E (REVESTIMENTOS CERÂMICOS EXTERNOS, TEMPO EM ABERTO ESTENDIDO)</v>
          </cell>
          <cell r="C322" t="str">
            <v>KG</v>
          </cell>
          <cell r="E322" t="str">
            <v>0,61</v>
          </cell>
        </row>
        <row r="323">
          <cell r="A323">
            <v>26266</v>
          </cell>
          <cell r="B323" t="str">
            <v>ARGAMASSA COLANTE AC-II-E (REVESTIMENTOS CERÂMICOS EXTERNOS, TEMPO EM ABERTO ESTENDIDO) (DIOGO BSB)</v>
          </cell>
          <cell r="C323" t="str">
            <v>KG</v>
          </cell>
          <cell r="E323" t="str">
            <v>0,52</v>
          </cell>
        </row>
        <row r="324">
          <cell r="A324">
            <v>26412</v>
          </cell>
          <cell r="B324" t="str">
            <v>ARGAMASSA COLANTE AC-II-E (REVESTIMENTOS CERÂMICOS EXTERNOS, TEMPO EM ABERTO ESTENDIDO) - SP</v>
          </cell>
          <cell r="C324" t="str">
            <v>KG</v>
          </cell>
          <cell r="E324" t="str">
            <v>0,61</v>
          </cell>
        </row>
        <row r="325">
          <cell r="A325">
            <v>26403</v>
          </cell>
          <cell r="B325" t="str">
            <v>ARGAMASSA COLANTE AC-II-E (REVESTIMENTOS CERÃMICOS EXTERNOS, TEMPO EM ABERTO ESTENDIDO) (MAHER)</v>
          </cell>
          <cell r="C325" t="str">
            <v>KG</v>
          </cell>
          <cell r="E325" t="str">
            <v>0,61</v>
          </cell>
        </row>
        <row r="326">
          <cell r="A326">
            <v>26373</v>
          </cell>
          <cell r="B326" t="str">
            <v>ARGAMASSA COLANTE AC-II-E (REVESTIMENTOS CERAMICOS EXTERNOS) (CBTU)</v>
          </cell>
          <cell r="C326" t="str">
            <v>KG</v>
          </cell>
          <cell r="E326" t="str">
            <v>0,61</v>
          </cell>
        </row>
        <row r="327">
          <cell r="A327">
            <v>26263</v>
          </cell>
          <cell r="B327" t="str">
            <v>ARGAMASSA COLANTE AC-II-E (REVESTIMENTOS CERAMICOS EXTERNOS, TEMPO EM ABERTO ESTENDIDO) (LAERCIO BSB)</v>
          </cell>
          <cell r="C327" t="str">
            <v>KG</v>
          </cell>
          <cell r="E327" t="str">
            <v>2,28</v>
          </cell>
        </row>
        <row r="328">
          <cell r="A328">
            <v>26272</v>
          </cell>
          <cell r="B328" t="str">
            <v>ARGAMASSA COLANTE AC-II-E (REVESTIMENTOS CERAMICOS EXTERNOS, TEMPO EM ABERTO ESTENDIDO)(PCF LITTLELEG)</v>
          </cell>
          <cell r="C328" t="str">
            <v>KG</v>
          </cell>
          <cell r="E328" t="str">
            <v>0,70</v>
          </cell>
        </row>
        <row r="329">
          <cell r="A329">
            <v>26279</v>
          </cell>
          <cell r="B329" t="str">
            <v>ARGAMASSA COLANTE AC-III PARA FICXACAO DE PECAS CERAMICAS, USO INTERNO/EXTERNO (MAIOR ADERENCIA) (DIOGO BSB)</v>
          </cell>
          <cell r="C329" t="str">
            <v>KG</v>
          </cell>
          <cell r="E329" t="str">
            <v>3,33</v>
          </cell>
        </row>
        <row r="330">
          <cell r="A330">
            <v>26406</v>
          </cell>
          <cell r="B330" t="str">
            <v>ARGAMASSA COLANTE AC-III PARA FIX. DE PÇS CERAM., USO INT./EXT. (MAIOR ADERÊNCIA) JUFSA</v>
          </cell>
          <cell r="C330" t="str">
            <v>KG</v>
          </cell>
          <cell r="E330" t="str">
            <v>3,91</v>
          </cell>
        </row>
        <row r="331">
          <cell r="A331">
            <v>26416</v>
          </cell>
          <cell r="B331" t="str">
            <v>ARGAMASSA COLANTE AC-III PARA FIXAÇÃO DE PEÇAS CERÂMICAS, USO INTERNO / EXTERNO (MAIOR ADERÊNCIA) - SP</v>
          </cell>
          <cell r="C331" t="str">
            <v>KG</v>
          </cell>
          <cell r="E331" t="str">
            <v>3,91</v>
          </cell>
        </row>
        <row r="332">
          <cell r="A332">
            <v>26414</v>
          </cell>
          <cell r="B332" t="str">
            <v>ARGAMASSA COLANTE AC-III PARA FIXAÇÃO DE PEÇAS CERÂMICAS, USO INTERNO E EXTERNO (MAIOR ADERÊNCIA) (FILIPE)</v>
          </cell>
          <cell r="C332" t="str">
            <v>KG</v>
          </cell>
          <cell r="E332" t="str">
            <v>3,91</v>
          </cell>
        </row>
        <row r="333">
          <cell r="A333">
            <v>26417</v>
          </cell>
          <cell r="B333" t="str">
            <v>ARGAMASSA COLANTE AC-III PARA FIXAÇÃO DE PEÇAS CERÂMICAS, USO INTERNO/EXTERNO (MAIOR ADERÊNCIA)</v>
          </cell>
          <cell r="C333" t="str">
            <v>KG</v>
          </cell>
          <cell r="E333" t="str">
            <v>3,91</v>
          </cell>
        </row>
        <row r="334">
          <cell r="A334">
            <v>26418</v>
          </cell>
          <cell r="B334" t="str">
            <v>ARGAMASSA COLANTE AC-III PARA FIXAÇÃO DE PEÇAS CERÂMICAS, USO INTERNO/EXTERNO (MAIOR ADERÊNCIA) (MAHER)</v>
          </cell>
          <cell r="C334" t="str">
            <v>KG</v>
          </cell>
          <cell r="E334" t="str">
            <v>3,91</v>
          </cell>
        </row>
        <row r="335">
          <cell r="A335">
            <v>26294</v>
          </cell>
          <cell r="B335" t="str">
            <v>ARGAMASSA COLANTE AC-III PARA FIXAÇÃO DE PEÇAS CERAMICAS, USO INTERNO/EXTERNO - MAIOR ADERÊNCIA ¢VINÍCIUS!</v>
          </cell>
          <cell r="C335" t="str">
            <v>KG</v>
          </cell>
          <cell r="E335" t="str">
            <v>3,33</v>
          </cell>
        </row>
        <row r="336">
          <cell r="A336">
            <v>26282</v>
          </cell>
          <cell r="B336" t="str">
            <v>ARGAMASSA COLANTE AC-III PARA FIXACAO DE PECAS CERAMICAS, USO INTERNO/EXTERNO (MAIOR ADERENCIA) (PCF LITTLELEG)</v>
          </cell>
          <cell r="C336" t="str">
            <v>KG</v>
          </cell>
          <cell r="E336" t="str">
            <v>4,43</v>
          </cell>
        </row>
        <row r="337">
          <cell r="A337">
            <v>26415</v>
          </cell>
          <cell r="B337" t="str">
            <v>ARGAMASSA COLANTE AC-III PARA FIX371AÇÃO DE PEÇAS CERÂMICAS, USO INTERNO/EXTERNO (MAIOR ADERÊNCIA) (JLUIZ)</v>
          </cell>
          <cell r="C337" t="str">
            <v>KG</v>
          </cell>
          <cell r="E337" t="str">
            <v>3,91</v>
          </cell>
        </row>
        <row r="338">
          <cell r="A338">
            <v>26380</v>
          </cell>
          <cell r="B338" t="str">
            <v>ARGAMASSA COLANTE AC-III-E PARA USO INTERNO EXTERNO(CBTU)</v>
          </cell>
          <cell r="C338" t="str">
            <v>KG</v>
          </cell>
          <cell r="E338" t="str">
            <v>0,00</v>
          </cell>
        </row>
        <row r="339">
          <cell r="A339">
            <v>26419</v>
          </cell>
          <cell r="B339" t="str">
            <v>ARGAMASSA COLANTE AC_III PARA FIXAÇÃO DE PEÇAS CERÂMICAS, USO INTERNO/EXTERNO (MAIOR ADERÊNCIA)(HERDY)</v>
          </cell>
          <cell r="C339" t="str">
            <v>KG</v>
          </cell>
          <cell r="E339" t="str">
            <v>3,91</v>
          </cell>
        </row>
        <row r="340">
          <cell r="A340">
            <v>26285</v>
          </cell>
          <cell r="B340" t="str">
            <v>ARGAMASSA COLANTE AD-II-E (REVESTIMENHTOS CERAMICOS EXTERNOS, TEMPO EM ABERTO ESTENDIDO ¢VINÍCIUS!</v>
          </cell>
          <cell r="C340" t="str">
            <v>KG</v>
          </cell>
          <cell r="E340" t="str">
            <v>0,52</v>
          </cell>
        </row>
        <row r="341">
          <cell r="A341">
            <v>129</v>
          </cell>
          <cell r="B341" t="str">
            <v>ARGAMASSA CORRETIVA PARA REVESTIMENTO DE ESTRUTURA DE CONCRETO</v>
          </cell>
          <cell r="C341" t="str">
            <v>KG</v>
          </cell>
          <cell r="E341" t="str">
            <v>2,29</v>
          </cell>
        </row>
        <row r="342">
          <cell r="A342">
            <v>135</v>
          </cell>
          <cell r="B342" t="str">
            <v>ARGAMASSA IMPERMEAVEL SIKA 101 OU EQUIVALENTE</v>
          </cell>
          <cell r="C342" t="str">
            <v>KG</v>
          </cell>
          <cell r="E342" t="str">
            <v>2,18</v>
          </cell>
        </row>
        <row r="343">
          <cell r="A343">
            <v>26389</v>
          </cell>
          <cell r="B343" t="str">
            <v>ARGAMASSA INDS REJ PEÇAS CER (TIPO 1) (BNDS -1)</v>
          </cell>
          <cell r="C343" t="str">
            <v>KG</v>
          </cell>
          <cell r="E343" t="str">
            <v>2,01</v>
          </cell>
        </row>
        <row r="344">
          <cell r="A344">
            <v>26393</v>
          </cell>
          <cell r="B344" t="str">
            <v>ARGAMASSA INDUSTR. REJUNT. PÇS CERAMICAS (REJUNT. TIPO I) JUFSA</v>
          </cell>
          <cell r="C344" t="str">
            <v>KG</v>
          </cell>
          <cell r="E344" t="str">
            <v>2,01</v>
          </cell>
        </row>
        <row r="345">
          <cell r="A345">
            <v>26396</v>
          </cell>
          <cell r="B345" t="str">
            <v>ARGAMASSA INDUSTRIAL P/ REJUNTAMENTO PEÇAS CERÂMICAS (REJUNTAMENTO TIPO I)</v>
          </cell>
          <cell r="C345" t="str">
            <v>KG</v>
          </cell>
          <cell r="E345" t="str">
            <v>2,01</v>
          </cell>
        </row>
        <row r="346">
          <cell r="A346">
            <v>26394</v>
          </cell>
          <cell r="B346" t="str">
            <v>ARGAMASSA INDUSTRIAL P/ REJUNTAMENTO PEÇAS CERÂMICAS (REJUNTAMENTO TIPO I) (MAHER)</v>
          </cell>
          <cell r="C346" t="str">
            <v>KG</v>
          </cell>
          <cell r="E346" t="str">
            <v>2,01</v>
          </cell>
        </row>
        <row r="347">
          <cell r="A347">
            <v>26372</v>
          </cell>
          <cell r="B347" t="str">
            <v>ARGAMASSA INDUSTRIAL P/ REJUNTAMENTO PEÇAS CERAMICAS ( REJ TIPO 1)</v>
          </cell>
          <cell r="C347" t="str">
            <v>KG</v>
          </cell>
          <cell r="E347" t="str">
            <v>2,01</v>
          </cell>
        </row>
        <row r="348">
          <cell r="A348">
            <v>26368</v>
          </cell>
          <cell r="B348" t="str">
            <v>ARGAMASSA INDUSTRIAL P/REJUNTAMENTO PEÇAS CERÂMICAS REJUNTAMENTO TIPO 1 (CBTU)</v>
          </cell>
          <cell r="C348" t="str">
            <v>KG</v>
          </cell>
          <cell r="E348" t="str">
            <v>2,01</v>
          </cell>
        </row>
        <row r="349">
          <cell r="A349">
            <v>26265</v>
          </cell>
          <cell r="B349" t="str">
            <v>ARGAMASSA INDUSTRIAL P/REJUNTAMENTO PECAS CERAMICAS (REJUNTAMENTO TIPO I) (VINICIUS)</v>
          </cell>
          <cell r="C349" t="str">
            <v>KG</v>
          </cell>
          <cell r="E349" t="str">
            <v>2,28</v>
          </cell>
        </row>
        <row r="350">
          <cell r="A350">
            <v>26397</v>
          </cell>
          <cell r="B350" t="str">
            <v>ARGAMASSA INDUSTRIAL PARA REJUNTAMENTO DE PEÇAS CERÂMICAS TIPO I (HERDY-1)</v>
          </cell>
          <cell r="C350" t="str">
            <v>KG</v>
          </cell>
          <cell r="E350" t="str">
            <v>2,01</v>
          </cell>
        </row>
        <row r="351">
          <cell r="A351">
            <v>26268</v>
          </cell>
          <cell r="B351" t="str">
            <v>ARGAMASSA INDUSTRIAL PARA REJUNTAMENTO DE PEÇAS CERAMICAS (REJUNTAMENTO TIPO I) ¢VINÍCIUS!</v>
          </cell>
          <cell r="C351" t="str">
            <v>KG</v>
          </cell>
          <cell r="E351" t="str">
            <v>1,71</v>
          </cell>
        </row>
        <row r="352">
          <cell r="A352">
            <v>26261</v>
          </cell>
          <cell r="B352" t="str">
            <v>ARGAMASSA INDUSTRIAL PARA REJUNTAMENTO DE PECAS CERAMICAS (REJUNTAMENTO TIPO I) (TREINAMENTO FRED)</v>
          </cell>
          <cell r="C352" t="str">
            <v>KG</v>
          </cell>
          <cell r="E352" t="str">
            <v>1,71</v>
          </cell>
        </row>
        <row r="353">
          <cell r="A353">
            <v>26369</v>
          </cell>
          <cell r="B353" t="str">
            <v>ARGAMASSA INDUSTRIAL PARA REJUNTAMENTO PEÇAS CERÂMICAS (REJUNTAMENTO TIPO 1) (CBTU)</v>
          </cell>
          <cell r="C353" t="str">
            <v>KG</v>
          </cell>
          <cell r="E353" t="str">
            <v>2,01</v>
          </cell>
        </row>
        <row r="354">
          <cell r="A354">
            <v>26395</v>
          </cell>
          <cell r="B354" t="str">
            <v>ARGAMASSA INDUSTRIAL PARA REJUNTAMENTO PEÇAS CERÂMICAS (REJUNTAMENTO TIPO) SP</v>
          </cell>
          <cell r="C354" t="str">
            <v>KG</v>
          </cell>
          <cell r="E354" t="str">
            <v>2,01</v>
          </cell>
        </row>
        <row r="355">
          <cell r="A355">
            <v>26392</v>
          </cell>
          <cell r="B355" t="str">
            <v>ARGAMASSA INDUSTRIAL REJUNTAMENTO PEÇAS CERÂMICAS TIPO 1 (FILIPE)</v>
          </cell>
          <cell r="C355" t="str">
            <v>KG</v>
          </cell>
          <cell r="E355" t="str">
            <v>2,01</v>
          </cell>
        </row>
        <row r="356">
          <cell r="A356">
            <v>26390</v>
          </cell>
          <cell r="B356" t="str">
            <v>ARGAMASSA INDUSTRIAL. P/ REJUNTAMENTO PEÇAS CERÂMICAS (REJUNTAMENTO TIPO 1)</v>
          </cell>
          <cell r="C356" t="str">
            <v>KG</v>
          </cell>
          <cell r="E356" t="str">
            <v>2,01</v>
          </cell>
        </row>
        <row r="357">
          <cell r="A357">
            <v>1381</v>
          </cell>
          <cell r="B357" t="str">
            <v>ARGAMASSA OU CIMENTO COLANTE EM PO PARA FIXACAO DE PECAS CERAMICAS</v>
          </cell>
          <cell r="C357" t="str">
            <v>KG</v>
          </cell>
          <cell r="E357" t="str">
            <v>0,31</v>
          </cell>
        </row>
        <row r="358">
          <cell r="A358">
            <v>130</v>
          </cell>
          <cell r="B358" t="str">
            <v>ARGAMASSA PARA REPARO ESTRUTURAL TIPO SIKA TOP 122 OU EQUIVALENTE</v>
          </cell>
          <cell r="C358" t="str">
            <v>KG</v>
          </cell>
          <cell r="E358" t="str">
            <v>5,25</v>
          </cell>
        </row>
        <row r="359">
          <cell r="A359">
            <v>375</v>
          </cell>
          <cell r="B359" t="str">
            <v>ARGAMASSA PRONTA PARA REVESTIMENTO EXTERNO EM PAREDES</v>
          </cell>
          <cell r="C359" t="str">
            <v>KG</v>
          </cell>
          <cell r="E359" t="str">
            <v>0,31</v>
          </cell>
        </row>
        <row r="360">
          <cell r="A360">
            <v>371</v>
          </cell>
          <cell r="B360" t="str">
            <v>ARGAMASSA PRONTA PARA REVESTIMENTO EXTERNO OU INTERNO</v>
          </cell>
          <cell r="C360" t="str">
            <v>KG</v>
          </cell>
          <cell r="E360" t="str">
            <v>0,38</v>
          </cell>
        </row>
        <row r="361">
          <cell r="A361">
            <v>374</v>
          </cell>
          <cell r="B361" t="str">
            <v>ARGAMASSA PRONTA PARA REVESTIMENTO INTERNO EM PAREDES</v>
          </cell>
          <cell r="C361" t="str">
            <v>KG</v>
          </cell>
          <cell r="E361" t="str">
            <v>0,31</v>
          </cell>
        </row>
        <row r="362">
          <cell r="A362">
            <v>26371</v>
          </cell>
          <cell r="B362" t="str">
            <v>ARGAMASSSA INDUSTRIAL P/REJUNTAMENTO PEÇAS CERAMICAS (REJUNTAMENTO TIPO 1) (CBTU)</v>
          </cell>
          <cell r="C362" t="str">
            <v>KG</v>
          </cell>
          <cell r="E362" t="str">
            <v>2,01</v>
          </cell>
        </row>
        <row r="363">
          <cell r="A363">
            <v>26370</v>
          </cell>
          <cell r="B363" t="str">
            <v>ARGAMSSSA INDUSTRIAL P;REJ PEÇAS CERAMICAS (REJUNT TIPO1) (SIDMAR -CBTU)</v>
          </cell>
          <cell r="C363" t="str">
            <v>KG</v>
          </cell>
          <cell r="E363" t="str">
            <v>2,01</v>
          </cell>
        </row>
        <row r="364">
          <cell r="A364">
            <v>6079</v>
          </cell>
          <cell r="B364" t="str">
            <v>ARGILA, ARGILA VERMELHA OU ARGILA ARENOSA - RETIRADA NA JAZIDA - SEM TRANSPORTE</v>
          </cell>
          <cell r="C364" t="str">
            <v>M3</v>
          </cell>
          <cell r="E364" t="str">
            <v>8,05</v>
          </cell>
        </row>
        <row r="365">
          <cell r="A365">
            <v>1097</v>
          </cell>
          <cell r="B365" t="str">
            <v>ARMACAO VERTICAL C/ HASTE E CONTRA-PINO EM CHAPA DE FERRO GALV 3/16'' C/ 4 ESTRIBOS SEM</v>
          </cell>
          <cell r="C365" t="str">
            <v>UN</v>
          </cell>
          <cell r="E365" t="str">
            <v>24,24</v>
          </cell>
        </row>
        <row r="366">
          <cell r="A366">
            <v>1091</v>
          </cell>
          <cell r="B366" t="str">
            <v>ARMACAO VERTICAL C/ HASTE E CONTRA-PINO EM CHAPA DE FERRO GALV 3/16" C/ 1 ESTRIBO E 1 ISOLADOR"</v>
          </cell>
          <cell r="C366" t="str">
            <v>UN</v>
          </cell>
          <cell r="E366" t="str">
            <v>9,33</v>
          </cell>
        </row>
        <row r="367">
          <cell r="A367">
            <v>1094</v>
          </cell>
          <cell r="B367" t="str">
            <v>ARMACAO VERTICAL C/ HASTE E CONTRA-PINO EM CHAPA DE FERRO GALV 3/16" C/ 1 ESTRIBO SEM ISOLADORES"</v>
          </cell>
          <cell r="C367" t="str">
            <v>UN</v>
          </cell>
          <cell r="E367" t="str">
            <v>7,00</v>
          </cell>
        </row>
        <row r="368">
          <cell r="A368">
            <v>1092</v>
          </cell>
          <cell r="B368" t="str">
            <v>ARMACAO VERTICAL C/ HASTE E CONTRA-PINO EM CHAPA DE FERRO GALV 3/16" C/ 2 ESTRIBOS E 2 ISOLADORES"</v>
          </cell>
          <cell r="C368" t="str">
            <v>UN</v>
          </cell>
          <cell r="E368" t="str">
            <v>17,00</v>
          </cell>
        </row>
        <row r="369">
          <cell r="A369">
            <v>1095</v>
          </cell>
          <cell r="B369" t="str">
            <v>ARMACAO VERTICAL C/ HASTE E CONTRA-PINO EM CHAPA DE FERRO GALV 3/16" C/ 2 ESTRIBOS SEM ISOLADORES"</v>
          </cell>
          <cell r="C369" t="str">
            <v>UN</v>
          </cell>
          <cell r="E369" t="str">
            <v>13,56</v>
          </cell>
        </row>
        <row r="370">
          <cell r="A370">
            <v>1093</v>
          </cell>
          <cell r="B370" t="str">
            <v>ARMACAO VERTICAL C/ HASTE E CONTRA-PINO EM CHAPA DE FERRO GALV 3/16" C/ 3 ESTRIBOS E 3 ISOLADORES"</v>
          </cell>
          <cell r="C370" t="str">
            <v>UN</v>
          </cell>
          <cell r="E370" t="str">
            <v>23,37</v>
          </cell>
        </row>
        <row r="371">
          <cell r="A371">
            <v>1090</v>
          </cell>
          <cell r="B371" t="str">
            <v>ARMACAO VERTICAL C/ HASTE E CONTRA-PINO EM CHAPA DE FERRO GALV 3/16" C/ 3 ESTRIBOS SEM ISOLADOR"</v>
          </cell>
          <cell r="C371" t="str">
            <v>UN</v>
          </cell>
          <cell r="E371" t="str">
            <v>18,30</v>
          </cell>
        </row>
        <row r="372">
          <cell r="A372">
            <v>1096</v>
          </cell>
          <cell r="B372" t="str">
            <v>ARMACAO VERTICAL C/ HASTE E CONTRA-PINO EM CHAPA DE FERRO GALV 3/16" C/ 4 ESTRIBOS E 4 ISOLADORES"</v>
          </cell>
          <cell r="C372" t="str">
            <v>UN</v>
          </cell>
          <cell r="E372" t="str">
            <v>34,13</v>
          </cell>
        </row>
        <row r="373">
          <cell r="A373">
            <v>378</v>
          </cell>
          <cell r="B373" t="str">
            <v>ARMADOR OU FERREIRO</v>
          </cell>
          <cell r="C373" t="str">
            <v>H</v>
          </cell>
          <cell r="E373" t="str">
            <v>8,64</v>
          </cell>
        </row>
        <row r="374">
          <cell r="A374">
            <v>20237</v>
          </cell>
          <cell r="B374" t="str">
            <v>ARMARIO C/ PERFIS ALUM ANOD EMBUTIR 75 X 49 X 10CM</v>
          </cell>
          <cell r="C374" t="str">
            <v>UN</v>
          </cell>
          <cell r="E374" t="str">
            <v>160,90</v>
          </cell>
        </row>
        <row r="375">
          <cell r="A375">
            <v>376</v>
          </cell>
          <cell r="B375" t="str">
            <v>ARMARIO PLASTICO DE EMBUTIR C/ ESPELHO, DE 34 X 49CM</v>
          </cell>
          <cell r="C375" t="str">
            <v>UN</v>
          </cell>
          <cell r="E375" t="str">
            <v>62,51</v>
          </cell>
        </row>
        <row r="376">
          <cell r="A376">
            <v>446</v>
          </cell>
          <cell r="B376" t="str">
            <v>ARRUELA AMIANTO GRAFITADO P/ FLANGE PN-16 DN 50</v>
          </cell>
          <cell r="C376" t="str">
            <v>UN</v>
          </cell>
          <cell r="E376" t="str">
            <v>0,01</v>
          </cell>
        </row>
        <row r="377">
          <cell r="A377">
            <v>467</v>
          </cell>
          <cell r="B377" t="str">
            <v>ARRUELA AMIANTO GRAFITADO P/ FLANGE PN-16 DN 80</v>
          </cell>
          <cell r="C377" t="str">
            <v>UN</v>
          </cell>
          <cell r="E377" t="str">
            <v>0,03</v>
          </cell>
        </row>
        <row r="378">
          <cell r="A378">
            <v>447</v>
          </cell>
          <cell r="B378" t="str">
            <v>ARRUELA AMIANTO GRAFITADO P/ FLANGE PN-16 DN 100</v>
          </cell>
          <cell r="C378" t="str">
            <v>UN</v>
          </cell>
          <cell r="E378" t="str">
            <v>0,02</v>
          </cell>
        </row>
        <row r="379">
          <cell r="A379">
            <v>448</v>
          </cell>
          <cell r="B379" t="str">
            <v>ARRUELA AMIANTO GRAFITADO P/ FLANGE PN-16 DN 150</v>
          </cell>
          <cell r="C379" t="str">
            <v>UN</v>
          </cell>
          <cell r="E379" t="str">
            <v>0,05</v>
          </cell>
        </row>
        <row r="380">
          <cell r="A380">
            <v>449</v>
          </cell>
          <cell r="B380" t="str">
            <v>ARRUELA AMIANTO GRAFITADO P/ FLANGE PN-16 DN 200</v>
          </cell>
          <cell r="C380" t="str">
            <v>UN</v>
          </cell>
          <cell r="E380" t="str">
            <v>0,08</v>
          </cell>
        </row>
        <row r="381">
          <cell r="A381">
            <v>450</v>
          </cell>
          <cell r="B381" t="str">
            <v>ARRUELA AMIANTO GRAFITADO P/ FLANGE PN-16 DN 250</v>
          </cell>
          <cell r="C381" t="str">
            <v>UN</v>
          </cell>
          <cell r="E381" t="str">
            <v>0,16</v>
          </cell>
        </row>
        <row r="382">
          <cell r="A382">
            <v>466</v>
          </cell>
          <cell r="B382" t="str">
            <v>ARRUELA AMIANTO GRAFITADO P/ FLANGE PN-16 DN 300</v>
          </cell>
          <cell r="C382" t="str">
            <v>UN</v>
          </cell>
          <cell r="E382" t="str">
            <v>0,19</v>
          </cell>
        </row>
        <row r="383">
          <cell r="A383">
            <v>452</v>
          </cell>
          <cell r="B383" t="str">
            <v>ARRUELA AMIANTO GRAFITADO P/ FLANGE PN-16 DN 400</v>
          </cell>
          <cell r="C383" t="str">
            <v>UN</v>
          </cell>
          <cell r="E383" t="str">
            <v>0,39</v>
          </cell>
        </row>
        <row r="384">
          <cell r="A384">
            <v>454</v>
          </cell>
          <cell r="B384" t="str">
            <v>ARRUELA AMIANTO GRAFITADO P/ FLANGE PN-16 DN 500</v>
          </cell>
          <cell r="C384" t="str">
            <v>UN</v>
          </cell>
          <cell r="E384" t="str">
            <v>0,58</v>
          </cell>
        </row>
        <row r="385">
          <cell r="A385">
            <v>479</v>
          </cell>
          <cell r="B385" t="str">
            <v>ARRUELA AMIANTO GRAFITADO P/ FLANGE PN-16 DN 600</v>
          </cell>
          <cell r="C385" t="str">
            <v>UN</v>
          </cell>
          <cell r="E385" t="str">
            <v>0,69</v>
          </cell>
        </row>
        <row r="386">
          <cell r="A386">
            <v>455</v>
          </cell>
          <cell r="B386" t="str">
            <v>ARRUELA AMIANTO GRAFITADO P/ FLANGE PN-16 DN 700</v>
          </cell>
          <cell r="C386" t="str">
            <v>UN</v>
          </cell>
          <cell r="E386" t="str">
            <v>1,74</v>
          </cell>
        </row>
        <row r="387">
          <cell r="A387">
            <v>456</v>
          </cell>
          <cell r="B387" t="str">
            <v>ARRUELA AMIANTO GRAFITADO P/ FLANGE PN-16 DN 800</v>
          </cell>
          <cell r="C387" t="str">
            <v>UN</v>
          </cell>
          <cell r="E387" t="str">
            <v>1,93</v>
          </cell>
        </row>
        <row r="388">
          <cell r="A388">
            <v>457</v>
          </cell>
          <cell r="B388" t="str">
            <v>ARRUELA AMIANTO GRAFITADO P/ FLANGE PN-16 DN 900</v>
          </cell>
          <cell r="C388" t="str">
            <v>UN</v>
          </cell>
          <cell r="E388" t="str">
            <v>2,93</v>
          </cell>
        </row>
        <row r="389">
          <cell r="A389">
            <v>478</v>
          </cell>
          <cell r="B389" t="str">
            <v>ARRUELA AMIANTO GRAFITADO P/ FLANGE PN-16 DN 1000</v>
          </cell>
          <cell r="C389" t="str">
            <v>UN</v>
          </cell>
          <cell r="E389" t="str">
            <v>3,70</v>
          </cell>
        </row>
        <row r="390">
          <cell r="A390">
            <v>458</v>
          </cell>
          <cell r="B390" t="str">
            <v>ARRUELA AMIANTO GRAFITADO P/ FLANGE PN-16 DN 1200</v>
          </cell>
          <cell r="C390" t="str">
            <v>UN</v>
          </cell>
          <cell r="E390" t="str">
            <v>3,70</v>
          </cell>
        </row>
        <row r="391">
          <cell r="A391">
            <v>461</v>
          </cell>
          <cell r="B391" t="str">
            <v>ARRUELA AMIANTO GRAFITADO P/ FLANGE PN-25 DN 100</v>
          </cell>
          <cell r="C391" t="str">
            <v>UN</v>
          </cell>
          <cell r="E391" t="str">
            <v>0,02</v>
          </cell>
        </row>
        <row r="392">
          <cell r="A392">
            <v>477</v>
          </cell>
          <cell r="B392" t="str">
            <v>ARRUELA AMIANTO GRAFITADO P/ FLANGE PN-25 DN 150</v>
          </cell>
          <cell r="C392" t="str">
            <v>UN</v>
          </cell>
          <cell r="E392" t="str">
            <v>0,05</v>
          </cell>
        </row>
        <row r="393">
          <cell r="A393">
            <v>462</v>
          </cell>
          <cell r="B393" t="str">
            <v>ARRUELA AMIANTO GRAFITADO P/ FLANGE PN-25 DN 200</v>
          </cell>
          <cell r="C393" t="str">
            <v>UN</v>
          </cell>
          <cell r="E393" t="str">
            <v>0,08</v>
          </cell>
        </row>
        <row r="394">
          <cell r="A394">
            <v>463</v>
          </cell>
          <cell r="B394" t="str">
            <v>ARRUELA AMIANTO GRAFITADO P/ FLANGE PN-25 DN 250</v>
          </cell>
          <cell r="C394" t="str">
            <v>UN</v>
          </cell>
          <cell r="E394" t="str">
            <v>0,16</v>
          </cell>
        </row>
        <row r="395">
          <cell r="A395">
            <v>476</v>
          </cell>
          <cell r="B395" t="str">
            <v>ARRUELA AMIANTO GRAFITADO P/ FLANGE PN-25 DN 300</v>
          </cell>
          <cell r="C395" t="str">
            <v>UN</v>
          </cell>
          <cell r="E395" t="str">
            <v>0,19</v>
          </cell>
        </row>
        <row r="396">
          <cell r="A396">
            <v>464</v>
          </cell>
          <cell r="B396" t="str">
            <v>ARRUELA AMIANTO GRAFITADO P/ FLANGE PN-25 DN 350</v>
          </cell>
          <cell r="C396" t="str">
            <v>UN</v>
          </cell>
          <cell r="E396" t="str">
            <v>0,23</v>
          </cell>
        </row>
        <row r="397">
          <cell r="A397">
            <v>465</v>
          </cell>
          <cell r="B397" t="str">
            <v>ARRUELA AMIANTO GRAFITADO P/ FLANGE PN-25 DN 400</v>
          </cell>
          <cell r="C397" t="str">
            <v>UN</v>
          </cell>
          <cell r="E397" t="str">
            <v>0,39</v>
          </cell>
        </row>
        <row r="398">
          <cell r="A398">
            <v>475</v>
          </cell>
          <cell r="B398" t="str">
            <v>ARRUELA AMIANTO GRAFITADO P/ FLANGE PN-25 DN 500</v>
          </cell>
          <cell r="C398" t="str">
            <v>UN</v>
          </cell>
          <cell r="E398" t="str">
            <v>0,58</v>
          </cell>
        </row>
        <row r="399">
          <cell r="A399">
            <v>469</v>
          </cell>
          <cell r="B399" t="str">
            <v>ARRUELA AMIANTO GRAFITADO P/ FLANGE PN-25 DN 600</v>
          </cell>
          <cell r="C399" t="str">
            <v>UN</v>
          </cell>
          <cell r="E399" t="str">
            <v>0,69</v>
          </cell>
        </row>
        <row r="400">
          <cell r="A400">
            <v>470</v>
          </cell>
          <cell r="B400" t="str">
            <v>ARRUELA AMIANTO GRAFITADO P/ FLANGE PN-25 DN 700</v>
          </cell>
          <cell r="C400" t="str">
            <v>UN</v>
          </cell>
          <cell r="E400" t="str">
            <v>1,74</v>
          </cell>
        </row>
        <row r="401">
          <cell r="A401">
            <v>471</v>
          </cell>
          <cell r="B401" t="str">
            <v>ARRUELA AMIANTO GRAFITADO P/ FLANGE PN-25 DN 800</v>
          </cell>
          <cell r="C401" t="str">
            <v>UN</v>
          </cell>
          <cell r="E401" t="str">
            <v>1,93</v>
          </cell>
        </row>
        <row r="402">
          <cell r="A402">
            <v>474</v>
          </cell>
          <cell r="B402" t="str">
            <v>ARRUELA AMIANTO GRAFITADO P/ FLANGE PN-25 DN 900</v>
          </cell>
          <cell r="C402" t="str">
            <v>UN</v>
          </cell>
          <cell r="E402" t="str">
            <v>2,93</v>
          </cell>
        </row>
        <row r="403">
          <cell r="A403">
            <v>472</v>
          </cell>
          <cell r="B403" t="str">
            <v>ARRUELA AMIANTO GRAFITADO P/ FLANGE PN-25 DN 1000</v>
          </cell>
          <cell r="C403" t="str">
            <v>UN</v>
          </cell>
          <cell r="E403" t="str">
            <v>3,70</v>
          </cell>
        </row>
        <row r="404">
          <cell r="A404">
            <v>473</v>
          </cell>
          <cell r="B404" t="str">
            <v>ARRUELA AMIANTO GRAFITADO P/ FLANGE PN-25 DN 1200</v>
          </cell>
          <cell r="C404" t="str">
            <v>UN</v>
          </cell>
          <cell r="E404" t="str">
            <v>3,70</v>
          </cell>
        </row>
        <row r="405">
          <cell r="A405">
            <v>480</v>
          </cell>
          <cell r="B405" t="str">
            <v>ARRUELA BORRACHA P/ FLANGE PN-10 DN 50</v>
          </cell>
          <cell r="C405" t="str">
            <v>UN</v>
          </cell>
          <cell r="E405" t="str">
            <v>0,01</v>
          </cell>
        </row>
        <row r="406">
          <cell r="A406">
            <v>485</v>
          </cell>
          <cell r="B406" t="str">
            <v>ARRUELA BORRACHA P/ FLANGE PN-10 DN 80</v>
          </cell>
          <cell r="C406" t="str">
            <v>UN</v>
          </cell>
          <cell r="E406" t="str">
            <v>0,01</v>
          </cell>
        </row>
        <row r="407">
          <cell r="A407">
            <v>486</v>
          </cell>
          <cell r="B407" t="str">
            <v>ARRUELA BORRACHA P/ FLANGE PN-10 DN 100</v>
          </cell>
          <cell r="C407" t="str">
            <v>UN</v>
          </cell>
          <cell r="E407" t="str">
            <v>0,02</v>
          </cell>
        </row>
        <row r="408">
          <cell r="A408">
            <v>484</v>
          </cell>
          <cell r="B408" t="str">
            <v>ARRUELA BORRACHA P/ FLANGE PN-10 DN 150</v>
          </cell>
          <cell r="C408" t="str">
            <v>UN</v>
          </cell>
          <cell r="E408" t="str">
            <v>0,02</v>
          </cell>
        </row>
        <row r="409">
          <cell r="A409">
            <v>483</v>
          </cell>
          <cell r="B409" t="str">
            <v>ARRUELA BORRACHA P/ FLANGE PN-10 DN 200</v>
          </cell>
          <cell r="C409" t="str">
            <v>UN</v>
          </cell>
          <cell r="E409" t="str">
            <v>0,03</v>
          </cell>
        </row>
        <row r="410">
          <cell r="A410">
            <v>487</v>
          </cell>
          <cell r="B410" t="str">
            <v>ARRUELA BORRACHA P/ FLANGE PN-10 DN 250</v>
          </cell>
          <cell r="C410" t="str">
            <v>UN</v>
          </cell>
          <cell r="E410" t="str">
            <v>0,06</v>
          </cell>
        </row>
        <row r="411">
          <cell r="A411">
            <v>488</v>
          </cell>
          <cell r="B411" t="str">
            <v>ARRUELA BORRACHA P/ FLANGE PN-10 DN 300</v>
          </cell>
          <cell r="C411" t="str">
            <v>UN</v>
          </cell>
          <cell r="E411" t="str">
            <v>0,11</v>
          </cell>
        </row>
        <row r="412">
          <cell r="A412">
            <v>482</v>
          </cell>
          <cell r="B412" t="str">
            <v>ARRUELA BORRACHA P/ FLANGE PN-10 DN 350</v>
          </cell>
          <cell r="C412" t="str">
            <v>UN</v>
          </cell>
          <cell r="E412" t="str">
            <v>0,13</v>
          </cell>
        </row>
        <row r="413">
          <cell r="A413">
            <v>481</v>
          </cell>
          <cell r="B413" t="str">
            <v>ARRUELA BORRACHA P/ FLANGE PN-10 DN 400</v>
          </cell>
          <cell r="C413" t="str">
            <v>UN</v>
          </cell>
          <cell r="E413" t="str">
            <v>0,14</v>
          </cell>
        </row>
        <row r="414">
          <cell r="A414">
            <v>490</v>
          </cell>
          <cell r="B414" t="str">
            <v>ARRUELA BORRACHA P/ FLANGE PN-10 DN 500</v>
          </cell>
          <cell r="C414" t="str">
            <v>UN</v>
          </cell>
          <cell r="E414" t="str">
            <v>0,15</v>
          </cell>
        </row>
        <row r="415">
          <cell r="A415">
            <v>496</v>
          </cell>
          <cell r="B415" t="str">
            <v>ARRUELA BORRACHA P/ FLANGE PN-10 DN 600</v>
          </cell>
          <cell r="C415" t="str">
            <v>UN</v>
          </cell>
          <cell r="E415" t="str">
            <v>0,30</v>
          </cell>
        </row>
        <row r="416">
          <cell r="A416">
            <v>491</v>
          </cell>
          <cell r="B416" t="str">
            <v>ARRUELA BORRACHA P/ FLANGE PN-10 DN 700</v>
          </cell>
          <cell r="C416" t="str">
            <v>UN</v>
          </cell>
          <cell r="E416" t="str">
            <v>0,56</v>
          </cell>
        </row>
        <row r="417">
          <cell r="A417">
            <v>492</v>
          </cell>
          <cell r="B417" t="str">
            <v>ARRUELA BORRACHA P/ FLANGE PN-10 DN 800</v>
          </cell>
          <cell r="C417" t="str">
            <v>UN</v>
          </cell>
          <cell r="E417" t="str">
            <v>0,67</v>
          </cell>
        </row>
        <row r="418">
          <cell r="A418">
            <v>493</v>
          </cell>
          <cell r="B418" t="str">
            <v>ARRUELA BORRACHA P/ FLANGE PN-10 DN 900</v>
          </cell>
          <cell r="C418" t="str">
            <v>UN</v>
          </cell>
          <cell r="E418" t="str">
            <v>0,73</v>
          </cell>
        </row>
        <row r="419">
          <cell r="A419">
            <v>494</v>
          </cell>
          <cell r="B419" t="str">
            <v>ARRUELA BORRACHA P/ FLANGE PN-10 DN 1000</v>
          </cell>
          <cell r="C419" t="str">
            <v>UN</v>
          </cell>
          <cell r="E419" t="str">
            <v>0,86</v>
          </cell>
        </row>
        <row r="420">
          <cell r="A420">
            <v>495</v>
          </cell>
          <cell r="B420" t="str">
            <v>ARRUELA BORRACHA P/ FLANGE PN-10 DN 1200</v>
          </cell>
          <cell r="C420" t="str">
            <v>UN</v>
          </cell>
          <cell r="E420" t="str">
            <v>0,95</v>
          </cell>
        </row>
        <row r="421">
          <cell r="A421">
            <v>11267</v>
          </cell>
          <cell r="B421" t="str">
            <v>ARRUELA DE LATAO FURO D=34 MM ESP=2,5 MM DIAM FURO=17 MM</v>
          </cell>
          <cell r="C421" t="str">
            <v>UN</v>
          </cell>
          <cell r="E421" t="str">
            <v>0,97</v>
          </cell>
        </row>
        <row r="422">
          <cell r="A422">
            <v>4359</v>
          </cell>
          <cell r="B422" t="str">
            <v>ARRUELA PLASTICA 4 X 16</v>
          </cell>
          <cell r="C422" t="str">
            <v>UN</v>
          </cell>
          <cell r="E422" t="str">
            <v>0,10</v>
          </cell>
        </row>
        <row r="423">
          <cell r="A423">
            <v>379</v>
          </cell>
          <cell r="B423" t="str">
            <v>ARRUELA QUADRADA ACO GALV D = 38MM ESP= 3MM DFURO= 18 MM</v>
          </cell>
          <cell r="C423" t="str">
            <v>UN</v>
          </cell>
          <cell r="E423" t="str">
            <v>1,10</v>
          </cell>
        </row>
        <row r="424">
          <cell r="A424">
            <v>13348</v>
          </cell>
          <cell r="B424" t="str">
            <v>ARRUELA REDONDA FG DIAM EXT= 35MM ESP= 3MM DIAM FURO= 18MM</v>
          </cell>
          <cell r="C424" t="str">
            <v>UN</v>
          </cell>
          <cell r="E424" t="str">
            <v>0,13</v>
          </cell>
        </row>
        <row r="425">
          <cell r="A425">
            <v>359</v>
          </cell>
          <cell r="B425" t="str">
            <v>ARVORE REGIONAL MAIOR QUE 2M</v>
          </cell>
          <cell r="C425" t="str">
            <v>UN</v>
          </cell>
          <cell r="E425" t="str">
            <v>14,85</v>
          </cell>
        </row>
        <row r="426">
          <cell r="A426">
            <v>4757</v>
          </cell>
          <cell r="B426" t="str">
            <v>ASFALTADOR/PROFISSIONAL QUALIFICADO</v>
          </cell>
          <cell r="C426" t="str">
            <v>H</v>
          </cell>
          <cell r="E426" t="str">
            <v>7,40</v>
          </cell>
        </row>
        <row r="427">
          <cell r="A427">
            <v>10540</v>
          </cell>
          <cell r="B427" t="str">
            <v>ASFALTO DILUIDO A GRANEL CR-250 P/ PAVIMENTACAO ASFALTICA</v>
          </cell>
          <cell r="C427" t="str">
            <v>KG</v>
          </cell>
          <cell r="E427" t="str">
            <v>1,73</v>
          </cell>
        </row>
        <row r="428">
          <cell r="A428">
            <v>500</v>
          </cell>
          <cell r="B428" t="str">
            <v>ASFALTO DILUIDO CM 70 P/ PAVIMENTACAO ASFALTICA</v>
          </cell>
          <cell r="C428" t="str">
            <v>KG</v>
          </cell>
          <cell r="E428" t="str">
            <v>1,94</v>
          </cell>
        </row>
        <row r="429">
          <cell r="A429">
            <v>626</v>
          </cell>
          <cell r="B429" t="str">
            <v>ASFALTO ELASTOMERICO TP DENVERPREN OU SIMILAR</v>
          </cell>
          <cell r="C429" t="str">
            <v>KG</v>
          </cell>
          <cell r="E429" t="str">
            <v>5,83</v>
          </cell>
        </row>
        <row r="430">
          <cell r="A430">
            <v>517</v>
          </cell>
          <cell r="B430" t="str">
            <v>ASFALTO EMULSIONADO TP VITBASE (ALFALTOS VITORIA), TP II (TORO) OU EQUIV</v>
          </cell>
          <cell r="C430" t="str">
            <v>L</v>
          </cell>
          <cell r="E430" t="str">
            <v>2,64</v>
          </cell>
        </row>
        <row r="431">
          <cell r="A431">
            <v>509</v>
          </cell>
          <cell r="B431" t="str">
            <v>ASFALTO OXIDADO P/ IMPERM C/ COEFICIENTE DE PENETRACAO 15-25</v>
          </cell>
          <cell r="C431" t="str">
            <v>KG</v>
          </cell>
          <cell r="E431" t="str">
            <v>3,14</v>
          </cell>
        </row>
        <row r="432">
          <cell r="A432">
            <v>516</v>
          </cell>
          <cell r="B432" t="str">
            <v>ASFALTO OXIDADO P/ IMPERM C/ COEFICIENTE DE PENETRACAO 20-35</v>
          </cell>
          <cell r="C432" t="str">
            <v>KG</v>
          </cell>
          <cell r="E432" t="str">
            <v>2,18</v>
          </cell>
        </row>
        <row r="433">
          <cell r="A433">
            <v>510</v>
          </cell>
          <cell r="B433" t="str">
            <v>ASFALTO OXIDADO P/ IMPERM C/ COEFICIENTE DE PENETRACAO 25-40</v>
          </cell>
          <cell r="C433" t="str">
            <v>KG</v>
          </cell>
          <cell r="E433" t="str">
            <v>2,34</v>
          </cell>
        </row>
        <row r="434">
          <cell r="A434">
            <v>513</v>
          </cell>
          <cell r="B434" t="str">
            <v>ASFALTO OXIDADO P/ IMPERM C/ COEFICIENTE DE PENETRACAO 40-55</v>
          </cell>
          <cell r="C434" t="str">
            <v>KG</v>
          </cell>
          <cell r="E434" t="str">
            <v>2,15</v>
          </cell>
        </row>
        <row r="435">
          <cell r="A435">
            <v>2699</v>
          </cell>
          <cell r="B435" t="str">
            <v>ASSENTADOR DE TUBOS</v>
          </cell>
          <cell r="C435" t="str">
            <v>H</v>
          </cell>
          <cell r="E435" t="str">
            <v>9,12</v>
          </cell>
        </row>
        <row r="436">
          <cell r="A436">
            <v>20278</v>
          </cell>
          <cell r="B436" t="str">
            <v>ASSENTAMENTO DE CARPETE - SOMENTE MAO DE OBRA</v>
          </cell>
          <cell r="C436" t="str">
            <v>M2</v>
          </cell>
          <cell r="E436" t="str">
            <v>2,50</v>
          </cell>
        </row>
        <row r="437">
          <cell r="A437">
            <v>20277</v>
          </cell>
          <cell r="B437" t="str">
            <v>ASSENTAMENTO DE FORMICA - SOMENTE MAO DE OBRA</v>
          </cell>
          <cell r="C437" t="str">
            <v>M2</v>
          </cell>
          <cell r="E437" t="str">
            <v>7,50</v>
          </cell>
        </row>
        <row r="438">
          <cell r="A438">
            <v>518</v>
          </cell>
          <cell r="B438" t="str">
            <v>ASSENTAMENTO DE PISO VINILICO EM PLACAS - SOMENTE MAO DE OBRA</v>
          </cell>
          <cell r="C438" t="str">
            <v>M2</v>
          </cell>
          <cell r="E438" t="str">
            <v>3,50</v>
          </cell>
        </row>
        <row r="439">
          <cell r="A439">
            <v>522</v>
          </cell>
          <cell r="B439" t="str">
            <v>ASSENTAMENTO DE RODAPE VINILICO - SOMENTE MAO DE OBRA</v>
          </cell>
          <cell r="C439" t="str">
            <v>M</v>
          </cell>
          <cell r="E439" t="str">
            <v>0,35</v>
          </cell>
        </row>
        <row r="440">
          <cell r="A440">
            <v>11761</v>
          </cell>
          <cell r="B440" t="str">
            <v>ASSENTO P/ VASO SANITARIO INFANTIL DE PLASTICO</v>
          </cell>
          <cell r="C440" t="str">
            <v>UN</v>
          </cell>
          <cell r="E440" t="str">
            <v>15,87</v>
          </cell>
        </row>
        <row r="441">
          <cell r="A441">
            <v>26036</v>
          </cell>
          <cell r="B441" t="str">
            <v>AUTOBETONEIRA CAPACIDADE 5 M3 (11,5T), 160 KW, 24,0 L/H PESO BRUTO TOTAL 23.000 KG A SER MONTADA EM CAMINHÃO - (INCLUSIVE CAMINHÃO)</v>
          </cell>
          <cell r="C441" t="str">
            <v>UN</v>
          </cell>
          <cell r="E441" t="str">
            <v>361.945,99</v>
          </cell>
        </row>
        <row r="442">
          <cell r="A442">
            <v>12332</v>
          </cell>
          <cell r="B442" t="str">
            <v>AUTOMATICO DE BOIA INFERIOR 10A/250V</v>
          </cell>
          <cell r="C442" t="str">
            <v>CJ</v>
          </cell>
          <cell r="E442" t="str">
            <v>29,70</v>
          </cell>
        </row>
        <row r="443">
          <cell r="A443">
            <v>7588</v>
          </cell>
          <cell r="B443" t="str">
            <v>AUTOMATICO DE BOIA SUPERIOR 10A/250V</v>
          </cell>
          <cell r="C443" t="str">
            <v>UN</v>
          </cell>
          <cell r="E443" t="str">
            <v>26,91</v>
          </cell>
        </row>
        <row r="444">
          <cell r="A444">
            <v>6121</v>
          </cell>
          <cell r="B444" t="str">
            <v>AUXILIAR</v>
          </cell>
          <cell r="C444" t="str">
            <v>H</v>
          </cell>
          <cell r="E444" t="str">
            <v>5,47</v>
          </cell>
        </row>
        <row r="445">
          <cell r="A445">
            <v>531</v>
          </cell>
          <cell r="B445" t="str">
            <v>AUXILIAR DE CALCULO TOPOGRAFICO</v>
          </cell>
          <cell r="C445" t="str">
            <v>H</v>
          </cell>
          <cell r="E445" t="str">
            <v>9,07</v>
          </cell>
        </row>
        <row r="446">
          <cell r="A446">
            <v>2359</v>
          </cell>
          <cell r="B446" t="str">
            <v>AUXILIAR DE DESENHISTA</v>
          </cell>
          <cell r="C446" t="str">
            <v>H</v>
          </cell>
          <cell r="E446" t="str">
            <v>5,03</v>
          </cell>
        </row>
        <row r="447">
          <cell r="A447">
            <v>247</v>
          </cell>
          <cell r="B447" t="str">
            <v>AUXILIAR DE ELETRICISTA</v>
          </cell>
          <cell r="C447" t="str">
            <v>H</v>
          </cell>
          <cell r="E447" t="str">
            <v>5,47</v>
          </cell>
        </row>
        <row r="448">
          <cell r="A448">
            <v>246</v>
          </cell>
          <cell r="B448" t="str">
            <v>AUXILIAR DE ENCANADOR OU BOMBEIRO HIDRAULICO</v>
          </cell>
          <cell r="C448" t="str">
            <v>H</v>
          </cell>
          <cell r="E448" t="str">
            <v>5,47</v>
          </cell>
        </row>
        <row r="449">
          <cell r="A449">
            <v>532</v>
          </cell>
          <cell r="B449" t="str">
            <v>AUXILIAR DE ENGENHARIA</v>
          </cell>
          <cell r="C449" t="str">
            <v>H</v>
          </cell>
          <cell r="E449" t="str">
            <v>20,27</v>
          </cell>
        </row>
        <row r="450">
          <cell r="A450">
            <v>2350</v>
          </cell>
          <cell r="B450" t="str">
            <v>AUXILIAR DE ESCRITORIO</v>
          </cell>
          <cell r="C450" t="str">
            <v>H</v>
          </cell>
          <cell r="E450" t="str">
            <v>9,09</v>
          </cell>
        </row>
        <row r="451">
          <cell r="A451">
            <v>245</v>
          </cell>
          <cell r="B451" t="str">
            <v>AUXILIAR DE LABORATORIO</v>
          </cell>
          <cell r="C451" t="str">
            <v>H</v>
          </cell>
          <cell r="E451" t="str">
            <v>5,47</v>
          </cell>
        </row>
        <row r="452">
          <cell r="A452">
            <v>251</v>
          </cell>
          <cell r="B452" t="str">
            <v>AUXILIAR DE MECANICO</v>
          </cell>
          <cell r="C452" t="str">
            <v>H</v>
          </cell>
          <cell r="E452" t="str">
            <v>5,47</v>
          </cell>
        </row>
        <row r="453">
          <cell r="A453">
            <v>252</v>
          </cell>
          <cell r="B453" t="str">
            <v>AUXILIAR DE SERRALHEIRO</v>
          </cell>
          <cell r="C453" t="str">
            <v>H</v>
          </cell>
          <cell r="E453" t="str">
            <v>5,47</v>
          </cell>
        </row>
        <row r="454">
          <cell r="A454">
            <v>244</v>
          </cell>
          <cell r="B454" t="str">
            <v>AUXILIAR DE TOPOGRAFIA</v>
          </cell>
          <cell r="C454" t="str">
            <v>H</v>
          </cell>
          <cell r="E454" t="str">
            <v>9,64</v>
          </cell>
        </row>
        <row r="455">
          <cell r="A455">
            <v>528</v>
          </cell>
          <cell r="B455" t="str">
            <v>AUXILIAR TECNICO</v>
          </cell>
          <cell r="C455" t="str">
            <v>H</v>
          </cell>
          <cell r="E455" t="str">
            <v>11,01</v>
          </cell>
        </row>
        <row r="456">
          <cell r="A456">
            <v>4760</v>
          </cell>
          <cell r="B456" t="str">
            <v>AZULEJISTA OU LADRILHISTA</v>
          </cell>
          <cell r="C456" t="str">
            <v>H</v>
          </cell>
          <cell r="E456" t="str">
            <v>8,64</v>
          </cell>
        </row>
        <row r="457">
          <cell r="A457">
            <v>533</v>
          </cell>
          <cell r="B457" t="str">
            <v>AZULEJO BRANCO BRILHANTE 15 X 15CM COMERCIAL OU 2A QUALIDADE</v>
          </cell>
          <cell r="C457" t="str">
            <v>M2</v>
          </cell>
          <cell r="E457" t="str">
            <v>14,85</v>
          </cell>
        </row>
        <row r="458">
          <cell r="A458">
            <v>536</v>
          </cell>
          <cell r="B458" t="str">
            <v>AZULEJO BRANCO BRILHANTE 15 X 15CM EXTRA OU 1A QUALIDADE</v>
          </cell>
          <cell r="C458" t="str">
            <v>M2</v>
          </cell>
          <cell r="E458" t="str">
            <v>17,82</v>
          </cell>
        </row>
        <row r="459">
          <cell r="A459">
            <v>534</v>
          </cell>
          <cell r="B459" t="str">
            <v>AZULEJO COR BRILHANTE 15 X 15CM COMERCIAL OU 2A QUALIDADE</v>
          </cell>
          <cell r="C459" t="str">
            <v>M2</v>
          </cell>
          <cell r="E459" t="str">
            <v>14,85</v>
          </cell>
        </row>
        <row r="460">
          <cell r="A460">
            <v>535</v>
          </cell>
          <cell r="B460" t="str">
            <v>AZULEJO COR BRILHANTE 15 X 15CM EXTRA</v>
          </cell>
          <cell r="C460" t="str">
            <v>M2</v>
          </cell>
          <cell r="E460" t="str">
            <v>17,82</v>
          </cell>
        </row>
        <row r="461">
          <cell r="A461">
            <v>11784</v>
          </cell>
          <cell r="B461" t="str">
            <v>BACIA TURCA BRANCA 51 X 71CM</v>
          </cell>
          <cell r="C461" t="str">
            <v>UN</v>
          </cell>
          <cell r="E461" t="str">
            <v>73,42</v>
          </cell>
        </row>
        <row r="462">
          <cell r="A462">
            <v>11785</v>
          </cell>
          <cell r="B462" t="str">
            <v>BACIA TURCA C/SIFAO 60 X 48 X 37CM</v>
          </cell>
          <cell r="C462" t="str">
            <v>UN</v>
          </cell>
          <cell r="E462" t="str">
            <v>82,19</v>
          </cell>
        </row>
        <row r="463">
          <cell r="A463">
            <v>11788</v>
          </cell>
          <cell r="B463" t="str">
            <v>BACIA TURCA CELITE 003. 006 - SIFAO INTEGRADO</v>
          </cell>
          <cell r="C463" t="str">
            <v>UN</v>
          </cell>
          <cell r="E463" t="str">
            <v>77,20</v>
          </cell>
        </row>
        <row r="464">
          <cell r="A464">
            <v>20259</v>
          </cell>
          <cell r="B464" t="str">
            <v>BAGUETE DE BORRACHA P/ JANELA 1,5 X 1,0CM</v>
          </cell>
          <cell r="C464" t="str">
            <v>M</v>
          </cell>
          <cell r="E464" t="str">
            <v>1,13</v>
          </cell>
        </row>
        <row r="465">
          <cell r="A465">
            <v>10971</v>
          </cell>
          <cell r="B465" t="str">
            <v>BAINHA ACO GALV D = 100MM</v>
          </cell>
          <cell r="C465" t="str">
            <v>M</v>
          </cell>
          <cell r="E465" t="str">
            <v>0,18</v>
          </cell>
        </row>
        <row r="466">
          <cell r="A466">
            <v>10972</v>
          </cell>
          <cell r="B466" t="str">
            <v>BAINHA ACO GALV D = 30MM</v>
          </cell>
          <cell r="C466" t="str">
            <v>M</v>
          </cell>
          <cell r="E466" t="str">
            <v>0,05</v>
          </cell>
        </row>
        <row r="467">
          <cell r="A467">
            <v>10973</v>
          </cell>
          <cell r="B467" t="str">
            <v>BAINHA ACO GALV D = 40MM</v>
          </cell>
          <cell r="C467" t="str">
            <v>M</v>
          </cell>
          <cell r="E467" t="str">
            <v>0,06</v>
          </cell>
        </row>
        <row r="468">
          <cell r="A468">
            <v>10974</v>
          </cell>
          <cell r="B468" t="str">
            <v>BAINHA ACO GALV D = 45MM</v>
          </cell>
          <cell r="C468" t="str">
            <v>M</v>
          </cell>
          <cell r="E468" t="str">
            <v>0,07</v>
          </cell>
        </row>
        <row r="469">
          <cell r="A469">
            <v>10975</v>
          </cell>
          <cell r="B469" t="str">
            <v>BAINHA ACO GALV D = 50MM</v>
          </cell>
          <cell r="C469" t="str">
            <v>M</v>
          </cell>
          <cell r="E469" t="str">
            <v>0,08</v>
          </cell>
        </row>
        <row r="470">
          <cell r="A470">
            <v>10976</v>
          </cell>
          <cell r="B470" t="str">
            <v>BAINHA ACO GALV D = 55MM</v>
          </cell>
          <cell r="C470" t="str">
            <v>M</v>
          </cell>
          <cell r="E470" t="str">
            <v>0,09</v>
          </cell>
        </row>
        <row r="471">
          <cell r="A471">
            <v>10977</v>
          </cell>
          <cell r="B471" t="str">
            <v>BAINHA ACO GALV D = 65MM</v>
          </cell>
          <cell r="C471" t="str">
            <v>M</v>
          </cell>
          <cell r="E471" t="str">
            <v>0,10</v>
          </cell>
        </row>
        <row r="472">
          <cell r="A472">
            <v>10978</v>
          </cell>
          <cell r="B472" t="str">
            <v>BAINHA ACO GALV D = 85MM</v>
          </cell>
          <cell r="C472" t="str">
            <v>M</v>
          </cell>
          <cell r="E472" t="str">
            <v>0,13</v>
          </cell>
        </row>
        <row r="473">
          <cell r="A473">
            <v>10979</v>
          </cell>
          <cell r="B473" t="str">
            <v>BAINHA ACO GALV D = 95MM</v>
          </cell>
          <cell r="C473" t="str">
            <v>M</v>
          </cell>
          <cell r="E473" t="str">
            <v>0,16</v>
          </cell>
        </row>
        <row r="474">
          <cell r="A474">
            <v>10980</v>
          </cell>
          <cell r="B474" t="str">
            <v>BAINHA METALICA PRETA D = 100MM</v>
          </cell>
          <cell r="C474" t="str">
            <v>M</v>
          </cell>
          <cell r="E474" t="str">
            <v>0,11</v>
          </cell>
        </row>
        <row r="475">
          <cell r="A475">
            <v>10981</v>
          </cell>
          <cell r="B475" t="str">
            <v>BAINHA METALICA PRETA D = 30MM</v>
          </cell>
          <cell r="C475" t="str">
            <v>M</v>
          </cell>
          <cell r="E475" t="str">
            <v>0,03</v>
          </cell>
        </row>
        <row r="476">
          <cell r="A476">
            <v>10982</v>
          </cell>
          <cell r="B476" t="str">
            <v>BAINHA METALICA PRETA D = 40MM</v>
          </cell>
          <cell r="C476" t="str">
            <v>M</v>
          </cell>
          <cell r="E476" t="str">
            <v>0,04</v>
          </cell>
        </row>
        <row r="477">
          <cell r="A477">
            <v>10983</v>
          </cell>
          <cell r="B477" t="str">
            <v>BAINHA METALICA PRETA D = 45MM</v>
          </cell>
          <cell r="C477" t="str">
            <v>M</v>
          </cell>
          <cell r="E477" t="str">
            <v>0,05</v>
          </cell>
        </row>
        <row r="478">
          <cell r="A478">
            <v>10984</v>
          </cell>
          <cell r="B478" t="str">
            <v>BAINHA METALICA PRETA D = 50MM</v>
          </cell>
          <cell r="C478" t="str">
            <v>M</v>
          </cell>
          <cell r="E478" t="str">
            <v>0,06</v>
          </cell>
        </row>
        <row r="479">
          <cell r="A479">
            <v>10985</v>
          </cell>
          <cell r="B479" t="str">
            <v>BAINHA METALICA PRETA D = 55MM</v>
          </cell>
          <cell r="C479" t="str">
            <v>M</v>
          </cell>
          <cell r="E479" t="str">
            <v>0,06</v>
          </cell>
        </row>
        <row r="480">
          <cell r="A480">
            <v>10986</v>
          </cell>
          <cell r="B480" t="str">
            <v>BAINHA METALICA PRETA D = 65MM</v>
          </cell>
          <cell r="C480" t="str">
            <v>M</v>
          </cell>
          <cell r="E480" t="str">
            <v>0,07</v>
          </cell>
        </row>
        <row r="481">
          <cell r="A481">
            <v>10987</v>
          </cell>
          <cell r="B481" t="str">
            <v>BAINHA METALICA PRETA D = 75MM</v>
          </cell>
          <cell r="C481" t="str">
            <v>M</v>
          </cell>
          <cell r="E481" t="str">
            <v>0,08</v>
          </cell>
        </row>
        <row r="482">
          <cell r="A482">
            <v>10988</v>
          </cell>
          <cell r="B482" t="str">
            <v>BAINHA METALICA PRETA D = 85MM</v>
          </cell>
          <cell r="C482" t="str">
            <v>M</v>
          </cell>
          <cell r="E482" t="str">
            <v>0,09</v>
          </cell>
        </row>
        <row r="483">
          <cell r="A483">
            <v>10989</v>
          </cell>
          <cell r="B483" t="str">
            <v>BAINHA METALICA PRETA D = 95MM</v>
          </cell>
          <cell r="C483" t="str">
            <v>M</v>
          </cell>
          <cell r="E483" t="str">
            <v>0,11</v>
          </cell>
        </row>
        <row r="484">
          <cell r="A484">
            <v>10</v>
          </cell>
          <cell r="B484" t="str">
            <v>BALDE PLASTICO CAP 10L</v>
          </cell>
          <cell r="C484" t="str">
            <v>UN</v>
          </cell>
          <cell r="E484" t="str">
            <v>4,38</v>
          </cell>
        </row>
        <row r="485">
          <cell r="A485">
            <v>9</v>
          </cell>
          <cell r="B485" t="str">
            <v>BALDE PLASTICO CAP 4L</v>
          </cell>
          <cell r="C485" t="str">
            <v>UN</v>
          </cell>
          <cell r="E485" t="str">
            <v>2,63</v>
          </cell>
        </row>
        <row r="486">
          <cell r="A486">
            <v>4815</v>
          </cell>
          <cell r="B486" t="str">
            <v>BALDE VERMELHO P/ SINALIZACAO</v>
          </cell>
          <cell r="C486" t="str">
            <v>UN</v>
          </cell>
          <cell r="E486" t="str">
            <v>3,50</v>
          </cell>
        </row>
        <row r="487">
          <cell r="A487">
            <v>11687</v>
          </cell>
          <cell r="B487" t="str">
            <v>BANCA ACO INOX L=60 CM</v>
          </cell>
          <cell r="C487" t="str">
            <v>M</v>
          </cell>
          <cell r="E487" t="str">
            <v>145,75</v>
          </cell>
        </row>
        <row r="488">
          <cell r="A488">
            <v>11689</v>
          </cell>
          <cell r="B488" t="str">
            <v>BANCA ACO INOX L=70 CM</v>
          </cell>
          <cell r="C488" t="str">
            <v>M</v>
          </cell>
          <cell r="E488" t="str">
            <v>179,43</v>
          </cell>
        </row>
        <row r="489">
          <cell r="A489">
            <v>537</v>
          </cell>
          <cell r="B489" t="str">
            <v>BANCA C/ CUBA - MARMORITE/GRANILITE OU GRANITINA - 120 X 60CM P/ PIA COZINHA</v>
          </cell>
          <cell r="C489" t="str">
            <v>UN</v>
          </cell>
          <cell r="E489" t="str">
            <v>37,91</v>
          </cell>
        </row>
        <row r="490">
          <cell r="A490">
            <v>539</v>
          </cell>
          <cell r="B490" t="str">
            <v>BANCA C/ CUBA - MARMORITE/GRANILITE OU GRANITINA - 150 X 60CM P/ PIA COZINHA</v>
          </cell>
          <cell r="C490" t="str">
            <v>UN</v>
          </cell>
          <cell r="E490" t="str">
            <v>49,87</v>
          </cell>
        </row>
        <row r="491">
          <cell r="A491">
            <v>540</v>
          </cell>
          <cell r="B491" t="str">
            <v>BANCA C/ CUBA - MARMORITE/GRANILITE OU GRANITINA - 200 X 60CM P/ PIA COZINHA</v>
          </cell>
          <cell r="C491" t="str">
            <v>UN</v>
          </cell>
          <cell r="E491" t="str">
            <v>65,67</v>
          </cell>
        </row>
        <row r="492">
          <cell r="A492">
            <v>11693</v>
          </cell>
          <cell r="B492" t="str">
            <v>BANCA GRANILITE P/ PIA OU LAVATORIO (SEM CUBA)</v>
          </cell>
          <cell r="C492" t="str">
            <v>M2</v>
          </cell>
          <cell r="E492" t="str">
            <v>113,61</v>
          </cell>
        </row>
        <row r="493">
          <cell r="A493">
            <v>11791</v>
          </cell>
          <cell r="B493" t="str">
            <v>BANCA GRANITO PRETO 100 X 60CM, E = 2CM, C/1 ABERTURA</v>
          </cell>
          <cell r="C493" t="str">
            <v>UN</v>
          </cell>
          <cell r="E493" t="str">
            <v>195,13</v>
          </cell>
        </row>
        <row r="494">
          <cell r="A494">
            <v>11792</v>
          </cell>
          <cell r="B494" t="str">
            <v>BANCA GRANITO PRETO 200 X 60CM, E = 3CM, C/2 ABERTURAS</v>
          </cell>
          <cell r="C494" t="str">
            <v>UN</v>
          </cell>
          <cell r="E494" t="str">
            <v>487,02</v>
          </cell>
        </row>
        <row r="495">
          <cell r="A495">
            <v>11793</v>
          </cell>
          <cell r="B495" t="str">
            <v>BANCA GRANITO PRETO 200 X 60CM, ESP = 2CM, SEM ABERTURA</v>
          </cell>
          <cell r="C495" t="str">
            <v>UN</v>
          </cell>
          <cell r="E495" t="str">
            <v>340,57</v>
          </cell>
        </row>
        <row r="496">
          <cell r="A496">
            <v>545</v>
          </cell>
          <cell r="B496" t="str">
            <v>BANCA MARMORE BRANCO NACIONAL E = 3CM, POLIDO C/ FURO PARA CUBA</v>
          </cell>
          <cell r="C496" t="str">
            <v>M2</v>
          </cell>
          <cell r="E496" t="str">
            <v>194,81</v>
          </cell>
        </row>
        <row r="497">
          <cell r="A497">
            <v>544</v>
          </cell>
          <cell r="B497" t="str">
            <v>BANCA MARMORE BRANCO NACIONAL E = 3CM, POLIDO 120 X 60CM</v>
          </cell>
          <cell r="C497" t="str">
            <v>UN</v>
          </cell>
          <cell r="E497" t="str">
            <v>147,28</v>
          </cell>
        </row>
        <row r="498">
          <cell r="A498">
            <v>541</v>
          </cell>
          <cell r="B498" t="str">
            <v>BANCA MARMORE SINTETICO 120 X 60CM C/ CUBA</v>
          </cell>
          <cell r="C498" t="str">
            <v>UN</v>
          </cell>
          <cell r="E498" t="str">
            <v>33,26</v>
          </cell>
        </row>
        <row r="499">
          <cell r="A499">
            <v>542</v>
          </cell>
          <cell r="B499" t="str">
            <v>BANCA MARMORE SINTETICO 150 X 50CM C/ CUBA</v>
          </cell>
          <cell r="C499" t="str">
            <v>UN</v>
          </cell>
          <cell r="E499" t="str">
            <v>44,53</v>
          </cell>
        </row>
        <row r="500">
          <cell r="A500">
            <v>14618</v>
          </cell>
          <cell r="B500" t="str">
            <v>BANCADA DE SERRA CIRCULAR, PICAPAU, C/ MOTOR ELETRICO 5 HP, COM COIFA PROTETORA P/ DISCO DE 10".</v>
          </cell>
          <cell r="C500" t="str">
            <v>UN</v>
          </cell>
          <cell r="E500" t="str">
            <v>1.714,89</v>
          </cell>
        </row>
        <row r="501">
          <cell r="A501">
            <v>10790</v>
          </cell>
          <cell r="B501" t="str">
            <v>BANCADA P/ DISCO SERRA C/ MOTOR ELETRICO TRIFASICO 3 A 5HP C/ CHAVE E COIFA PROT. P/ CARPINTARIA</v>
          </cell>
          <cell r="C501" t="str">
            <v>H</v>
          </cell>
          <cell r="E501" t="str">
            <v>0,68</v>
          </cell>
        </row>
        <row r="502">
          <cell r="A502">
            <v>3425</v>
          </cell>
          <cell r="B502" t="str">
            <v>BANDEIRA P/ PORTA/ JAN MAD REGIONAL 1A P/ VIDRO</v>
          </cell>
          <cell r="C502" t="str">
            <v>M2</v>
          </cell>
          <cell r="E502" t="str">
            <v>43,17</v>
          </cell>
        </row>
        <row r="503">
          <cell r="A503">
            <v>3426</v>
          </cell>
          <cell r="B503" t="str">
            <v>BANDEIRA P/ PORTA/ JAN MAD REGIONAL 2A P/ VIDRO</v>
          </cell>
          <cell r="C503" t="str">
            <v>M2</v>
          </cell>
          <cell r="E503" t="str">
            <v>28,15</v>
          </cell>
        </row>
        <row r="504">
          <cell r="A504">
            <v>3427</v>
          </cell>
          <cell r="B504" t="str">
            <v>BANDEIRA P/ PORTA/ JAN MAD REGIONAL 3A P/ VIDRO</v>
          </cell>
          <cell r="C504" t="str">
            <v>M2</v>
          </cell>
          <cell r="E504" t="str">
            <v>18,77</v>
          </cell>
        </row>
        <row r="505">
          <cell r="A505">
            <v>20238</v>
          </cell>
          <cell r="B505" t="str">
            <v>BANHEIRA EM POLIESTER C/ FIBRA VIDRO 140L 170 X 79,5 X 38CM S/ HIDROM</v>
          </cell>
          <cell r="C505" t="str">
            <v>UN</v>
          </cell>
          <cell r="E505" t="str">
            <v>1.040,00</v>
          </cell>
        </row>
        <row r="506">
          <cell r="A506">
            <v>556</v>
          </cell>
          <cell r="B506" t="str">
            <v>BARRA FERRO RETANGULAR CHATA QUALQUER BITOLA X E = 1/2"</v>
          </cell>
          <cell r="C506" t="str">
            <v>KG</v>
          </cell>
          <cell r="E506" t="str">
            <v>3,78</v>
          </cell>
        </row>
        <row r="507">
          <cell r="A507">
            <v>554</v>
          </cell>
          <cell r="B507" t="str">
            <v>BARRA FERRO RETANGULAR CHATA QUALQUER BITOLA X E = 1/4"</v>
          </cell>
          <cell r="C507" t="str">
            <v>KG</v>
          </cell>
          <cell r="E507" t="str">
            <v>3,62</v>
          </cell>
        </row>
        <row r="508">
          <cell r="A508">
            <v>546</v>
          </cell>
          <cell r="B508" t="str">
            <v>BARRA FERRO RETANGULAR CHATA QUALQUER BITOLA X E = 1/8"</v>
          </cell>
          <cell r="C508" t="str">
            <v>KG</v>
          </cell>
          <cell r="E508" t="str">
            <v>3,91</v>
          </cell>
        </row>
        <row r="509">
          <cell r="A509">
            <v>550</v>
          </cell>
          <cell r="B509" t="str">
            <v>BARRA FERRO RETANGULAR CHATA QUALQUER BITOLA X E = 3/16"</v>
          </cell>
          <cell r="C509" t="str">
            <v>KG</v>
          </cell>
          <cell r="E509" t="str">
            <v>3,66</v>
          </cell>
        </row>
        <row r="510">
          <cell r="A510">
            <v>561</v>
          </cell>
          <cell r="B510" t="str">
            <v>BARRA FERRO RETANGULAR CHATA QUALQUER BITOLA X E = 3/8"</v>
          </cell>
          <cell r="C510" t="str">
            <v>KG</v>
          </cell>
          <cell r="E510" t="str">
            <v>3,74</v>
          </cell>
        </row>
        <row r="511">
          <cell r="A511">
            <v>555</v>
          </cell>
          <cell r="B511" t="str">
            <v>BARRA FERRO RETANGULAR CHATA 1 X 1/4" - (1,2265KG/M)</v>
          </cell>
          <cell r="C511" t="str">
            <v>M</v>
          </cell>
          <cell r="E511" t="str">
            <v>4,57</v>
          </cell>
        </row>
        <row r="512">
          <cell r="A512">
            <v>565</v>
          </cell>
          <cell r="B512" t="str">
            <v>BARRA FERRO RETANGULAR CHATA 1 X 3/16" - (1,73 KG/M)</v>
          </cell>
          <cell r="C512" t="str">
            <v>M</v>
          </cell>
          <cell r="E512" t="str">
            <v>6,26</v>
          </cell>
        </row>
        <row r="513">
          <cell r="A513">
            <v>557</v>
          </cell>
          <cell r="B513" t="str">
            <v>BARRA FERRO RETANGULAR CHATA 1 1/2 X 1/2" - (3,79 KG/M)</v>
          </cell>
          <cell r="C513" t="str">
            <v>M</v>
          </cell>
          <cell r="E513" t="str">
            <v>13,86</v>
          </cell>
        </row>
        <row r="514">
          <cell r="A514">
            <v>552</v>
          </cell>
          <cell r="B514" t="str">
            <v>BARRA FERRO RETANGULAR CHATA 1 1/2 X 1/4" - (1,89 KG/M)</v>
          </cell>
          <cell r="C514" t="str">
            <v>M</v>
          </cell>
          <cell r="E514" t="str">
            <v>6,91</v>
          </cell>
        </row>
        <row r="515">
          <cell r="A515">
            <v>566</v>
          </cell>
          <cell r="B515" t="str">
            <v>BARRA FERRO RETANGULAR CHATA 1/8 X 3/4" - (0,47 KG/M)</v>
          </cell>
          <cell r="C515" t="str">
            <v>M</v>
          </cell>
          <cell r="E515" t="str">
            <v>1,92</v>
          </cell>
        </row>
        <row r="516">
          <cell r="A516">
            <v>549</v>
          </cell>
          <cell r="B516" t="str">
            <v>BARRA FERRO RETANGULAR CHATA 2 X 1/2" - (5,06 KG/M)</v>
          </cell>
          <cell r="C516" t="str">
            <v>M</v>
          </cell>
          <cell r="E516" t="str">
            <v>18,08</v>
          </cell>
        </row>
        <row r="517">
          <cell r="A517">
            <v>558</v>
          </cell>
          <cell r="B517" t="str">
            <v>BARRA FERRO RETANGULAR CHATA 2 X 1/4" - (2,53KG/M)</v>
          </cell>
          <cell r="C517" t="str">
            <v>KG</v>
          </cell>
          <cell r="E517" t="str">
            <v>3,66</v>
          </cell>
        </row>
        <row r="518">
          <cell r="A518">
            <v>551</v>
          </cell>
          <cell r="B518" t="str">
            <v>BARRA FERRO RETANGULAR CHATA 2 X 1" - (10,12 KG/M)</v>
          </cell>
          <cell r="C518" t="str">
            <v>M</v>
          </cell>
          <cell r="E518" t="str">
            <v>37,44</v>
          </cell>
        </row>
        <row r="519">
          <cell r="A519">
            <v>547</v>
          </cell>
          <cell r="B519" t="str">
            <v>BARRA FERRO RETANGULAR CHATA 2 X 3/8" - (3,79 KG/M)</v>
          </cell>
          <cell r="C519" t="str">
            <v>M</v>
          </cell>
          <cell r="E519" t="str">
            <v>13,38</v>
          </cell>
        </row>
        <row r="520">
          <cell r="A520">
            <v>560</v>
          </cell>
          <cell r="B520" t="str">
            <v>BARRA FERRO RETANGULAR CHATA 2 X 5/16" - (3,162KG/M)</v>
          </cell>
          <cell r="C520" t="str">
            <v>M</v>
          </cell>
          <cell r="E520" t="str">
            <v>11,43</v>
          </cell>
        </row>
        <row r="521">
          <cell r="A521">
            <v>559</v>
          </cell>
          <cell r="B521" t="str">
            <v>BARRA FERRO RETANGULAR CHATA 2 X1/4" - (2,53KG/M)</v>
          </cell>
          <cell r="C521" t="str">
            <v>M</v>
          </cell>
          <cell r="E521" t="str">
            <v>9,25</v>
          </cell>
        </row>
        <row r="522">
          <cell r="A522">
            <v>564</v>
          </cell>
          <cell r="B522" t="str">
            <v>BARRA FERRO RETANGULAR CHATA 3/4 X 1/8" - (0,47 KG/M)</v>
          </cell>
          <cell r="C522" t="str">
            <v>M</v>
          </cell>
          <cell r="E522" t="str">
            <v>1,84</v>
          </cell>
        </row>
        <row r="523">
          <cell r="A523">
            <v>563</v>
          </cell>
          <cell r="B523" t="str">
            <v>BARRA FERRO RETANGULAR CHATA 3/8 X 1 1/2" - (2,84KG/M)</v>
          </cell>
          <cell r="C523" t="str">
            <v>M</v>
          </cell>
          <cell r="E523" t="str">
            <v>10,27</v>
          </cell>
        </row>
        <row r="524">
          <cell r="A524">
            <v>581</v>
          </cell>
          <cell r="B524" t="str">
            <v>BASCULANTE ALUMINIO 80 X 60CM - SERIE 25</v>
          </cell>
          <cell r="C524" t="str">
            <v>M2</v>
          </cell>
          <cell r="E524" t="str">
            <v>354,67</v>
          </cell>
        </row>
        <row r="525">
          <cell r="A525">
            <v>11190</v>
          </cell>
          <cell r="B525" t="str">
            <v>BASCULANTE CHAPA DOBRADA ACO C/ ADICAO DE COBRE PRE-ZINCADO 4B (2/3 MOVEIS) 60 X 60CM</v>
          </cell>
          <cell r="C525" t="str">
            <v>UN</v>
          </cell>
          <cell r="E525" t="str">
            <v>90,40</v>
          </cell>
        </row>
        <row r="526">
          <cell r="A526">
            <v>11183</v>
          </cell>
          <cell r="B526" t="str">
            <v>BASCULANTE CHAPA DOBRADA ACO C/ ADICAO DE COBRE PRE-ZINCADO 4B CAIXILHO FIXO 100 X 100CM</v>
          </cell>
          <cell r="C526" t="str">
            <v>UN</v>
          </cell>
          <cell r="E526" t="str">
            <v>143,48</v>
          </cell>
        </row>
        <row r="527">
          <cell r="A527">
            <v>11184</v>
          </cell>
          <cell r="B527" t="str">
            <v>BASCULANTE CHAPA DOBRADA ACO C/ ADICAO DE COBRE PRE-ZINCADO 4B CAIXILHO FIXO 150 X 120CM</v>
          </cell>
          <cell r="C527" t="str">
            <v>UN</v>
          </cell>
          <cell r="E527" t="str">
            <v>303,14</v>
          </cell>
        </row>
        <row r="528">
          <cell r="A528">
            <v>615</v>
          </cell>
          <cell r="B528" t="str">
            <v>BASCULANTE CHAPA DOBRADA ACO C/ ADICAO DE COBRE PRE-ZINCADO 60 X 80CM</v>
          </cell>
          <cell r="C528" t="str">
            <v>M2</v>
          </cell>
          <cell r="E528" t="str">
            <v>193,29</v>
          </cell>
        </row>
        <row r="529">
          <cell r="A529">
            <v>11231</v>
          </cell>
          <cell r="B529" t="str">
            <v>BASCULANTE EM CANTONEIRA DE FERRO 3/4" X 1/8" - 80 X 80CM</v>
          </cell>
          <cell r="C529" t="str">
            <v>M2</v>
          </cell>
          <cell r="E529" t="str">
            <v>129,13</v>
          </cell>
        </row>
        <row r="530">
          <cell r="A530">
            <v>617</v>
          </cell>
          <cell r="B530" t="str">
            <v>BASCULANTE EM CANTONEIRA DE FERRO 5/8" X 1/8" - LINHA POPULAR - 60 X 100CM</v>
          </cell>
          <cell r="C530" t="str">
            <v>UN</v>
          </cell>
          <cell r="E530" t="str">
            <v>82,67</v>
          </cell>
        </row>
        <row r="531">
          <cell r="A531">
            <v>616</v>
          </cell>
          <cell r="B531" t="str">
            <v>BASCULANTE EM CANTONEIRA DE FERRO 5/8" X 1/8" - LINHA POPULAR - 60 X 80CM</v>
          </cell>
          <cell r="C531" t="str">
            <v>UN</v>
          </cell>
          <cell r="E531" t="str">
            <v>68,28</v>
          </cell>
        </row>
        <row r="532">
          <cell r="A532">
            <v>603</v>
          </cell>
          <cell r="B532" t="str">
            <v>BASCULANTE EM CANTONEIRA DE FERRO 5/8" X 1/8" - LINHA POPULAR - 60 X 80CM</v>
          </cell>
          <cell r="C532" t="str">
            <v>M2</v>
          </cell>
          <cell r="E532" t="str">
            <v>171,95</v>
          </cell>
        </row>
        <row r="533">
          <cell r="A533">
            <v>11192</v>
          </cell>
          <cell r="B533" t="str">
            <v>BASCULANTE EM CANTONEIRA DE FERRO 5/8" X 1/8" - 4 BANDEIRAS (2 FIXAS, 2 MOVEIS) - 80 X 80CM</v>
          </cell>
          <cell r="C533" t="str">
            <v>UN</v>
          </cell>
          <cell r="E533" t="str">
            <v>83,50</v>
          </cell>
        </row>
        <row r="534">
          <cell r="A534">
            <v>3437</v>
          </cell>
          <cell r="B534" t="str">
            <v>BASCULANTE MAD REGIONAL 3A</v>
          </cell>
          <cell r="C534" t="str">
            <v>M2</v>
          </cell>
          <cell r="E534" t="str">
            <v>46,46</v>
          </cell>
        </row>
        <row r="535">
          <cell r="A535">
            <v>625</v>
          </cell>
          <cell r="B535" t="str">
            <v>BASE CIMENTO CRISTALIZANTE TIPO DENVERLIT OU SIMILAR</v>
          </cell>
          <cell r="C535" t="str">
            <v>KG</v>
          </cell>
          <cell r="E535" t="str">
            <v>1,94</v>
          </cell>
        </row>
        <row r="536">
          <cell r="A536">
            <v>13373</v>
          </cell>
          <cell r="B536" t="str">
            <v>BASE P/ FUSIVEIS NH TAMANHO 00, DE 6 A 160A, TIPO 3 NH 3 030-Z DA SIEMENS OU EQUIV</v>
          </cell>
          <cell r="C536" t="str">
            <v>UN</v>
          </cell>
          <cell r="E536" t="str">
            <v>12,25</v>
          </cell>
        </row>
        <row r="537">
          <cell r="A537">
            <v>13374</v>
          </cell>
          <cell r="B537" t="str">
            <v>BASE P/ FUSIVEIS NH TAMANHO 01, DE 40 A 250A, TIPO 3 NH 3 230-Z DA SIEMENS OU EQUIV</v>
          </cell>
          <cell r="C537" t="str">
            <v>UN</v>
          </cell>
          <cell r="E537" t="str">
            <v>34,85</v>
          </cell>
        </row>
        <row r="538">
          <cell r="A538">
            <v>10956</v>
          </cell>
          <cell r="B538" t="str">
            <v>BASE P/ MASTRO DE PARA-RAIOS - 2"</v>
          </cell>
          <cell r="C538" t="str">
            <v>UN</v>
          </cell>
          <cell r="E538" t="str">
            <v>35,67</v>
          </cell>
        </row>
        <row r="539">
          <cell r="A539">
            <v>641</v>
          </cell>
          <cell r="B539" t="str">
            <v>BATE ESTACA-MARTELO ATE 3,0T DIESEL 160 HP TORRE 15 M MAGAN IM 1520 BS</v>
          </cell>
          <cell r="C539" t="str">
            <v>H</v>
          </cell>
          <cell r="E539" t="str">
            <v>57,06</v>
          </cell>
        </row>
        <row r="540">
          <cell r="A540">
            <v>10535</v>
          </cell>
          <cell r="B540" t="str">
            <v>BETONEIRA 320 A 400 LITROS, SEM CARREGADOR, MOTOR ELÉTRICO TRIFÁSICO DE 3 HP</v>
          </cell>
          <cell r="C540" t="str">
            <v>UN</v>
          </cell>
          <cell r="E540" t="str">
            <v>2.867,26</v>
          </cell>
        </row>
        <row r="541">
          <cell r="A541">
            <v>10534</v>
          </cell>
          <cell r="B541" t="str">
            <v>BETONEIRA 320 LITROS, COM CARREGADOR, MOTOR ELÉTRICO TRIFÁSICA DE 3 HP</v>
          </cell>
          <cell r="C541" t="str">
            <v>UN</v>
          </cell>
          <cell r="E541" t="str">
            <v>3.180,57</v>
          </cell>
        </row>
        <row r="542">
          <cell r="A542">
            <v>10537</v>
          </cell>
          <cell r="B542" t="str">
            <v>BETONEIRA 320 LITROS, SEM CARREGADOR, MOTOR A DIESEL DE 5,5 HP</v>
          </cell>
          <cell r="C542" t="str">
            <v>UN</v>
          </cell>
          <cell r="E542" t="str">
            <v>5.646,36</v>
          </cell>
        </row>
        <row r="543">
          <cell r="A543">
            <v>13891</v>
          </cell>
          <cell r="B543" t="str">
            <v>BETONEIRA 320 LITROS, SEM CARREGADOR, MOTOR A GASOLINA</v>
          </cell>
          <cell r="C543" t="str">
            <v>UN</v>
          </cell>
          <cell r="E543" t="str">
            <v>4.238,50</v>
          </cell>
        </row>
        <row r="544">
          <cell r="A544">
            <v>646</v>
          </cell>
          <cell r="B544" t="str">
            <v>BETONEIRA 320L DIESEL 5,5HP C/ CARREGADOR MECANICO</v>
          </cell>
          <cell r="C544" t="str">
            <v>H</v>
          </cell>
          <cell r="E544" t="str">
            <v>3,40</v>
          </cell>
        </row>
        <row r="545">
          <cell r="A545">
            <v>643</v>
          </cell>
          <cell r="B545" t="str">
            <v>BETONEIRA 320L DIESEL 5,5HP S/ CARREGADOR MECANICO</v>
          </cell>
          <cell r="C545" t="str">
            <v>H</v>
          </cell>
          <cell r="E545" t="str">
            <v>2,72</v>
          </cell>
        </row>
        <row r="546">
          <cell r="A546">
            <v>10531</v>
          </cell>
          <cell r="B546" t="str">
            <v>BETONEIRA 320L ELETRICA TRIFASICA 3HP C/ CARREGADOR MECANICO</v>
          </cell>
          <cell r="C546" t="str">
            <v>H</v>
          </cell>
          <cell r="E546" t="str">
            <v>1,51</v>
          </cell>
        </row>
        <row r="547">
          <cell r="A547">
            <v>10532</v>
          </cell>
          <cell r="B547" t="str">
            <v>BETONEIRA 320L ELETRICA TRIFASICA 3HP S/ CARREGADOR MECANICO</v>
          </cell>
          <cell r="C547" t="str">
            <v>H</v>
          </cell>
          <cell r="E547" t="str">
            <v>0,83</v>
          </cell>
        </row>
        <row r="548">
          <cell r="A548">
            <v>10539</v>
          </cell>
          <cell r="B548" t="str">
            <v>BETONEIRA 580 LITROS, COM CARREGADOR, MOTOR A DIESEL DE 7,5 HP</v>
          </cell>
          <cell r="C548" t="str">
            <v>UN</v>
          </cell>
          <cell r="E548" t="str">
            <v>19.171,58</v>
          </cell>
        </row>
        <row r="549">
          <cell r="A549">
            <v>14628</v>
          </cell>
          <cell r="B549" t="str">
            <v>BETONEIRA 580 LITROS, SEM CARREGADOR, MOTOR A DIESEL DE 7,5 HP</v>
          </cell>
          <cell r="C549" t="str">
            <v>UN</v>
          </cell>
          <cell r="E549" t="str">
            <v>11.935,61</v>
          </cell>
        </row>
        <row r="550">
          <cell r="A550">
            <v>10536</v>
          </cell>
          <cell r="B550" t="str">
            <v>BETONEIRA 580 LITROS, SEM CARREGADOR, MOTOR ELÉTRICO TRIFÁSICO DE 7,5 HP</v>
          </cell>
          <cell r="C550" t="str">
            <v>UN</v>
          </cell>
          <cell r="E550" t="str">
            <v>10.196,81</v>
          </cell>
        </row>
        <row r="551">
          <cell r="A551">
            <v>25975</v>
          </cell>
          <cell r="B551" t="str">
            <v>BETONEIRA 580L , A GASOLINA, 10 KW, CONSUMO 3L/H, ROTATIVA, COM CARREGADOR DE MATERIAL E MEDIDOR DE AGUA</v>
          </cell>
          <cell r="C551" t="str">
            <v>UN</v>
          </cell>
          <cell r="E551" t="str">
            <v>17.750,95</v>
          </cell>
        </row>
        <row r="552">
          <cell r="A552">
            <v>644</v>
          </cell>
          <cell r="B552" t="str">
            <v>BETONEIRA 580L DIESEL 7,5HP C/ CARREGADOR MECANICO</v>
          </cell>
          <cell r="C552" t="str">
            <v>H</v>
          </cell>
          <cell r="E552" t="str">
            <v>5,06</v>
          </cell>
        </row>
        <row r="553">
          <cell r="A553">
            <v>10533</v>
          </cell>
          <cell r="B553" t="str">
            <v>BETONEIRA 580L ELETRICA TRIFASICA 7,5HP C/ CARREGADOR MECANICO</v>
          </cell>
          <cell r="C553" t="str">
            <v>H</v>
          </cell>
          <cell r="E553" t="str">
            <v>2,42</v>
          </cell>
        </row>
        <row r="554">
          <cell r="A554">
            <v>11797</v>
          </cell>
          <cell r="B554" t="str">
            <v>BIDE LOUCA BRANCA C/ 3 FUROS - LINHA PADRAO MEDIO</v>
          </cell>
          <cell r="C554" t="str">
            <v>UN</v>
          </cell>
          <cell r="E554" t="str">
            <v>57,22</v>
          </cell>
        </row>
        <row r="555">
          <cell r="A555">
            <v>20265</v>
          </cell>
          <cell r="B555" t="str">
            <v>BIDE LOUCA COR C/ 3 FUROS</v>
          </cell>
          <cell r="C555" t="str">
            <v>UN</v>
          </cell>
          <cell r="E555" t="str">
            <v>52,91</v>
          </cell>
        </row>
        <row r="556">
          <cell r="A556">
            <v>647</v>
          </cell>
          <cell r="B556" t="str">
            <v>BLASTER, DINAMITADOR OU CABO DE FOGO</v>
          </cell>
          <cell r="C556" t="str">
            <v>H</v>
          </cell>
          <cell r="E556" t="str">
            <v>10,65</v>
          </cell>
        </row>
        <row r="557">
          <cell r="A557">
            <v>25070</v>
          </cell>
          <cell r="B557" t="str">
            <v>BLOCO CONCRETO ESTRUTURAL FCK 4,5MPA 14X19X39CM NBR 6136 PAREDE=&gt;25MM</v>
          </cell>
          <cell r="C557" t="str">
            <v>UN</v>
          </cell>
          <cell r="E557" t="str">
            <v>1,53</v>
          </cell>
        </row>
        <row r="558">
          <cell r="A558">
            <v>25067</v>
          </cell>
          <cell r="B558" t="str">
            <v>BLOCO CONCRETO ESTRUTURAL FCK 4,5MPA 19X19X39CM NBR 6136 PAREDE TRANS-VERSAL =&gt;25MM E LONGITUDINAL =&gt;32MM</v>
          </cell>
          <cell r="C558" t="str">
            <v>UN</v>
          </cell>
          <cell r="E558" t="str">
            <v>2,05</v>
          </cell>
        </row>
        <row r="559">
          <cell r="A559">
            <v>25071</v>
          </cell>
          <cell r="B559" t="str">
            <v>BLOCO CONCRETO ESTRUTURAL FCK 4,5MPA 9X19X39CM</v>
          </cell>
          <cell r="C559" t="str">
            <v>UN</v>
          </cell>
          <cell r="E559" t="str">
            <v>1,08</v>
          </cell>
        </row>
        <row r="560">
          <cell r="A560">
            <v>10610</v>
          </cell>
          <cell r="B560" t="str">
            <v>BLOCO ESTRUTURAL CERAMICO - 14 X 19 X 29 CM</v>
          </cell>
          <cell r="C560" t="str">
            <v>UN</v>
          </cell>
          <cell r="E560" t="str">
            <v>0,51</v>
          </cell>
        </row>
        <row r="561">
          <cell r="A561">
            <v>709</v>
          </cell>
          <cell r="B561" t="str">
            <v>BLOCO POLIETILENO ALTA DENSIDADE 27 X 30 X 100 CM MODELO MAXBLOCO LEOTECH, ACOMPANHADOS PLACAS TERMINAIS E LONGARINAS</v>
          </cell>
          <cell r="C561" t="str">
            <v>UN</v>
          </cell>
          <cell r="E561" t="str">
            <v>454,29</v>
          </cell>
        </row>
        <row r="562">
          <cell r="A562">
            <v>708</v>
          </cell>
          <cell r="B562" t="str">
            <v>BLOCO SEXTAVADO COMUM CONCRETO (TIPO BLOKRET) E = 5,0CM 19 X 19CM</v>
          </cell>
          <cell r="C562" t="str">
            <v>M2</v>
          </cell>
          <cell r="E562" t="str">
            <v>23,98</v>
          </cell>
        </row>
        <row r="563">
          <cell r="A563">
            <v>691</v>
          </cell>
          <cell r="B563" t="str">
            <v>BLOCO SEXTAVADO COMUM CONCRETO (TIPO BLOKRET) E = 6,5CM 30 X 30CM</v>
          </cell>
          <cell r="C563" t="str">
            <v>M2</v>
          </cell>
          <cell r="E563" t="str">
            <v>30,41</v>
          </cell>
        </row>
        <row r="564">
          <cell r="A564">
            <v>713</v>
          </cell>
          <cell r="B564" t="str">
            <v>BLOCO SEXTAVADO COMUM CONCRETO (TIPO BLOKRET) E = 8,0CM 30 X 30CM</v>
          </cell>
          <cell r="C564" t="str">
            <v>M2</v>
          </cell>
          <cell r="E564" t="str">
            <v>32,06</v>
          </cell>
        </row>
        <row r="565">
          <cell r="A565">
            <v>11117</v>
          </cell>
          <cell r="B565" t="str">
            <v>BLOCO SEXTAVADO COMUM CONCRETO (TIPO BLOKRET) E = 8,0CM 30 X 30CM</v>
          </cell>
          <cell r="C565" t="str">
            <v>UN</v>
          </cell>
          <cell r="E565" t="str">
            <v>2,81</v>
          </cell>
        </row>
        <row r="566">
          <cell r="A566">
            <v>11118</v>
          </cell>
          <cell r="B566" t="str">
            <v>BLOCO SEXTAVADO COMUM CONCRETO (TIPO BLOKRET) E = 9,0CM 30 X 30CM</v>
          </cell>
          <cell r="C566" t="str">
            <v>UN</v>
          </cell>
          <cell r="E566" t="str">
            <v>3,21</v>
          </cell>
        </row>
        <row r="567">
          <cell r="A567">
            <v>13852</v>
          </cell>
          <cell r="B567" t="str">
            <v>BLOCO SEXTAVADO COMUM CONCRETO (TIPO BLOKRET) E= 10,0CM</v>
          </cell>
          <cell r="C567" t="str">
            <v>M2</v>
          </cell>
          <cell r="E567" t="str">
            <v>35,37</v>
          </cell>
        </row>
        <row r="568">
          <cell r="A568">
            <v>11119</v>
          </cell>
          <cell r="B568" t="str">
            <v>BLOCO SEXTAVADO COMUM CONCRETO 30 X 30 X 8CM</v>
          </cell>
          <cell r="C568" t="str">
            <v>M2</v>
          </cell>
          <cell r="E568" t="str">
            <v>25,86</v>
          </cell>
        </row>
        <row r="569">
          <cell r="A569">
            <v>677</v>
          </cell>
          <cell r="B569" t="str">
            <v>BLOCO SEXTAVADO CONCRETO 20 X 20 X 10CM</v>
          </cell>
          <cell r="C569" t="str">
            <v>M2</v>
          </cell>
          <cell r="E569" t="str">
            <v>41,57</v>
          </cell>
        </row>
        <row r="570">
          <cell r="A570">
            <v>710</v>
          </cell>
          <cell r="B570" t="str">
            <v>BLOCO SEXTAVADO CONCRETO 20 X 20 X 6CM</v>
          </cell>
          <cell r="C570" t="str">
            <v>M2</v>
          </cell>
          <cell r="E570" t="str">
            <v>29,34</v>
          </cell>
        </row>
        <row r="571">
          <cell r="A571">
            <v>676</v>
          </cell>
          <cell r="B571" t="str">
            <v>BLOCO SEXTAVADO CONCRETO 20 X 20 X 8CM</v>
          </cell>
          <cell r="C571" t="str">
            <v>M2</v>
          </cell>
          <cell r="E571" t="str">
            <v>38,47</v>
          </cell>
        </row>
        <row r="572">
          <cell r="A572">
            <v>679</v>
          </cell>
          <cell r="B572" t="str">
            <v>BLOCO SEXTAVADO CONCRETO 25 X 25 X 10CM</v>
          </cell>
          <cell r="C572" t="str">
            <v>M2</v>
          </cell>
          <cell r="E572" t="str">
            <v>49,08</v>
          </cell>
        </row>
        <row r="573">
          <cell r="A573">
            <v>711</v>
          </cell>
          <cell r="B573" t="str">
            <v>BLOCO SEXTAVADO CONCRETO 25 X 25 X 6CM</v>
          </cell>
          <cell r="C573" t="str">
            <v>M2</v>
          </cell>
          <cell r="E573" t="str">
            <v>29,63</v>
          </cell>
        </row>
        <row r="574">
          <cell r="A574">
            <v>712</v>
          </cell>
          <cell r="B574" t="str">
            <v>BLOCO SEXTAVADO CONCRETO 25 X 25 X 8CM</v>
          </cell>
          <cell r="C574" t="str">
            <v>M2</v>
          </cell>
          <cell r="E574" t="str">
            <v>35,16</v>
          </cell>
        </row>
        <row r="575">
          <cell r="A575">
            <v>678</v>
          </cell>
          <cell r="B575" t="str">
            <v>BLOCO SEXTAVADO CONCRETO 30 X 30 X 10CM</v>
          </cell>
          <cell r="C575" t="str">
            <v>M2</v>
          </cell>
          <cell r="E575" t="str">
            <v>38,79</v>
          </cell>
        </row>
        <row r="576">
          <cell r="A576">
            <v>714</v>
          </cell>
          <cell r="B576" t="str">
            <v>BLOCO SEXTAVADO CONCRETO 30 X 30 X 8CM</v>
          </cell>
          <cell r="C576" t="str">
            <v>M2</v>
          </cell>
          <cell r="E576" t="str">
            <v>32,33</v>
          </cell>
        </row>
        <row r="577">
          <cell r="A577">
            <v>695</v>
          </cell>
          <cell r="B577" t="str">
            <v>BLOCO TIPO RAQUET DE CONCRETO E=6CM PISO 10 FACES COD 1035 N</v>
          </cell>
          <cell r="C577" t="str">
            <v>M2</v>
          </cell>
          <cell r="E577" t="str">
            <v>30,93</v>
          </cell>
        </row>
        <row r="578">
          <cell r="A578">
            <v>674</v>
          </cell>
          <cell r="B578" t="str">
            <v>BLOCO VEDACAO CONCRETO CELULAR 10 X 30 X 60CM</v>
          </cell>
          <cell r="C578" t="str">
            <v>M2</v>
          </cell>
          <cell r="E578" t="str">
            <v>25,43</v>
          </cell>
        </row>
        <row r="579">
          <cell r="A579">
            <v>652</v>
          </cell>
          <cell r="B579" t="str">
            <v>BLOCO VEDACAO CONCRETO CELULAR 20 X 30 X 60CM</v>
          </cell>
          <cell r="C579" t="str">
            <v>M2</v>
          </cell>
          <cell r="E579" t="str">
            <v>50,89</v>
          </cell>
        </row>
        <row r="580">
          <cell r="A580">
            <v>11979</v>
          </cell>
          <cell r="B580" t="str">
            <v>BLOCO VEDACAO CONCRETO POROSO 20 X 20 X 20CM</v>
          </cell>
          <cell r="C580" t="str">
            <v>UN</v>
          </cell>
          <cell r="E580" t="str">
            <v>0,88</v>
          </cell>
        </row>
        <row r="581">
          <cell r="A581">
            <v>650</v>
          </cell>
          <cell r="B581" t="str">
            <v>BLOCO VEDACAO CONCRETO 10 X 20 X 40CM</v>
          </cell>
          <cell r="C581" t="str">
            <v>UN</v>
          </cell>
          <cell r="E581" t="str">
            <v>0,92</v>
          </cell>
        </row>
        <row r="582">
          <cell r="A582">
            <v>651</v>
          </cell>
          <cell r="B582" t="str">
            <v>BLOCO VEDACAO CONCRETO 15 X 20 X 40CM</v>
          </cell>
          <cell r="C582" t="str">
            <v>UN</v>
          </cell>
          <cell r="E582" t="str">
            <v>1,27</v>
          </cell>
        </row>
        <row r="583">
          <cell r="A583">
            <v>654</v>
          </cell>
          <cell r="B583" t="str">
            <v>BLOCO VEDACAO CONCRETO 20 X 20 X 40CM</v>
          </cell>
          <cell r="C583" t="str">
            <v>UN</v>
          </cell>
          <cell r="E583" t="str">
            <v>1,59</v>
          </cell>
        </row>
        <row r="584">
          <cell r="A584">
            <v>715</v>
          </cell>
          <cell r="B584" t="str">
            <v>BLOCO VIDRO INCOLOR CANELADO 19 X 19 X 8CM</v>
          </cell>
          <cell r="C584" t="str">
            <v>UN</v>
          </cell>
          <cell r="E584" t="str">
            <v>10,93</v>
          </cell>
        </row>
        <row r="585">
          <cell r="A585">
            <v>11981</v>
          </cell>
          <cell r="B585" t="str">
            <v>BLOCO VIDRO INCOLOR VENEZIANA 20 X 10 X 8CM</v>
          </cell>
          <cell r="C585" t="str">
            <v>UN</v>
          </cell>
          <cell r="E585" t="str">
            <v>6,50</v>
          </cell>
        </row>
        <row r="586">
          <cell r="A586">
            <v>716</v>
          </cell>
          <cell r="B586" t="str">
            <v>BLOCO VIDRO INCOLOR XADREZ 20 X 20 X 10CM</v>
          </cell>
          <cell r="C586" t="str">
            <v>UN</v>
          </cell>
          <cell r="E586" t="str">
            <v>11,84</v>
          </cell>
        </row>
        <row r="587">
          <cell r="A587">
            <v>12614</v>
          </cell>
          <cell r="B587" t="str">
            <v>BOCAL PVC MR AQUAPLUV BEIRAL D =125X88 MM</v>
          </cell>
          <cell r="C587" t="str">
            <v>UN</v>
          </cell>
          <cell r="E587" t="str">
            <v>5,82</v>
          </cell>
        </row>
        <row r="588">
          <cell r="A588">
            <v>12294</v>
          </cell>
          <cell r="B588" t="str">
            <v>BOCAL/SOQUETE/RECEPTACULO CONTRA INTEMPERIES C/ RABICHO</v>
          </cell>
          <cell r="C588" t="str">
            <v>UN</v>
          </cell>
          <cell r="E588" t="str">
            <v>1,87</v>
          </cell>
        </row>
        <row r="589">
          <cell r="A589">
            <v>12295</v>
          </cell>
          <cell r="B589" t="str">
            <v>BOCAL/SOQUETE/RECEPTACULO DE BAQUELITE</v>
          </cell>
          <cell r="C589" t="str">
            <v>UN</v>
          </cell>
          <cell r="E589" t="str">
            <v>2,16</v>
          </cell>
        </row>
        <row r="590">
          <cell r="A590">
            <v>12296</v>
          </cell>
          <cell r="B590" t="str">
            <v>BOCAL/SOQUETE/RECEPTACULO DE PORCELANA</v>
          </cell>
          <cell r="C590" t="str">
            <v>UN</v>
          </cell>
          <cell r="E590" t="str">
            <v>1,66</v>
          </cell>
        </row>
        <row r="591">
          <cell r="A591">
            <v>6140</v>
          </cell>
          <cell r="B591" t="str">
            <v>BOLSA DE LIGACAO EM PVC FLEXIVEL P/ VASO SANITARIO 1.1/2" (40MM)</v>
          </cell>
          <cell r="C591" t="str">
            <v>UN</v>
          </cell>
          <cell r="E591" t="str">
            <v>1,48</v>
          </cell>
        </row>
        <row r="592">
          <cell r="A592">
            <v>10575</v>
          </cell>
          <cell r="B592" t="str">
            <v>BOMBA AUTO-ASPIRANTE C/ MOTOR ELETRICO MONOFASICO 1/4 CV BOCAIS 3/4" X 3/4" SCHNEIDER MOD. ASP-56 **CAIXA**"</v>
          </cell>
          <cell r="C592" t="str">
            <v>UN</v>
          </cell>
          <cell r="E592" t="str">
            <v>456,29</v>
          </cell>
        </row>
        <row r="593">
          <cell r="A593">
            <v>14013</v>
          </cell>
          <cell r="B593" t="str">
            <v>BOMBA C/MOTOR NACIONAL P/SONDAGEM</v>
          </cell>
          <cell r="C593" t="str">
            <v>UN</v>
          </cell>
          <cell r="E593" t="str">
            <v>26.991,38</v>
          </cell>
        </row>
        <row r="594">
          <cell r="A594">
            <v>733</v>
          </cell>
          <cell r="B594" t="str">
            <v>BOMBA CENTRIFUGA C/ MOTOR ELETRICO MONOFASICO MOD. BC 91S 3/4 CV - AMT= 11 MCA, Q= 7,3 M³/H- AMT= 23 MCA, Q= 3,4 M³, SCHEIDER**CAIXA**. PARA UTILIZACAO EM AGUAS LIMPAS, APLIC. AGRICULTURA, INDUSTRIA E RESI</v>
          </cell>
          <cell r="C594" t="str">
            <v>UN</v>
          </cell>
          <cell r="E594" t="str">
            <v>448,14</v>
          </cell>
        </row>
        <row r="595">
          <cell r="A595">
            <v>731</v>
          </cell>
          <cell r="B595" t="str">
            <v>BOMBA CENTRIFUGA C/ MOTOR ELETRICO MONOFASICO 1/2CV BOCAIS 1" X 3/4" DANCOR SERIE CAMW4 MOD. 114 **CAIXA**"</v>
          </cell>
          <cell r="C595" t="str">
            <v>UN</v>
          </cell>
          <cell r="E595" t="str">
            <v>347,65</v>
          </cell>
        </row>
        <row r="596">
          <cell r="A596">
            <v>729</v>
          </cell>
          <cell r="B596" t="str">
            <v>BOMBA CENTRIFUGA C/ MOTOR ELETRICO MONOFASICO 1/3HP BOCAIS 1" X 3/4" DANCOR SERIE CAMW4 MOD. 103 **CAIXA**"</v>
          </cell>
          <cell r="C596" t="str">
            <v>UN</v>
          </cell>
          <cell r="E596" t="str">
            <v>313,10</v>
          </cell>
        </row>
        <row r="597">
          <cell r="A597">
            <v>738</v>
          </cell>
          <cell r="B597" t="str">
            <v>BOMBA CENTRIFUGA C/ MOTOR ELETRICO TRIFASICO 5CV BOCAIS 2" X 1.1/2" X 1" DANCOR SERIE CAM MOD. 618 - TJM HM/ Q = 40M / 25M3/H A 47M / 16M3/H**CAIXA**"</v>
          </cell>
          <cell r="C597" t="str">
            <v>UN</v>
          </cell>
          <cell r="E597" t="str">
            <v>1.670,34</v>
          </cell>
        </row>
        <row r="598">
          <cell r="A598">
            <v>734</v>
          </cell>
          <cell r="B598" t="str">
            <v>BOMBA CENTRIFUGA C/ MOTOR ELETRICO TRIFASICO 1 1/2CV BOCAIS 1 1/4" X 1" SCHNEIDER MOD.BC92 **CAIXA**"</v>
          </cell>
          <cell r="C598" t="str">
            <v>UN</v>
          </cell>
          <cell r="E598" t="str">
            <v>668,13</v>
          </cell>
        </row>
        <row r="599">
          <cell r="A599">
            <v>732</v>
          </cell>
          <cell r="B599" t="str">
            <v>BOMBA CENTRIFUGA C/ MOTOR ELETRICO TRIFASICO 1CV BOCAIS 1" X 1 " DANCOR SERIE CAM MOD. 250, HM /Q = 14M / 7,1M3 /H A 34M / 5M3 / H**CAIXA**"</v>
          </cell>
          <cell r="C599" t="str">
            <v>UN</v>
          </cell>
          <cell r="E599" t="str">
            <v>481,22</v>
          </cell>
        </row>
        <row r="600">
          <cell r="A600">
            <v>737</v>
          </cell>
          <cell r="B600" t="str">
            <v>BOMBA CENTRIFUGA C/ MOTOR ELETRICO TRIFASICO 15CV BOCAIS 2 1/2" " X 2" DANCOR SERIE CAM MOD. 687 - TJM HM/Q = 54M / 47M3 / H A 70M / 25M3 / H**CAIXA**"</v>
          </cell>
          <cell r="C600" t="str">
            <v>UN</v>
          </cell>
          <cell r="E600" t="str">
            <v>2.851,80</v>
          </cell>
        </row>
        <row r="601">
          <cell r="A601">
            <v>736</v>
          </cell>
          <cell r="B601" t="str">
            <v>BOMBA CENTRIFUGA C/ MOTOR ELETRICO TRIFASICO 3CV BOCAIS 1 1/2" X 1 1/4" DANCOR SERIE CAM MOD.510 **CAIXA**"</v>
          </cell>
          <cell r="C601" t="str">
            <v>UN</v>
          </cell>
          <cell r="E601" t="str">
            <v>793,50</v>
          </cell>
        </row>
        <row r="602">
          <cell r="A602">
            <v>14161</v>
          </cell>
          <cell r="B602" t="str">
            <v>BOMBA CENTRIFUGA C/ MOTOR ELETRICO 3/4CV SCHNEIDER BC-91 **CAIXA**</v>
          </cell>
          <cell r="C602" t="str">
            <v>UN</v>
          </cell>
          <cell r="E602" t="str">
            <v>475,30</v>
          </cell>
        </row>
        <row r="603">
          <cell r="A603">
            <v>740</v>
          </cell>
          <cell r="B603" t="str">
            <v>BOMBA CENTRIFUGA DE ESTAGIOS C/ MOTOR ELETRICO TRIFASICO 10CV B OCAIS 1 1/2" X 1" SCHNEIDER MOD. ME-BR 24100 **CAIXA**"</v>
          </cell>
          <cell r="C603" t="str">
            <v>UN</v>
          </cell>
          <cell r="E603" t="str">
            <v>2.489,97</v>
          </cell>
        </row>
        <row r="604">
          <cell r="A604">
            <v>735</v>
          </cell>
          <cell r="B604" t="str">
            <v>BOMBA CENTRIFUGA DE ESTAGIOS C/ MOTOR ELETRICO TRIFASICO 2CV BOCAIS 1" X 3/4" SCHNEIDER MOD. ME BR-1420,HM/ Q = 30M / 7,2M3 / H A 70M / 1,9M3 / H**CAIXA**"</v>
          </cell>
          <cell r="C604" t="str">
            <v>UN</v>
          </cell>
          <cell r="E604" t="str">
            <v>1.068,47</v>
          </cell>
        </row>
        <row r="605">
          <cell r="A605">
            <v>25932</v>
          </cell>
          <cell r="B605" t="str">
            <v>BOMBA HIDRAULICA ALTA PRESSÃO (UNIDADE MOTRIZ), VAZÃO DE 3,0L/MIN, ATINGINDO PRESSÕES MANOMÉTRICAS DE ATÉ 100KGF/CM2 - LOCAÇÃO</v>
          </cell>
          <cell r="C605" t="str">
            <v>DIA</v>
          </cell>
          <cell r="E605" t="str">
            <v>185,00</v>
          </cell>
        </row>
        <row r="606">
          <cell r="A606">
            <v>745</v>
          </cell>
          <cell r="B606" t="str">
            <v>BOMBA PARA TESTE HIDROSTATICO ATE 850 LIBRAS</v>
          </cell>
          <cell r="C606" t="str">
            <v>H</v>
          </cell>
          <cell r="E606" t="str">
            <v>0,81</v>
          </cell>
        </row>
        <row r="607">
          <cell r="A607">
            <v>10753</v>
          </cell>
          <cell r="B607" t="str">
            <v>BOMBA PRESSURIZADORA ELETRICA ATE 2HP, 1 1/2"</v>
          </cell>
          <cell r="C607" t="str">
            <v>H</v>
          </cell>
          <cell r="E607" t="str">
            <v>0,31</v>
          </cell>
        </row>
        <row r="608">
          <cell r="A608">
            <v>755</v>
          </cell>
          <cell r="B608" t="str">
            <v>BOMBA SUBMERSA DA MARCA LEAO S65-7, 27HP, ELETR. TRIFASICA, 220/380V</v>
          </cell>
          <cell r="C608" t="str">
            <v>UN</v>
          </cell>
          <cell r="E608" t="str">
            <v>11.148,71</v>
          </cell>
        </row>
        <row r="609">
          <cell r="A609">
            <v>756</v>
          </cell>
          <cell r="B609" t="str">
            <v>BOMBA SUBMERSA DA MARCA LEAO S65-9, 32HP, ELETR. TRIFASICA 220/380V</v>
          </cell>
          <cell r="C609" t="str">
            <v>UN</v>
          </cell>
          <cell r="E609" t="str">
            <v>23.993,06</v>
          </cell>
        </row>
        <row r="610">
          <cell r="A610">
            <v>749</v>
          </cell>
          <cell r="B610" t="str">
            <v>BOMBA SUBMERSA P/ POCO PROFUNDO ELETRICA TRIFASICA 4HP MARCA LEAO MOD.4R8-14, SERIE 300, 220V- 22TR, HM/Q = 64,5M/10M³/H A 96M/6,0M³/H</v>
          </cell>
          <cell r="C610" t="str">
            <v>UN</v>
          </cell>
          <cell r="E610" t="str">
            <v>5.183,78</v>
          </cell>
        </row>
        <row r="611">
          <cell r="A611">
            <v>750</v>
          </cell>
          <cell r="B611" t="str">
            <v>BOMBA SUBMERSA P/ POCO PROFUNDO ELETRICA TRIFASICA 5CV DANCOR MOD 8.3S-29,HM/Q = 30M/10M³/H A 201M/3,4M³/H</v>
          </cell>
          <cell r="C611" t="str">
            <v>UN</v>
          </cell>
          <cell r="E611" t="str">
            <v>5.429,87</v>
          </cell>
        </row>
        <row r="612">
          <cell r="A612">
            <v>10587</v>
          </cell>
          <cell r="B612" t="str">
            <v>BOMBA SUBMERSA 4" P/ POCO PROFUNDO ELETRICA MONOFASICA 1/2CV SAIDA 1 1/2'' MARCA DANCOR SERIE SSP MOD.1.1S-13</v>
          </cell>
          <cell r="C612" t="str">
            <v>UN</v>
          </cell>
          <cell r="E612" t="str">
            <v>2.352,95</v>
          </cell>
        </row>
        <row r="613">
          <cell r="A613">
            <v>759</v>
          </cell>
          <cell r="B613" t="str">
            <v>BOMBA SUBMERSA 4" P/ POCO PROFUNDO ELETRICA TRIFASICA 2CV, SAI DA 1, 1/2" MARCA DANCOR SERIE SPP MOD 3.2S- 20, HM/Q = 18M/5,3 M3/H A 16,4M/1,64M³/H **CAIXA**</v>
          </cell>
          <cell r="C613" t="str">
            <v>UN</v>
          </cell>
          <cell r="E613" t="str">
            <v>3.465,81</v>
          </cell>
        </row>
        <row r="614">
          <cell r="A614">
            <v>761</v>
          </cell>
          <cell r="B614" t="str">
            <v>BOMBA SUBMERSA 4" P/ POCO PROFUNDO ELETRICA TRIFASICA 5CV, SAIDA 2" M ARCA DANCOR SERIE SPP MOD 11.2S-15,HM/Q = 42M/14,86M³/H A 121M/2,57M³/H **CAIXA**"</v>
          </cell>
          <cell r="C614" t="str">
            <v>UN</v>
          </cell>
          <cell r="E614" t="str">
            <v>6.788,94</v>
          </cell>
        </row>
        <row r="615">
          <cell r="A615">
            <v>10588</v>
          </cell>
          <cell r="B615" t="str">
            <v>BOMBA SUBMERSIVEL P/ DRENAGEM ELETRICA TRIFASICA 1CV SAIDA 2'' C/ 5M CABO ELETRICO DANCOR SERIE SDE MOD. 2063 **CAIXA**</v>
          </cell>
          <cell r="C615" t="str">
            <v>UN</v>
          </cell>
          <cell r="E615" t="str">
            <v>1.527,35</v>
          </cell>
        </row>
        <row r="616">
          <cell r="A616">
            <v>10589</v>
          </cell>
          <cell r="B616" t="str">
            <v>BOMBA SUBMERSIVEL P/ DRENAGEM ELETRICA TRIFASICA 2CV SAIDA 2'' C/ 5M CABO ELETRICO DANCOR SERIE SDE MOD. 2213 **CAIXA**</v>
          </cell>
          <cell r="C616" t="str">
            <v>UN</v>
          </cell>
          <cell r="E616" t="str">
            <v>1.616,26</v>
          </cell>
        </row>
        <row r="617">
          <cell r="A617">
            <v>751</v>
          </cell>
          <cell r="B617" t="str">
            <v>BOMBA SUBMERSIVEL P/ DRENAGEM ELETRICA TRIFASICA 3CV SAIDA 2" C/ 5M CABO ELETRICO DANCOR SERIE</v>
          </cell>
          <cell r="C617" t="str">
            <v>UN</v>
          </cell>
          <cell r="E617" t="str">
            <v>2.162,42</v>
          </cell>
        </row>
        <row r="618">
          <cell r="A618">
            <v>752</v>
          </cell>
          <cell r="B618" t="str">
            <v>BOMBA SUBMERSIVEL P/ DRENAGEM ELETRICA TRIFASICA 3CV SAIDA 2" C/ 5M CABO ELETRICO DANCOR SERIE SDE MOD. 2303 **CAIXA**"</v>
          </cell>
          <cell r="C618" t="str">
            <v>UN</v>
          </cell>
          <cell r="E618" t="str">
            <v>1.784,55</v>
          </cell>
        </row>
        <row r="619">
          <cell r="A619">
            <v>754</v>
          </cell>
          <cell r="B619" t="str">
            <v>BOMBA SUBMERSIVEL P/ DRENAGEM FLYGT B 2050 ELETRICA TRIFASICA, SAIDA 2" 1,1 KW HM/Q = 0M / 28M3/H A 13 M/6M3/H C/5M CABO ELETRICO**CAIXA**"</v>
          </cell>
          <cell r="C619" t="str">
            <v>UN</v>
          </cell>
          <cell r="E619" t="str">
            <v>4.067,65</v>
          </cell>
        </row>
        <row r="620">
          <cell r="A620">
            <v>757</v>
          </cell>
          <cell r="B620" t="str">
            <v>BOMBA SUBMERSIVEL P/ DRENAGEM FLYGT B 2066 ELETRICA TRIFASICA 3 ,7CV SAIDA DE 3" HM/Q = 6M/60M3/H A 22M/12M3/H C/ 5 M DE CABO ELETRICO**CAIXA**"</v>
          </cell>
          <cell r="C620" t="str">
            <v>UN</v>
          </cell>
          <cell r="E620" t="str">
            <v>7.353,77</v>
          </cell>
        </row>
        <row r="621">
          <cell r="A621">
            <v>760</v>
          </cell>
          <cell r="B621" t="str">
            <v>BOMBA SUBMERSIVEL P/ DRENAGEM FLYGT B 2102 HT ELETRICA TRIFASIC A 8,2 CV SAIDA 3", ALTA PRESSAO, HM/Q = 0M/72M3/H A 40M/21M3/H C/5M DE CABO ELETRICO**CAIXA**"</v>
          </cell>
          <cell r="C621" t="str">
            <v>UN</v>
          </cell>
          <cell r="E621" t="str">
            <v>12.343,37</v>
          </cell>
        </row>
        <row r="622">
          <cell r="A622">
            <v>11271</v>
          </cell>
          <cell r="B622" t="str">
            <v>BOMBA SUBMERSIVEL P/ DRENAGEM FLYGT B 2102 MT ELETRICA TRIFASICA 8,2 CV SAIDA 4", PRESSAO NORMAL, HM/Q = 0M/165 M3/H A 22M/30M3/H C/5M CABO ELETRICO**CAIXA**"</v>
          </cell>
          <cell r="C622" t="str">
            <v>UN</v>
          </cell>
          <cell r="E622" t="str">
            <v>12.657,48</v>
          </cell>
        </row>
        <row r="623">
          <cell r="A623">
            <v>10591</v>
          </cell>
          <cell r="B623" t="str">
            <v>BOMBA SUBMERSIVEL P/ DRENAGEM SCHNEIDER BCS-220, 1CV TRIFÁSICA, SAIDA2", C/ 1,5M DE CABO ELETR., AMT=8MCA Q=21,6M³/H A AMT=14MCA Q=7M³/H</v>
          </cell>
          <cell r="C623" t="str">
            <v>UN</v>
          </cell>
          <cell r="E623" t="str">
            <v>1.811,14</v>
          </cell>
        </row>
        <row r="624">
          <cell r="A624">
            <v>4086</v>
          </cell>
          <cell r="B624" t="str">
            <v>BOMBA SUBMERSIVEL P/ DRENAGEM/ESGOTAMENTO, ELETRICA TRIFASICA ACIMA DE 5 CV DESCARGA 4" HM = 25M, Q= 162M3/H = 2700L/MIN. OU EQUIV</v>
          </cell>
          <cell r="C624" t="str">
            <v>H</v>
          </cell>
          <cell r="E624" t="str">
            <v>1,35</v>
          </cell>
        </row>
        <row r="625">
          <cell r="A625">
            <v>4085</v>
          </cell>
          <cell r="B625" t="str">
            <v>BOMBA SUBMERSIVEL P/ DRENAGEM/ESGOTAMENTO, ELETRICA TRIFASICA ACIMA 2 ATE 5CV DESCARGA 3", HM = 24M, Q= 60M3/H = 1000L/MIN. OU EQUIV</v>
          </cell>
          <cell r="C625" t="str">
            <v>H</v>
          </cell>
          <cell r="E625" t="str">
            <v>1,03</v>
          </cell>
        </row>
        <row r="626">
          <cell r="A626">
            <v>4084</v>
          </cell>
          <cell r="B626" t="str">
            <v>BOMBA SUBMERSIVEL P/ DRENAGEM/ESGOTAMENTO, ELETRICA TRIFASICA ATE 2CV DESCARGA 2", HM = 10M, Q= 25M3/H = 417L/MIN. OU EQUIV</v>
          </cell>
          <cell r="C626" t="str">
            <v>H</v>
          </cell>
          <cell r="E626" t="str">
            <v>0,81</v>
          </cell>
        </row>
        <row r="627">
          <cell r="A627">
            <v>10592</v>
          </cell>
          <cell r="B627" t="str">
            <v>BOMBA SUBMERSIVEL SCHNEIDER BCS-220 1CV TRIFASICA, SAIDA 2", C/1,5M DE CABO ELETR. AMT=8MCA, Q= 29,4M³/H A AMT=18MCA, Q=11M³/H,P/DRENAGEM</v>
          </cell>
          <cell r="C627" t="str">
            <v>UN</v>
          </cell>
          <cell r="E627" t="str">
            <v>1.829,01</v>
          </cell>
        </row>
        <row r="628">
          <cell r="A628">
            <v>5082</v>
          </cell>
          <cell r="B628" t="str">
            <v>BORBOLETA FERRO CROMADO P/ JANELA MADEIRA TP GUILHOTINA</v>
          </cell>
          <cell r="C628" t="str">
            <v>PAR</v>
          </cell>
          <cell r="E628" t="str">
            <v>6,26</v>
          </cell>
        </row>
        <row r="629">
          <cell r="A629">
            <v>5081</v>
          </cell>
          <cell r="B629" t="str">
            <v>BORBOLETA LATAO FUNDIDO CROMADO P/ JANELA MADEIRA TP GUILHOTINA</v>
          </cell>
          <cell r="C629" t="str">
            <v>PAR</v>
          </cell>
          <cell r="E629" t="str">
            <v>6,97</v>
          </cell>
        </row>
        <row r="630">
          <cell r="A630">
            <v>12893</v>
          </cell>
          <cell r="B630" t="str">
            <v>BOTA COURO SOLADO DE BORRACHA VULCANIZADA</v>
          </cell>
          <cell r="C630" t="str">
            <v>PAR</v>
          </cell>
          <cell r="E630" t="str">
            <v>21,01</v>
          </cell>
        </row>
        <row r="631">
          <cell r="A631">
            <v>11930</v>
          </cell>
          <cell r="B631" t="str">
            <v>BRACADEIRA ACO INOX 1/4 X 3/4" X 600MM</v>
          </cell>
          <cell r="C631" t="str">
            <v>UN</v>
          </cell>
          <cell r="E631" t="str">
            <v>1,62</v>
          </cell>
        </row>
        <row r="632">
          <cell r="A632">
            <v>4361</v>
          </cell>
          <cell r="B632" t="str">
            <v>BRACADEIRA C/ PARAFUSO D = 1 1/2"</v>
          </cell>
          <cell r="C632" t="str">
            <v>UN</v>
          </cell>
          <cell r="E632" t="str">
            <v>1,78</v>
          </cell>
        </row>
        <row r="633">
          <cell r="A633">
            <v>4371</v>
          </cell>
          <cell r="B633" t="str">
            <v>BRACADEIRA C/ PARAFUSO D = 1 1/4"</v>
          </cell>
          <cell r="C633" t="str">
            <v>UN</v>
          </cell>
          <cell r="E633" t="str">
            <v>1,75</v>
          </cell>
        </row>
        <row r="634">
          <cell r="A634">
            <v>4363</v>
          </cell>
          <cell r="B634" t="str">
            <v>BRACADEIRA C/ PARAFUSO D = 1/2"</v>
          </cell>
          <cell r="C634" t="str">
            <v>UN</v>
          </cell>
          <cell r="E634" t="str">
            <v>0,84</v>
          </cell>
        </row>
        <row r="635">
          <cell r="A635">
            <v>4362</v>
          </cell>
          <cell r="B635" t="str">
            <v>BRACADEIRA C/ PARAFUSO D = 1"</v>
          </cell>
          <cell r="C635" t="str">
            <v>UN</v>
          </cell>
          <cell r="E635" t="str">
            <v>1,05</v>
          </cell>
        </row>
        <row r="636">
          <cell r="A636">
            <v>4364</v>
          </cell>
          <cell r="B636" t="str">
            <v>BRACADEIRA C/ PARAFUSO D = 2 1/2"</v>
          </cell>
          <cell r="C636" t="str">
            <v>UN</v>
          </cell>
          <cell r="E636" t="str">
            <v>2,22</v>
          </cell>
        </row>
        <row r="637">
          <cell r="A637">
            <v>4365</v>
          </cell>
          <cell r="B637" t="str">
            <v>BRACADEIRA C/ PARAFUSO D = 2"</v>
          </cell>
          <cell r="C637" t="str">
            <v>UN</v>
          </cell>
          <cell r="E637" t="str">
            <v>2,20</v>
          </cell>
        </row>
        <row r="638">
          <cell r="A638">
            <v>4366</v>
          </cell>
          <cell r="B638" t="str">
            <v>BRACADEIRA C/ PARAFUSO D = 3 1/2"</v>
          </cell>
          <cell r="C638" t="str">
            <v>UN</v>
          </cell>
          <cell r="E638" t="str">
            <v>2,88</v>
          </cell>
        </row>
        <row r="639">
          <cell r="A639">
            <v>4360</v>
          </cell>
          <cell r="B639" t="str">
            <v>BRACADEIRA C/ PARAFUSO D = 3/4"</v>
          </cell>
          <cell r="C639" t="str">
            <v>UN</v>
          </cell>
          <cell r="E639" t="str">
            <v>0,92</v>
          </cell>
        </row>
        <row r="640">
          <cell r="A640">
            <v>4367</v>
          </cell>
          <cell r="B640" t="str">
            <v>BRACADEIRA C/ PARAFUSO D = 3"</v>
          </cell>
          <cell r="C640" t="str">
            <v>UN</v>
          </cell>
          <cell r="E640" t="str">
            <v>2,62</v>
          </cell>
        </row>
        <row r="641">
          <cell r="A641">
            <v>4372</v>
          </cell>
          <cell r="B641" t="str">
            <v>BRACADEIRA C/ PARAFUSO D = 4"</v>
          </cell>
          <cell r="C641" t="str">
            <v>UN</v>
          </cell>
          <cell r="E641" t="str">
            <v>3,16</v>
          </cell>
        </row>
        <row r="642">
          <cell r="A642">
            <v>11926</v>
          </cell>
          <cell r="B642" t="str">
            <v>BRACADEIRA FERRO GALV MODULAR E = 1/2" D = 2 1/2"</v>
          </cell>
          <cell r="C642" t="str">
            <v>UN</v>
          </cell>
          <cell r="E642" t="str">
            <v>1,23</v>
          </cell>
        </row>
        <row r="643">
          <cell r="A643">
            <v>11927</v>
          </cell>
          <cell r="B643" t="str">
            <v>BRACADEIRA FERRO GALV MODULAR E = 1/2" D = 2"</v>
          </cell>
          <cell r="C643" t="str">
            <v>UN</v>
          </cell>
          <cell r="E643" t="str">
            <v>2,38</v>
          </cell>
        </row>
        <row r="644">
          <cell r="A644">
            <v>11928</v>
          </cell>
          <cell r="B644" t="str">
            <v>BRACADEIRA FERRO GALV MODULAR E = 1/2" D = 3"</v>
          </cell>
          <cell r="C644" t="str">
            <v>UN</v>
          </cell>
          <cell r="E644" t="str">
            <v>2,77</v>
          </cell>
        </row>
        <row r="645">
          <cell r="A645">
            <v>11929</v>
          </cell>
          <cell r="B645" t="str">
            <v>BRACADEIRA FERRO GALV MODULAR E = 1/2" D = 4"</v>
          </cell>
          <cell r="C645" t="str">
            <v>UN</v>
          </cell>
          <cell r="E645" t="str">
            <v>3,92</v>
          </cell>
        </row>
        <row r="646">
          <cell r="A646">
            <v>11270</v>
          </cell>
          <cell r="B646" t="str">
            <v>BRACADEIRA FIXACAO CABO PARA-RAIO - SIMPLES</v>
          </cell>
          <cell r="C646" t="str">
            <v>UN</v>
          </cell>
          <cell r="E646" t="str">
            <v>3,66</v>
          </cell>
        </row>
        <row r="647">
          <cell r="A647">
            <v>13343</v>
          </cell>
          <cell r="B647" t="str">
            <v>BRACADEIRA OU CINTA EM FG 6" PARA FIXACAO EM POSTE CIRCULAR"</v>
          </cell>
          <cell r="C647" t="str">
            <v>UN</v>
          </cell>
          <cell r="E647" t="str">
            <v>19,62</v>
          </cell>
        </row>
        <row r="648">
          <cell r="A648">
            <v>12615</v>
          </cell>
          <cell r="B648" t="str">
            <v>BRACADEIRA PVC AQUAPLUV D = 88MM</v>
          </cell>
          <cell r="C648" t="str">
            <v>UN</v>
          </cell>
          <cell r="E648" t="str">
            <v>1,14</v>
          </cell>
        </row>
        <row r="649">
          <cell r="A649">
            <v>4368</v>
          </cell>
          <cell r="B649" t="str">
            <v>BRACADEIRA 3/4" X 1/4"</v>
          </cell>
          <cell r="C649" t="str">
            <v>UN</v>
          </cell>
          <cell r="E649" t="str">
            <v>1,28</v>
          </cell>
        </row>
        <row r="650">
          <cell r="A650">
            <v>11685</v>
          </cell>
          <cell r="B650" t="str">
            <v>BRACO OU HASTE C/CANOPLA METAL CROMADO 1/2" P/ CHUVEIRO SIMPLES</v>
          </cell>
          <cell r="C650" t="str">
            <v>UN</v>
          </cell>
          <cell r="E650" t="str">
            <v>7,75</v>
          </cell>
        </row>
        <row r="651">
          <cell r="A651">
            <v>11679</v>
          </cell>
          <cell r="B651" t="str">
            <v>BRACO OU HASTE C/CANOPLA PLASTICA 1/2" P/ CHUVEIRO ELETRICO"</v>
          </cell>
          <cell r="C651" t="str">
            <v>UN</v>
          </cell>
          <cell r="E651" t="str">
            <v>4,67</v>
          </cell>
        </row>
        <row r="652">
          <cell r="A652">
            <v>11680</v>
          </cell>
          <cell r="B652" t="str">
            <v>BRACO OU HASTE C/CANOPLA PLASTICA 1/2" P/ CHUVEIRO SIMPLES</v>
          </cell>
          <cell r="C652" t="str">
            <v>UN</v>
          </cell>
          <cell r="E652" t="str">
            <v>4,12</v>
          </cell>
        </row>
        <row r="653">
          <cell r="A653">
            <v>2512</v>
          </cell>
          <cell r="B653" t="str">
            <v>BRACO P/ LUMINARIA PUBLICA 1 X 1,50M ROMAGNOLE OU EQUIV</v>
          </cell>
          <cell r="C653" t="str">
            <v>UN</v>
          </cell>
          <cell r="E653" t="str">
            <v>13,51</v>
          </cell>
        </row>
        <row r="654">
          <cell r="A654">
            <v>13385</v>
          </cell>
          <cell r="B654" t="str">
            <v>BRACO RETO P/ LUMINARIA PUBLICA - FERRO GALV C/ PARAF - 3/4" X 1,5M</v>
          </cell>
          <cell r="C654" t="str">
            <v>UN</v>
          </cell>
          <cell r="E654" t="str">
            <v>74,81</v>
          </cell>
        </row>
        <row r="655">
          <cell r="A655">
            <v>845</v>
          </cell>
          <cell r="B655" t="str">
            <v>BUCHA E ARRUELA ALUMINIO FUNDIDO P/ ELETRODUTO 100MM (4'')</v>
          </cell>
          <cell r="C655" t="str">
            <v>CJ</v>
          </cell>
          <cell r="E655" t="str">
            <v>7,00</v>
          </cell>
        </row>
        <row r="656">
          <cell r="A656">
            <v>850</v>
          </cell>
          <cell r="B656" t="str">
            <v>BUCHA E ARRUELA ALUMINIO FUNDIDO P/ ELETRODUTO 15MM (1/2'')</v>
          </cell>
          <cell r="C656" t="str">
            <v>CJ</v>
          </cell>
          <cell r="E656" t="str">
            <v>0,46</v>
          </cell>
        </row>
        <row r="657">
          <cell r="A657">
            <v>851</v>
          </cell>
          <cell r="B657" t="str">
            <v>BUCHA E ARRUELA ALUMINIO FUNDIDO P/ ELETRODUTO 20MM (3/4'')</v>
          </cell>
          <cell r="C657" t="str">
            <v>CJ</v>
          </cell>
          <cell r="E657" t="str">
            <v>0,58</v>
          </cell>
        </row>
        <row r="658">
          <cell r="A658">
            <v>855</v>
          </cell>
          <cell r="B658" t="str">
            <v>BUCHA E ARRUELA ALUMINIO FUNDIDO P/ ELETRODUTO 25MM (1'')</v>
          </cell>
          <cell r="C658" t="str">
            <v>CJ</v>
          </cell>
          <cell r="E658" t="str">
            <v>0,86</v>
          </cell>
        </row>
        <row r="659">
          <cell r="A659">
            <v>852</v>
          </cell>
          <cell r="B659" t="str">
            <v>BUCHA E ARRUELA ALUMINIO FUNDIDO P/ ELETRODUTO 32MM (1 1/4'')</v>
          </cell>
          <cell r="C659" t="str">
            <v>CJ</v>
          </cell>
          <cell r="E659" t="str">
            <v>1,32</v>
          </cell>
        </row>
        <row r="660">
          <cell r="A660">
            <v>853</v>
          </cell>
          <cell r="B660" t="str">
            <v>BUCHA E ARRUELA ALUMINIO FUNDIDO P/ ELETRODUTO 40MM (1 1/2'')</v>
          </cell>
          <cell r="C660" t="str">
            <v>CJ</v>
          </cell>
          <cell r="E660" t="str">
            <v>1,34</v>
          </cell>
        </row>
        <row r="661">
          <cell r="A661">
            <v>843</v>
          </cell>
          <cell r="B661" t="str">
            <v>BUCHA E ARRUELA ALUMINIO FUNDIDO P/ ELETRODUTO 50MM (2'')</v>
          </cell>
          <cell r="C661" t="str">
            <v>CJ</v>
          </cell>
          <cell r="E661" t="str">
            <v>1,92</v>
          </cell>
        </row>
        <row r="662">
          <cell r="A662">
            <v>856</v>
          </cell>
          <cell r="B662" t="str">
            <v>BUCHA E ARRUELA ALUMINIO FUNDIDO P/ ELETRODUTO 60MM (2 1/2'')</v>
          </cell>
          <cell r="C662" t="str">
            <v>CJ</v>
          </cell>
          <cell r="E662" t="str">
            <v>3,14</v>
          </cell>
        </row>
        <row r="663">
          <cell r="A663">
            <v>844</v>
          </cell>
          <cell r="B663" t="str">
            <v>BUCHA E ARRUELA ALUMINIO FUNDIDO P/ ELETRODUTO 75MM (3'')</v>
          </cell>
          <cell r="C663" t="str">
            <v>CJ</v>
          </cell>
          <cell r="E663" t="str">
            <v>3,98</v>
          </cell>
        </row>
        <row r="664">
          <cell r="A664">
            <v>15023</v>
          </cell>
          <cell r="B664" t="str">
            <v>BUCHA FOFO REDUCAO DN 150 X 100 LH PREDIAL TRADICIONAL P/INSTALACAO ESGOTO PREDIAL</v>
          </cell>
          <cell r="C664" t="str">
            <v>UN</v>
          </cell>
          <cell r="E664" t="str">
            <v>0,03</v>
          </cell>
        </row>
        <row r="665">
          <cell r="A665">
            <v>2538</v>
          </cell>
          <cell r="B665" t="str">
            <v>BUCHA LIGA ALUMINIO P/ ELETRODUTO ROSCAVEL 1 1/2"</v>
          </cell>
          <cell r="C665" t="str">
            <v>UN</v>
          </cell>
          <cell r="E665" t="str">
            <v>0,77</v>
          </cell>
        </row>
        <row r="666">
          <cell r="A666">
            <v>2537</v>
          </cell>
          <cell r="B666" t="str">
            <v>BUCHA LIGA ALUMINIO P/ ELETRODUTO ROSCAVEL 1 1/4"</v>
          </cell>
          <cell r="C666" t="str">
            <v>UN</v>
          </cell>
          <cell r="E666" t="str">
            <v>0,63</v>
          </cell>
        </row>
        <row r="667">
          <cell r="A667">
            <v>2543</v>
          </cell>
          <cell r="B667" t="str">
            <v>BUCHA LIGA ALUMINIO P/ ELETRODUTO ROSCAVEL 1/2"</v>
          </cell>
          <cell r="C667" t="str">
            <v>UN</v>
          </cell>
          <cell r="E667" t="str">
            <v>0,26</v>
          </cell>
        </row>
        <row r="668">
          <cell r="A668">
            <v>2536</v>
          </cell>
          <cell r="B668" t="str">
            <v>BUCHA LIGA ALUMINIO P/ ELETRODUTO ROSCAVEL 1"</v>
          </cell>
          <cell r="C668" t="str">
            <v>UN</v>
          </cell>
          <cell r="E668" t="str">
            <v>0,45</v>
          </cell>
        </row>
        <row r="669">
          <cell r="A669">
            <v>2541</v>
          </cell>
          <cell r="B669" t="str">
            <v>BUCHA LIGA ALUMINIO P/ ELETRODUTO ROSCAVEL 2 1/2"</v>
          </cell>
          <cell r="C669" t="str">
            <v>UN</v>
          </cell>
          <cell r="E669" t="str">
            <v>2,29</v>
          </cell>
        </row>
        <row r="670">
          <cell r="A670">
            <v>2542</v>
          </cell>
          <cell r="B670" t="str">
            <v>BUCHA LIGA ALUMINIO P/ ELETRODUTO ROSCAVEL 2"</v>
          </cell>
          <cell r="C670" t="str">
            <v>UN</v>
          </cell>
          <cell r="E670" t="str">
            <v>1,28</v>
          </cell>
        </row>
        <row r="671">
          <cell r="A671">
            <v>2535</v>
          </cell>
          <cell r="B671" t="str">
            <v>BUCHA LIGA ALUMINIO P/ ELETRODUTO ROSCAVEL 3/4"</v>
          </cell>
          <cell r="C671" t="str">
            <v>UN</v>
          </cell>
          <cell r="E671" t="str">
            <v>0,36</v>
          </cell>
        </row>
        <row r="672">
          <cell r="A672">
            <v>2539</v>
          </cell>
          <cell r="B672" t="str">
            <v>BUCHA LIGA ALUMINIO P/ ELETRODUTO ROSCAVEL 3"</v>
          </cell>
          <cell r="C672" t="str">
            <v>UN</v>
          </cell>
          <cell r="E672" t="str">
            <v>2,69</v>
          </cell>
        </row>
        <row r="673">
          <cell r="A673">
            <v>2540</v>
          </cell>
          <cell r="B673" t="str">
            <v>BUCHA LIGA ALUMINIO P/ ELETRODUTO ROSCAVEL 4"</v>
          </cell>
          <cell r="C673" t="str">
            <v>UN</v>
          </cell>
          <cell r="E673" t="str">
            <v>4,15</v>
          </cell>
        </row>
        <row r="674">
          <cell r="A674">
            <v>4374</v>
          </cell>
          <cell r="B674" t="str">
            <v>BUCHA NYLON S-10</v>
          </cell>
          <cell r="C674" t="str">
            <v>UN</v>
          </cell>
          <cell r="E674" t="str">
            <v>0,18</v>
          </cell>
        </row>
        <row r="675">
          <cell r="A675">
            <v>7568</v>
          </cell>
          <cell r="B675" t="str">
            <v>BUCHA NYLON S-10 C/ PARAFUSO ACO ZINC ROSCA SOBERBA CAB CHATA 5,5 X 65MM</v>
          </cell>
          <cell r="C675" t="str">
            <v>UN</v>
          </cell>
          <cell r="E675" t="str">
            <v>0,33</v>
          </cell>
        </row>
        <row r="676">
          <cell r="A676">
            <v>7584</v>
          </cell>
          <cell r="B676" t="str">
            <v>BUCHA NYLON S-12 C/ PARAFUSO ACO ZINC CAB SEXTAVADA ROSCA SOBERBA 5/16" X 65MM</v>
          </cell>
          <cell r="C676" t="str">
            <v>UN</v>
          </cell>
          <cell r="E676" t="str">
            <v>0,50</v>
          </cell>
        </row>
        <row r="677">
          <cell r="A677">
            <v>11945</v>
          </cell>
          <cell r="B677" t="str">
            <v>BUCHA NYLON S-4</v>
          </cell>
          <cell r="C677" t="str">
            <v>UN</v>
          </cell>
          <cell r="E677" t="str">
            <v>0,03</v>
          </cell>
        </row>
        <row r="678">
          <cell r="A678">
            <v>11946</v>
          </cell>
          <cell r="B678" t="str">
            <v>BUCHA NYLON S-5</v>
          </cell>
          <cell r="C678" t="str">
            <v>UN</v>
          </cell>
          <cell r="E678" t="str">
            <v>0,05</v>
          </cell>
        </row>
        <row r="679">
          <cell r="A679">
            <v>4375</v>
          </cell>
          <cell r="B679" t="str">
            <v>BUCHA NYLON S-6</v>
          </cell>
          <cell r="C679" t="str">
            <v>UN</v>
          </cell>
          <cell r="E679" t="str">
            <v>0,05</v>
          </cell>
        </row>
        <row r="680">
          <cell r="A680">
            <v>11950</v>
          </cell>
          <cell r="B680" t="str">
            <v>BUCHA NYLON S-6 C/ PARAFUSO ACO ZINC CAB CHATA ROSCA SOBERBA 4,2 X 45MM</v>
          </cell>
          <cell r="C680" t="str">
            <v>UN</v>
          </cell>
          <cell r="E680" t="str">
            <v>0,15</v>
          </cell>
        </row>
        <row r="681">
          <cell r="A681">
            <v>4376</v>
          </cell>
          <cell r="B681" t="str">
            <v>BUCHA NYLON S-8</v>
          </cell>
          <cell r="C681" t="str">
            <v>UN</v>
          </cell>
          <cell r="E681" t="str">
            <v>0,10</v>
          </cell>
        </row>
        <row r="682">
          <cell r="A682">
            <v>4350</v>
          </cell>
          <cell r="B682" t="str">
            <v>BUCHA NYLON S-8 C/ PARAF ROSCA SOBERBA ACO ZINCADO CAB CHATA FENDA SIMPLES 4,8 X 75MM</v>
          </cell>
          <cell r="C682" t="str">
            <v>UN</v>
          </cell>
          <cell r="E682" t="str">
            <v>0,31</v>
          </cell>
        </row>
        <row r="683">
          <cell r="A683">
            <v>7583</v>
          </cell>
          <cell r="B683" t="str">
            <v>BUCHA NYLON S-8 C/ PARAFUSO ACO ZINC CAB CHATA ROSCA SOBERBA 4,8 X 50MM</v>
          </cell>
          <cell r="C683" t="str">
            <v>UN</v>
          </cell>
          <cell r="E683" t="str">
            <v>0,17</v>
          </cell>
        </row>
        <row r="684">
          <cell r="A684">
            <v>847</v>
          </cell>
          <cell r="B684" t="str">
            <v>BUCHA REDUCAO ALUMINIO FUNDIDO P/ ELETRODUTO 1 1/2'' X 1''</v>
          </cell>
          <cell r="C684" t="str">
            <v>UN</v>
          </cell>
          <cell r="E684" t="str">
            <v>8,66</v>
          </cell>
        </row>
        <row r="685">
          <cell r="A685">
            <v>846</v>
          </cell>
          <cell r="B685" t="str">
            <v>BUCHA REDUCAO ALUMINIO FUNDIDO P/ ELETRODUTO 1'' X 3/4''</v>
          </cell>
          <cell r="C685" t="str">
            <v>UN</v>
          </cell>
          <cell r="E685" t="str">
            <v>2,10</v>
          </cell>
        </row>
        <row r="686">
          <cell r="A686">
            <v>854</v>
          </cell>
          <cell r="B686" t="str">
            <v>BUCHA REDUCAO ALUMINIO FUNDIDO P/ ELETRODUTO 2'' X 1 1/2''</v>
          </cell>
          <cell r="C686" t="str">
            <v>UN</v>
          </cell>
          <cell r="E686" t="str">
            <v>10,96</v>
          </cell>
        </row>
        <row r="687">
          <cell r="A687">
            <v>848</v>
          </cell>
          <cell r="B687" t="str">
            <v>BUCHA REDUCAO ALUMINIO FUNDIDO P/ ELETRODUTO 2'' X 3/4''</v>
          </cell>
          <cell r="C687" t="str">
            <v>UN</v>
          </cell>
          <cell r="E687" t="str">
            <v>10,30</v>
          </cell>
        </row>
        <row r="688">
          <cell r="A688">
            <v>790</v>
          </cell>
          <cell r="B688" t="str">
            <v>BUCHA REDUCAO FERRO GALV ROSCA REF. 1 1/2"X1 1/4"</v>
          </cell>
          <cell r="C688" t="str">
            <v>UN</v>
          </cell>
          <cell r="E688" t="str">
            <v>5,95</v>
          </cell>
        </row>
        <row r="689">
          <cell r="A689">
            <v>766</v>
          </cell>
          <cell r="B689" t="str">
            <v>BUCHA REDUCAO FERRO GALV ROSCA REF. 1 1/2"X1/2"</v>
          </cell>
          <cell r="C689" t="str">
            <v>UN</v>
          </cell>
          <cell r="E689" t="str">
            <v>5,74</v>
          </cell>
        </row>
        <row r="690">
          <cell r="A690">
            <v>791</v>
          </cell>
          <cell r="B690" t="str">
            <v>BUCHA REDUCAO FERRO GALV ROSCA REF. 1 1/2"X1"</v>
          </cell>
          <cell r="C690" t="str">
            <v>UN</v>
          </cell>
          <cell r="E690" t="str">
            <v>5,90</v>
          </cell>
        </row>
        <row r="691">
          <cell r="A691">
            <v>767</v>
          </cell>
          <cell r="B691" t="str">
            <v>BUCHA REDUCAO FERRO GALV ROSCA REF. 1 1/2"X3/4"</v>
          </cell>
          <cell r="C691" t="str">
            <v>UN</v>
          </cell>
          <cell r="E691" t="str">
            <v>5,83</v>
          </cell>
        </row>
        <row r="692">
          <cell r="A692">
            <v>768</v>
          </cell>
          <cell r="B692" t="str">
            <v>BUCHA REDUCAO FERRO GALV ROSCA REF. 1 1/4"X1/2"</v>
          </cell>
          <cell r="C692" t="str">
            <v>UN</v>
          </cell>
          <cell r="E692" t="str">
            <v>4,06</v>
          </cell>
        </row>
        <row r="693">
          <cell r="A693">
            <v>789</v>
          </cell>
          <cell r="B693" t="str">
            <v>BUCHA REDUCAO FERRO GALV ROSCA REF. 1 1/4"X1"</v>
          </cell>
          <cell r="C693" t="str">
            <v>UN</v>
          </cell>
          <cell r="E693" t="str">
            <v>4,10</v>
          </cell>
        </row>
        <row r="694">
          <cell r="A694">
            <v>769</v>
          </cell>
          <cell r="B694" t="str">
            <v>BUCHA REDUCAO FERRO GALV ROSCA REF. 1 1/4"X3/4"</v>
          </cell>
          <cell r="C694" t="str">
            <v>UN</v>
          </cell>
          <cell r="E694" t="str">
            <v>4,10</v>
          </cell>
        </row>
        <row r="695">
          <cell r="A695">
            <v>770</v>
          </cell>
          <cell r="B695" t="str">
            <v>BUCHA REDUCAO FERRO GALV ROSCA REF. 1/2"X1/4"</v>
          </cell>
          <cell r="C695" t="str">
            <v>UN</v>
          </cell>
          <cell r="E695" t="str">
            <v>1,24</v>
          </cell>
        </row>
        <row r="696">
          <cell r="A696">
            <v>12394</v>
          </cell>
          <cell r="B696" t="str">
            <v>BUCHA REDUCAO FERRO GALV ROSCA REF. 1/2"X3/8"</v>
          </cell>
          <cell r="C696" t="str">
            <v>UN</v>
          </cell>
          <cell r="E696" t="str">
            <v>1,22</v>
          </cell>
        </row>
        <row r="697">
          <cell r="A697">
            <v>764</v>
          </cell>
          <cell r="B697" t="str">
            <v>BUCHA REDUCAO FERRO GALV ROSCA REF. 1"X1/2"</v>
          </cell>
          <cell r="C697" t="str">
            <v>UN</v>
          </cell>
          <cell r="E697" t="str">
            <v>2,65</v>
          </cell>
        </row>
        <row r="698">
          <cell r="A698">
            <v>765</v>
          </cell>
          <cell r="B698" t="str">
            <v>BUCHA REDUCAO FERRO GALV ROSCA REF. 1"X3/4"</v>
          </cell>
          <cell r="C698" t="str">
            <v>UN</v>
          </cell>
          <cell r="E698" t="str">
            <v>2,60</v>
          </cell>
        </row>
        <row r="699">
          <cell r="A699">
            <v>787</v>
          </cell>
          <cell r="B699" t="str">
            <v>BUCHA REDUCAO FERRO GALV ROSCA REF. 2 1/2"X1 1/2"</v>
          </cell>
          <cell r="C699" t="str">
            <v>UN</v>
          </cell>
          <cell r="E699" t="str">
            <v>9,91</v>
          </cell>
        </row>
        <row r="700">
          <cell r="A700">
            <v>774</v>
          </cell>
          <cell r="B700" t="str">
            <v>BUCHA REDUCAO FERRO GALV ROSCA REF. 2 1/2"X1 1/4"</v>
          </cell>
          <cell r="C700" t="str">
            <v>UN</v>
          </cell>
          <cell r="E700" t="str">
            <v>10,07</v>
          </cell>
        </row>
        <row r="701">
          <cell r="A701">
            <v>773</v>
          </cell>
          <cell r="B701" t="str">
            <v>BUCHA REDUCAO FERRO GALV ROSCA REF. 2 1/2"X1"</v>
          </cell>
          <cell r="C701" t="str">
            <v>UN</v>
          </cell>
          <cell r="E701" t="str">
            <v>10,07</v>
          </cell>
        </row>
        <row r="702">
          <cell r="A702">
            <v>775</v>
          </cell>
          <cell r="B702" t="str">
            <v>BUCHA REDUCAO FERRO GALV ROSCA REF. 2 1/2"X2"</v>
          </cell>
          <cell r="C702" t="str">
            <v>UN</v>
          </cell>
          <cell r="E702" t="str">
            <v>10,23</v>
          </cell>
        </row>
        <row r="703">
          <cell r="A703">
            <v>788</v>
          </cell>
          <cell r="B703" t="str">
            <v>BUCHA REDUCAO FERRO GALV ROSCA REF. 2"X1 1/2"</v>
          </cell>
          <cell r="C703" t="str">
            <v>UN</v>
          </cell>
          <cell r="E703" t="str">
            <v>6,98</v>
          </cell>
        </row>
        <row r="704">
          <cell r="A704">
            <v>772</v>
          </cell>
          <cell r="B704" t="str">
            <v>BUCHA REDUCAO FERRO GALV ROSCA REF. 2"X1 1/4"</v>
          </cell>
          <cell r="C704" t="str">
            <v>UN</v>
          </cell>
          <cell r="E704" t="str">
            <v>6,82</v>
          </cell>
        </row>
        <row r="705">
          <cell r="A705">
            <v>771</v>
          </cell>
          <cell r="B705" t="str">
            <v>BUCHA REDUCAO FERRO GALV ROSCA REF. 2"X1"</v>
          </cell>
          <cell r="C705" t="str">
            <v>UN</v>
          </cell>
          <cell r="E705" t="str">
            <v>6,91</v>
          </cell>
        </row>
        <row r="706">
          <cell r="A706">
            <v>779</v>
          </cell>
          <cell r="B706" t="str">
            <v>BUCHA REDUCAO FERRO GALV ROSCA REF. 3/4"X1/2"</v>
          </cell>
          <cell r="C706" t="str">
            <v>UN</v>
          </cell>
          <cell r="E706" t="str">
            <v>1,82</v>
          </cell>
        </row>
        <row r="707">
          <cell r="A707">
            <v>776</v>
          </cell>
          <cell r="B707" t="str">
            <v>BUCHA REDUCAO FERRO GALV ROSCA REF. 3"X1 1/2"</v>
          </cell>
          <cell r="C707" t="str">
            <v>UN</v>
          </cell>
          <cell r="E707" t="str">
            <v>11,59</v>
          </cell>
        </row>
        <row r="708">
          <cell r="A708">
            <v>777</v>
          </cell>
          <cell r="B708" t="str">
            <v>BUCHA REDUCAO FERRO GALV ROSCA REF. 3"X1 1/4"</v>
          </cell>
          <cell r="C708" t="str">
            <v>UN</v>
          </cell>
          <cell r="E708" t="str">
            <v>11,98</v>
          </cell>
        </row>
        <row r="709">
          <cell r="A709">
            <v>778</v>
          </cell>
          <cell r="B709" t="str">
            <v>BUCHA REDUCAO FERRO GALV ROSCA REF. 3"X2"</v>
          </cell>
          <cell r="C709" t="str">
            <v>UN</v>
          </cell>
          <cell r="E709" t="str">
            <v>11,98</v>
          </cell>
        </row>
        <row r="710">
          <cell r="A710">
            <v>780</v>
          </cell>
          <cell r="B710" t="str">
            <v>BUCHA REDUCAO FERRO GALV ROSCA REF. 3X2 1/2"</v>
          </cell>
          <cell r="C710" t="str">
            <v>UN</v>
          </cell>
          <cell r="E710" t="str">
            <v>12,12</v>
          </cell>
        </row>
        <row r="711">
          <cell r="A711">
            <v>781</v>
          </cell>
          <cell r="B711" t="str">
            <v>BUCHA REDUCAO FERRO GALV ROSCA REF. 4"X2 1/2"</v>
          </cell>
          <cell r="C711" t="str">
            <v>UN</v>
          </cell>
          <cell r="E711" t="str">
            <v>30,39</v>
          </cell>
        </row>
        <row r="712">
          <cell r="A712">
            <v>786</v>
          </cell>
          <cell r="B712" t="str">
            <v>BUCHA REDUCAO FERRO GALV ROSCA REF. 4"X2"</v>
          </cell>
          <cell r="C712" t="str">
            <v>UN</v>
          </cell>
          <cell r="E712" t="str">
            <v>30,39</v>
          </cell>
        </row>
        <row r="713">
          <cell r="A713">
            <v>782</v>
          </cell>
          <cell r="B713" t="str">
            <v>BUCHA REDUCAO FERRO GALV ROSCA REF. 4"X3"</v>
          </cell>
          <cell r="C713" t="str">
            <v>UN</v>
          </cell>
          <cell r="E713" t="str">
            <v>30,39</v>
          </cell>
        </row>
        <row r="714">
          <cell r="A714">
            <v>783</v>
          </cell>
          <cell r="B714" t="str">
            <v>BUCHA REDUCAO FERRO GALV ROSCA REF. 5"X4"</v>
          </cell>
          <cell r="C714" t="str">
            <v>UN</v>
          </cell>
          <cell r="E714" t="str">
            <v>49,54</v>
          </cell>
        </row>
        <row r="715">
          <cell r="A715">
            <v>785</v>
          </cell>
          <cell r="B715" t="str">
            <v>BUCHA REDUCAO FERRO GALV ROSCA REF. 6"X4"</v>
          </cell>
          <cell r="C715" t="str">
            <v>UN</v>
          </cell>
          <cell r="E715" t="str">
            <v>73,92</v>
          </cell>
        </row>
        <row r="716">
          <cell r="A716">
            <v>784</v>
          </cell>
          <cell r="B716" t="str">
            <v>BUCHA REDUCAO FERRO GALV ROSCA REF. 6"X5"</v>
          </cell>
          <cell r="C716" t="str">
            <v>UN</v>
          </cell>
          <cell r="E716" t="str">
            <v>69,13</v>
          </cell>
        </row>
        <row r="717">
          <cell r="A717">
            <v>798</v>
          </cell>
          <cell r="B717" t="str">
            <v>BUCHA REDUCAO PVC ROSCA REF 3/4" X 1/2"</v>
          </cell>
          <cell r="C717" t="str">
            <v>UN</v>
          </cell>
          <cell r="E717" t="str">
            <v>0,46</v>
          </cell>
        </row>
        <row r="718">
          <cell r="A718">
            <v>797</v>
          </cell>
          <cell r="B718" t="str">
            <v>BUCHA REDUCAO PVC ROSCA 1 1/2" X 1"</v>
          </cell>
          <cell r="C718" t="str">
            <v>UN</v>
          </cell>
          <cell r="E718" t="str">
            <v>2,80</v>
          </cell>
        </row>
        <row r="719">
          <cell r="A719">
            <v>796</v>
          </cell>
          <cell r="B719" t="str">
            <v>BUCHA REDUCAO PVC ROSCA 1 1/2" X 3/4"</v>
          </cell>
          <cell r="C719" t="str">
            <v>UN</v>
          </cell>
          <cell r="E719" t="str">
            <v>3,53</v>
          </cell>
        </row>
        <row r="720">
          <cell r="A720">
            <v>793</v>
          </cell>
          <cell r="B720" t="str">
            <v>BUCHA REDUCAO PVC ROSCA 1 1/2"X1 1/4"</v>
          </cell>
          <cell r="C720" t="str">
            <v>UN</v>
          </cell>
          <cell r="E720" t="str">
            <v>2,15</v>
          </cell>
        </row>
        <row r="721">
          <cell r="A721">
            <v>794</v>
          </cell>
          <cell r="B721" t="str">
            <v>BUCHA REDUCAO PVC ROSCA 1 1/4"X1"</v>
          </cell>
          <cell r="C721" t="str">
            <v>UN</v>
          </cell>
          <cell r="E721" t="str">
            <v>1,95</v>
          </cell>
        </row>
        <row r="722">
          <cell r="A722">
            <v>801</v>
          </cell>
          <cell r="B722" t="str">
            <v>BUCHA REDUCAO PVC ROSCA 1 1/4"X3/4"</v>
          </cell>
          <cell r="C722" t="str">
            <v>UN</v>
          </cell>
          <cell r="E722" t="str">
            <v>1,91</v>
          </cell>
        </row>
        <row r="723">
          <cell r="A723">
            <v>799</v>
          </cell>
          <cell r="B723" t="str">
            <v>BUCHA REDUCAO PVC ROSCA 1" X 1/2"</v>
          </cell>
          <cell r="C723" t="str">
            <v>UN</v>
          </cell>
          <cell r="E723" t="str">
            <v>1,38</v>
          </cell>
        </row>
        <row r="724">
          <cell r="A724">
            <v>792</v>
          </cell>
          <cell r="B724" t="str">
            <v>BUCHA REDUCAO PVC ROSCA 1" X 3/4"</v>
          </cell>
          <cell r="C724" t="str">
            <v>UN</v>
          </cell>
          <cell r="E724" t="str">
            <v>1,10</v>
          </cell>
        </row>
        <row r="725">
          <cell r="A725">
            <v>804</v>
          </cell>
          <cell r="B725" t="str">
            <v>BUCHA REDUCAO PVC ROSCA 2"X1 1/2"</v>
          </cell>
          <cell r="C725" t="str">
            <v>UN</v>
          </cell>
          <cell r="E725" t="str">
            <v>5,44</v>
          </cell>
        </row>
        <row r="726">
          <cell r="A726">
            <v>803</v>
          </cell>
          <cell r="B726" t="str">
            <v>BUCHA REDUCAO PVC ROSCA 2"X1 1/4"</v>
          </cell>
          <cell r="C726" t="str">
            <v>UN</v>
          </cell>
          <cell r="E726" t="str">
            <v>6,25</v>
          </cell>
        </row>
        <row r="727">
          <cell r="A727">
            <v>802</v>
          </cell>
          <cell r="B727" t="str">
            <v>BUCHA REDUCAO PVC ROSCA 2"X1"</v>
          </cell>
          <cell r="C727" t="str">
            <v>UN</v>
          </cell>
          <cell r="E727" t="str">
            <v>7,63</v>
          </cell>
        </row>
        <row r="728">
          <cell r="A728">
            <v>831</v>
          </cell>
          <cell r="B728" t="str">
            <v>BUCHA REDUCAO PVC SOLD CURTA P/ AGUA FRIA PRED P/ AGUA FRIA PRED 110MM X 85MM</v>
          </cell>
          <cell r="C728" t="str">
            <v>UN</v>
          </cell>
          <cell r="E728" t="str">
            <v>34,54</v>
          </cell>
        </row>
        <row r="729">
          <cell r="A729">
            <v>828</v>
          </cell>
          <cell r="B729" t="str">
            <v>BUCHA REDUCAO PVC SOLD CURTA P/ AGUA FRIA PRED 25MM X 20MM</v>
          </cell>
          <cell r="C729" t="str">
            <v>UN</v>
          </cell>
          <cell r="E729" t="str">
            <v>0,26</v>
          </cell>
        </row>
        <row r="730">
          <cell r="A730">
            <v>829</v>
          </cell>
          <cell r="B730" t="str">
            <v>BUCHA REDUCAO PVC SOLD CURTA P/ AGUA FRIA PRED 32MM X 25MM</v>
          </cell>
          <cell r="C730" t="str">
            <v>UN</v>
          </cell>
          <cell r="E730" t="str">
            <v>0,43</v>
          </cell>
        </row>
        <row r="731">
          <cell r="A731">
            <v>812</v>
          </cell>
          <cell r="B731" t="str">
            <v>BUCHA REDUCAO PVC SOLD CURTA P/ AGUA FRIA PRED 40MM X 32MM</v>
          </cell>
          <cell r="C731" t="str">
            <v>UN</v>
          </cell>
          <cell r="E731" t="str">
            <v>1,11</v>
          </cell>
        </row>
        <row r="732">
          <cell r="A732">
            <v>819</v>
          </cell>
          <cell r="B732" t="str">
            <v>BUCHA REDUCAO PVC SOLD CURTA P/ AGUA FRIA PRED 50MM X 40MM</v>
          </cell>
          <cell r="C732" t="str">
            <v>UN</v>
          </cell>
          <cell r="E732" t="str">
            <v>1,62</v>
          </cell>
        </row>
        <row r="733">
          <cell r="A733">
            <v>818</v>
          </cell>
          <cell r="B733" t="str">
            <v>BUCHA REDUCAO PVC SOLD CURTA P/ AGUA FRIA PRED 60MM X 50MM</v>
          </cell>
          <cell r="C733" t="str">
            <v>UN</v>
          </cell>
          <cell r="E733" t="str">
            <v>3,16</v>
          </cell>
        </row>
        <row r="734">
          <cell r="A734">
            <v>823</v>
          </cell>
          <cell r="B734" t="str">
            <v>BUCHA REDUCAO PVC SOLD CURTA P/ AGUA FRIA PRED 75MM X 60MM</v>
          </cell>
          <cell r="C734" t="str">
            <v>UN</v>
          </cell>
          <cell r="E734" t="str">
            <v>7,26</v>
          </cell>
        </row>
        <row r="735">
          <cell r="A735">
            <v>830</v>
          </cell>
          <cell r="B735" t="str">
            <v>BUCHA REDUCAO PVC SOLD CURTA P/ AGUA FRIA PRED 85MM X 75MM</v>
          </cell>
          <cell r="C735" t="str">
            <v>UN</v>
          </cell>
          <cell r="E735" t="str">
            <v>9,44</v>
          </cell>
        </row>
        <row r="736">
          <cell r="A736">
            <v>826</v>
          </cell>
          <cell r="B736" t="str">
            <v>BUCHA REDUCAO PVC SOLD LONGA P/ AGUA FRIA PRED 110MM X 60MM</v>
          </cell>
          <cell r="C736" t="str">
            <v>UN</v>
          </cell>
          <cell r="E736" t="str">
            <v>15,92</v>
          </cell>
        </row>
        <row r="737">
          <cell r="A737">
            <v>827</v>
          </cell>
          <cell r="B737" t="str">
            <v>BUCHA REDUCAO PVC SOLD LONGA P/ AGUA FRIA PRED 110MM X 75MM</v>
          </cell>
          <cell r="C737" t="str">
            <v>UN</v>
          </cell>
          <cell r="E737" t="str">
            <v>18,40</v>
          </cell>
        </row>
        <row r="738">
          <cell r="A738">
            <v>832</v>
          </cell>
          <cell r="B738" t="str">
            <v>BUCHA REDUCAO PVC SOLD LONGA P/ AGUA FRIA PRED 32MM X 20MM</v>
          </cell>
          <cell r="C738" t="str">
            <v>UN</v>
          </cell>
          <cell r="E738" t="str">
            <v>1,24</v>
          </cell>
        </row>
        <row r="739">
          <cell r="A739">
            <v>833</v>
          </cell>
          <cell r="B739" t="str">
            <v>BUCHA REDUCAO PVC SOLD LONGA P/ AGUA FRIA PRED 40MM X 20MM</v>
          </cell>
          <cell r="C739" t="str">
            <v>UN</v>
          </cell>
          <cell r="E739" t="str">
            <v>1,88</v>
          </cell>
        </row>
        <row r="740">
          <cell r="A740">
            <v>834</v>
          </cell>
          <cell r="B740" t="str">
            <v>BUCHA REDUCAO PVC SOLD LONGA P/ AGUA FRIA PRED 40MM X 25MM</v>
          </cell>
          <cell r="C740" t="str">
            <v>UN</v>
          </cell>
          <cell r="E740" t="str">
            <v>1,92</v>
          </cell>
        </row>
        <row r="741">
          <cell r="A741">
            <v>825</v>
          </cell>
          <cell r="B741" t="str">
            <v>BUCHA REDUCAO PVC SOLD LONGA P/ AGUA FRIA PRED 50MM X 20MM</v>
          </cell>
          <cell r="C741" t="str">
            <v>UN</v>
          </cell>
          <cell r="E741" t="str">
            <v>2,01</v>
          </cell>
        </row>
        <row r="742">
          <cell r="A742">
            <v>813</v>
          </cell>
          <cell r="B742" t="str">
            <v>BUCHA REDUCAO PVC SOLD LONGA P/ AGUA FRIA PRED 50MM X 25MM</v>
          </cell>
          <cell r="C742" t="str">
            <v>UN</v>
          </cell>
          <cell r="E742" t="str">
            <v>1,62</v>
          </cell>
        </row>
        <row r="743">
          <cell r="A743">
            <v>820</v>
          </cell>
          <cell r="B743" t="str">
            <v>BUCHA REDUCAO PVC SOLD LONGA P/ AGUA FRIA PRED 50MM X 32MM</v>
          </cell>
          <cell r="C743" t="str">
            <v>UN</v>
          </cell>
          <cell r="E743" t="str">
            <v>2,39</v>
          </cell>
        </row>
        <row r="744">
          <cell r="A744">
            <v>816</v>
          </cell>
          <cell r="B744" t="str">
            <v>BUCHA REDUCAO PVC SOLD LONGA P/ AGUA FRIA PRED 60MM X 25MM</v>
          </cell>
          <cell r="C744" t="str">
            <v>UN</v>
          </cell>
          <cell r="E744" t="str">
            <v>4,10</v>
          </cell>
        </row>
        <row r="745">
          <cell r="A745">
            <v>814</v>
          </cell>
          <cell r="B745" t="str">
            <v>BUCHA REDUCAO PVC SOLD LONGA P/ AGUA FRIA PRED 60MM X 32MM</v>
          </cell>
          <cell r="C745" t="str">
            <v>UN</v>
          </cell>
          <cell r="E745" t="str">
            <v>5,04</v>
          </cell>
        </row>
        <row r="746">
          <cell r="A746">
            <v>815</v>
          </cell>
          <cell r="B746" t="str">
            <v>BUCHA REDUCAO PVC SOLD LONGA P/ AGUA FRIA PRED 60MM X 40MM</v>
          </cell>
          <cell r="C746" t="str">
            <v>UN</v>
          </cell>
          <cell r="E746" t="str">
            <v>5,34</v>
          </cell>
        </row>
        <row r="747">
          <cell r="A747">
            <v>822</v>
          </cell>
          <cell r="B747" t="str">
            <v>BUCHA REDUCAO PVC SOLD LONGA P/ AGUA FRIA PRED 60MM X 50MM</v>
          </cell>
          <cell r="C747" t="str">
            <v>UN</v>
          </cell>
          <cell r="E747" t="str">
            <v>7,77</v>
          </cell>
        </row>
        <row r="748">
          <cell r="A748">
            <v>821</v>
          </cell>
          <cell r="B748" t="str">
            <v>BUCHA REDUCAO PVC SOLD LONGA P/ AGUA FRIA PRED 75MM X 50MM</v>
          </cell>
          <cell r="C748" t="str">
            <v>UN</v>
          </cell>
          <cell r="E748" t="str">
            <v>9,05</v>
          </cell>
        </row>
        <row r="749">
          <cell r="A749">
            <v>817</v>
          </cell>
          <cell r="B749" t="str">
            <v>BUCHA REDUCAO PVC SOLD LONGA P/ AGUA FRIA PRED 85MM X 60MM</v>
          </cell>
          <cell r="C749" t="str">
            <v>UN</v>
          </cell>
          <cell r="E749" t="str">
            <v>9,86</v>
          </cell>
        </row>
        <row r="750">
          <cell r="A750">
            <v>20086</v>
          </cell>
          <cell r="B750" t="str">
            <v>BUCHA REDUCAO PVC SOLD LONGA P/ ESG PREDIAL 50MM X 40MM</v>
          </cell>
          <cell r="C750" t="str">
            <v>UN</v>
          </cell>
          <cell r="E750" t="str">
            <v>1,20</v>
          </cell>
        </row>
        <row r="751">
          <cell r="A751">
            <v>12616</v>
          </cell>
          <cell r="B751" t="str">
            <v>CABECEIRA DIREITA PVC AQUAPLUV D = 125 MM</v>
          </cell>
          <cell r="C751" t="str">
            <v>UN</v>
          </cell>
          <cell r="E751" t="str">
            <v>1,73</v>
          </cell>
        </row>
        <row r="752">
          <cell r="A752">
            <v>12617</v>
          </cell>
          <cell r="B752" t="str">
            <v>CABECEIRA ESQUERDA PVC AQUAPLUV D = 125 MM</v>
          </cell>
          <cell r="C752" t="str">
            <v>UN</v>
          </cell>
          <cell r="E752" t="str">
            <v>1,81</v>
          </cell>
        </row>
        <row r="753">
          <cell r="A753">
            <v>4271</v>
          </cell>
          <cell r="B753" t="str">
            <v>CABIDE DE LOUCA BRANCA SIMPLES TP GANCHO</v>
          </cell>
          <cell r="C753" t="str">
            <v>UN</v>
          </cell>
          <cell r="E753" t="str">
            <v>6,50</v>
          </cell>
        </row>
        <row r="754">
          <cell r="A754">
            <v>25004</v>
          </cell>
          <cell r="B754" t="str">
            <v>CABO DE ALUMINIO C/ ALMA DE ACO, BITOLA 1/0 AWG</v>
          </cell>
          <cell r="C754" t="str">
            <v>KG</v>
          </cell>
          <cell r="E754" t="str">
            <v>13,68</v>
          </cell>
        </row>
        <row r="755">
          <cell r="A755">
            <v>25002</v>
          </cell>
          <cell r="B755" t="str">
            <v>CABO DE ALUMINIO C/ ALMA DE ACO, BITOLA 2 AWG</v>
          </cell>
          <cell r="C755" t="str">
            <v>KG</v>
          </cell>
          <cell r="E755" t="str">
            <v>14,00</v>
          </cell>
        </row>
        <row r="756">
          <cell r="A756">
            <v>841</v>
          </cell>
          <cell r="B756" t="str">
            <v>CABO DE ALUMINIO C/ ALMA DE ACO, BITOLA 4AWG</v>
          </cell>
          <cell r="C756" t="str">
            <v>KG</v>
          </cell>
          <cell r="E756" t="str">
            <v>18,49</v>
          </cell>
        </row>
        <row r="757">
          <cell r="A757">
            <v>25005</v>
          </cell>
          <cell r="B757" t="str">
            <v>CABO DE ALUMINIO S/ ALMA DE ACO, BITOLA 1/0 AWG</v>
          </cell>
          <cell r="C757" t="str">
            <v>KG</v>
          </cell>
          <cell r="E757" t="str">
            <v>15,59</v>
          </cell>
        </row>
        <row r="758">
          <cell r="A758">
            <v>25003</v>
          </cell>
          <cell r="B758" t="str">
            <v>CABO DE ALUMINIO S/ ALMA DE ACO, BITOLA 2 AWG</v>
          </cell>
          <cell r="C758" t="str">
            <v>KG</v>
          </cell>
          <cell r="E758" t="str">
            <v>16,71</v>
          </cell>
        </row>
        <row r="759">
          <cell r="A759">
            <v>842</v>
          </cell>
          <cell r="B759" t="str">
            <v>CABO DE ALUMINIO S/ ALMA DE ACO, BITOLA 4AWG</v>
          </cell>
          <cell r="C759" t="str">
            <v>KG</v>
          </cell>
          <cell r="E759" t="str">
            <v>20,75</v>
          </cell>
        </row>
        <row r="760">
          <cell r="A760">
            <v>959</v>
          </cell>
          <cell r="B760" t="str">
            <v>CABO DE COBRE EXTRA FLEXIVEL, ISOLACAO EM PVC, 16MM2 (P/ MAQUINA DE SOLDA)</v>
          </cell>
          <cell r="C760" t="str">
            <v>M</v>
          </cell>
          <cell r="E760" t="str">
            <v>7,54</v>
          </cell>
        </row>
        <row r="761">
          <cell r="A761">
            <v>960</v>
          </cell>
          <cell r="B761" t="str">
            <v>CABO DE COBRE EXTRA FLEXIVEL, ISOLACAO EM PVC, 25MM2 (P/ MAQUINA DE SOLDA)</v>
          </cell>
          <cell r="C761" t="str">
            <v>M</v>
          </cell>
          <cell r="E761" t="str">
            <v>11,18</v>
          </cell>
        </row>
        <row r="762">
          <cell r="A762">
            <v>961</v>
          </cell>
          <cell r="B762" t="str">
            <v>CABO DE COBRE EXTRA FLEXIVEL, ISOLACAO EM PVC, 35MM2 (P/ MAQUINA DE SOLDA)</v>
          </cell>
          <cell r="C762" t="str">
            <v>M</v>
          </cell>
          <cell r="E762" t="str">
            <v>15,91</v>
          </cell>
        </row>
        <row r="763">
          <cell r="A763">
            <v>962</v>
          </cell>
          <cell r="B763" t="str">
            <v>CABO DE COBRE EXTRA FLEXIVEL, ISOLACAO EM PVC, 50MM2 (P/ MAQUINA DE SOLDA)</v>
          </cell>
          <cell r="C763" t="str">
            <v>M</v>
          </cell>
          <cell r="E763" t="str">
            <v>22,95</v>
          </cell>
        </row>
        <row r="764">
          <cell r="A764">
            <v>957</v>
          </cell>
          <cell r="B764" t="str">
            <v>CABO DE COBRE EXTRA FLEXIVEL, ISOLACAO EM PVC, 70MM2 (P/ MAQUINA DE SOLDA)</v>
          </cell>
          <cell r="C764" t="str">
            <v>M</v>
          </cell>
          <cell r="E764" t="str">
            <v>29,57</v>
          </cell>
        </row>
        <row r="765">
          <cell r="A765">
            <v>958</v>
          </cell>
          <cell r="B765" t="str">
            <v>CABO DE COBRE EXTRA FLEXIVEL, ISOLACAO EM PVC, 95MM2 (P/ MAQUINA DE SOLDA)</v>
          </cell>
          <cell r="C765" t="str">
            <v>M</v>
          </cell>
          <cell r="E765" t="str">
            <v>36,98</v>
          </cell>
        </row>
        <row r="766">
          <cell r="A766">
            <v>993</v>
          </cell>
          <cell r="B766" t="str">
            <v>CABO DE COBRE ISOLAMENTO ANTI-CHAMA 0,6/1KV 1,5MM2 (1 CONDUTOR) TP SINTENAX PIRELLI OU EQUIV</v>
          </cell>
          <cell r="C766" t="str">
            <v>M</v>
          </cell>
          <cell r="E766" t="str">
            <v>1,01</v>
          </cell>
        </row>
        <row r="767">
          <cell r="A767">
            <v>1020</v>
          </cell>
          <cell r="B767" t="str">
            <v>CABO DE COBRE ISOLAMENTO ANTI-CHAMA 0,6/1KV 10MM2 (1 CONDUTOR) TP SINTENAX PIRELLI OU EQUIV</v>
          </cell>
          <cell r="C767" t="str">
            <v>M</v>
          </cell>
          <cell r="E767" t="str">
            <v>4,15</v>
          </cell>
        </row>
        <row r="768">
          <cell r="A768">
            <v>1017</v>
          </cell>
          <cell r="B768" t="str">
            <v>CABO DE COBRE ISOLAMENTO ANTI-CHAMA 0,6/1KV 120MM2 (1 CONDUTOR) TP SINTENAX PIRELLI OU EQUIV</v>
          </cell>
          <cell r="C768" t="str">
            <v>M</v>
          </cell>
          <cell r="E768" t="str">
            <v>38,76</v>
          </cell>
        </row>
        <row r="769">
          <cell r="A769">
            <v>999</v>
          </cell>
          <cell r="B769" t="str">
            <v>CABO DE COBRE ISOLAMENTO ANTI-CHAMA 0,6/1KV 150MM2 (1 CONDUTOR) TP SINTENAX PIRELLI OU EQUIV</v>
          </cell>
          <cell r="C769" t="str">
            <v>M</v>
          </cell>
          <cell r="E769" t="str">
            <v>49,24</v>
          </cell>
        </row>
        <row r="770">
          <cell r="A770">
            <v>995</v>
          </cell>
          <cell r="B770" t="str">
            <v>CABO DE COBRE ISOLAMENTO ANTI-CHAMA 0,6/1KV 16MM2 (1 CONDUTOR) TP SINTENAX PIRELLI OU EQUIV</v>
          </cell>
          <cell r="C770" t="str">
            <v>M</v>
          </cell>
          <cell r="E770" t="str">
            <v>6,23</v>
          </cell>
        </row>
        <row r="771">
          <cell r="A771">
            <v>1000</v>
          </cell>
          <cell r="B771" t="str">
            <v>CABO DE COBRE ISOLAMENTO ANTI-CHAMA 0,6/1KV 185MM2 (1 CONDUTOR)TP SINTENAX PIRELLI OU EQUIV</v>
          </cell>
          <cell r="C771" t="str">
            <v>M</v>
          </cell>
          <cell r="E771" t="str">
            <v>60,34</v>
          </cell>
        </row>
        <row r="772">
          <cell r="A772">
            <v>1022</v>
          </cell>
          <cell r="B772" t="str">
            <v>CABO DE COBRE ISOLAMENTO ANTI-CHAMA 0,6/1KV 2,5MM2 (1 CONDUTOR) TP SINTENAX PIRELLI OU EQUIV</v>
          </cell>
          <cell r="C772" t="str">
            <v>M</v>
          </cell>
          <cell r="E772" t="str">
            <v>1,30</v>
          </cell>
        </row>
        <row r="773">
          <cell r="A773">
            <v>1015</v>
          </cell>
          <cell r="B773" t="str">
            <v>CABO DE COBRE ISOLAMENTO ANTI-CHAMA 0,6/1KV 240MM2 (1 CONDUTOR)TP SINTENAX PIRELLI OU EQUIV</v>
          </cell>
          <cell r="C773" t="str">
            <v>M</v>
          </cell>
          <cell r="E773" t="str">
            <v>81,73</v>
          </cell>
        </row>
        <row r="774">
          <cell r="A774">
            <v>996</v>
          </cell>
          <cell r="B774" t="str">
            <v>CABO DE COBRE ISOLAMENTO ANTI-CHAMA 0,6/1KV 25MM2 (1 CONDUTOR) TP SINTENAX PIRELLI OU EQUIV</v>
          </cell>
          <cell r="C774" t="str">
            <v>M</v>
          </cell>
          <cell r="E774" t="str">
            <v>9,61</v>
          </cell>
        </row>
        <row r="775">
          <cell r="A775">
            <v>1001</v>
          </cell>
          <cell r="B775" t="str">
            <v>CABO DE COBRE ISOLAMENTO ANTI-CHAMA 0,6/1KV 300MM2 (1 CONDUTOR) TP SINTENAX PIRELLI OU EQUIV</v>
          </cell>
          <cell r="C775" t="str">
            <v>M</v>
          </cell>
          <cell r="E775" t="str">
            <v>97,22</v>
          </cell>
        </row>
        <row r="776">
          <cell r="A776">
            <v>1019</v>
          </cell>
          <cell r="B776" t="str">
            <v>CABO DE COBRE ISOLAMENTO ANTI-CHAMA 0,6/1KV 35MM2 (1 CONDUTOR) TP SINTENAX PIRELLI OU EQUIV</v>
          </cell>
          <cell r="C776" t="str">
            <v>M</v>
          </cell>
          <cell r="E776" t="str">
            <v>12,65</v>
          </cell>
        </row>
        <row r="777">
          <cell r="A777">
            <v>1021</v>
          </cell>
          <cell r="B777" t="str">
            <v>CABO DE COBRE ISOLAMENTO ANTI-CHAMA 0,6/1KV 4MM2 (1 CONDUTOR) TP SINTENAX PIRELLI OU EQUIV</v>
          </cell>
          <cell r="C777" t="str">
            <v>M</v>
          </cell>
          <cell r="E777" t="str">
            <v>2,17</v>
          </cell>
        </row>
        <row r="778">
          <cell r="A778">
            <v>1018</v>
          </cell>
          <cell r="B778" t="str">
            <v>CABO DE COBRE ISOLAMENTO ANTI-CHAMA 0,6/1KV 50MM2 (1 CONDUTOR) TP SINTENAX PIRELLI OU EQUIV 75 A 500 E PN-16 DN 75 A 400</v>
          </cell>
          <cell r="C778" t="str">
            <v>M</v>
          </cell>
          <cell r="E778" t="str">
            <v>17,14</v>
          </cell>
        </row>
        <row r="779">
          <cell r="A779">
            <v>994</v>
          </cell>
          <cell r="B779" t="str">
            <v>CABO DE COBRE ISOLAMENTO ANTI-CHAMA 0,6/1KV 6MM2 (1 CONDUTOR) TP SINTENAX PIRELLI OU EQUIV</v>
          </cell>
          <cell r="C779" t="str">
            <v>M</v>
          </cell>
          <cell r="E779" t="str">
            <v>2,70</v>
          </cell>
        </row>
        <row r="780">
          <cell r="A780">
            <v>977</v>
          </cell>
          <cell r="B780" t="str">
            <v>CABO DE COBRE ISOLAMENTO ANTI-CHAMA 0,6/1KV 70MM2 (1 CONDUTOR) TP SINTENAX PIRELLI OU EQUIV</v>
          </cell>
          <cell r="C780" t="str">
            <v>M</v>
          </cell>
          <cell r="E780" t="str">
            <v>23,94</v>
          </cell>
        </row>
        <row r="781">
          <cell r="A781">
            <v>998</v>
          </cell>
          <cell r="B781" t="str">
            <v>CABO DE COBRE ISOLAMENTO ANTI-CHAMA 0,6/1KV 95MM2 (1 CONDUTOR) TP SINTENAX PIRELLI OU EQUIV</v>
          </cell>
          <cell r="C781" t="str">
            <v>M</v>
          </cell>
          <cell r="E781" t="str">
            <v>33,55</v>
          </cell>
        </row>
        <row r="782">
          <cell r="A782">
            <v>876</v>
          </cell>
          <cell r="B782" t="str">
            <v>CABO DE COBRE ISOLAMENTO ANTI-CHAMA 20/35KV 120MM2 TP EPROTENAX FX3 PIRELLI OU EQUIV</v>
          </cell>
          <cell r="C782" t="str">
            <v>M</v>
          </cell>
          <cell r="E782" t="str">
            <v>151,29</v>
          </cell>
        </row>
        <row r="783">
          <cell r="A783">
            <v>877</v>
          </cell>
          <cell r="B783" t="str">
            <v>CABO DE COBRE ISOLAMENTO ANTI-CHAMA 20/35KV 150MM2 TP EPROTENAX FX3 PIRELLI OU EQUIV</v>
          </cell>
          <cell r="C783" t="str">
            <v>M</v>
          </cell>
          <cell r="E783" t="str">
            <v>168,62</v>
          </cell>
        </row>
        <row r="784">
          <cell r="A784">
            <v>882</v>
          </cell>
          <cell r="B784" t="str">
            <v>CABO DE COBRE ISOLAMENTO ANTI-CHAMA 20/35KV 185MM2 TP EPROTENAX FX3 PIRELLI OU EQUIV</v>
          </cell>
          <cell r="C784" t="str">
            <v>M</v>
          </cell>
          <cell r="E784" t="str">
            <v>191,88</v>
          </cell>
        </row>
        <row r="785">
          <cell r="A785">
            <v>878</v>
          </cell>
          <cell r="B785" t="str">
            <v>CABO DE COBRE ISOLAMENTO ANTI-CHAMA 20/35KV 240MM2 TP EPROTENAX FX3 PIRELLI OU EQUIV</v>
          </cell>
          <cell r="C785" t="str">
            <v>M</v>
          </cell>
          <cell r="E785" t="str">
            <v>228,81</v>
          </cell>
        </row>
        <row r="786">
          <cell r="A786">
            <v>879</v>
          </cell>
          <cell r="B786" t="str">
            <v>CABO DE COBRE ISOLAMENTO ANTI-CHAMA 20/35KV 300MM2 TP EPROTENAX FX3 PIRELLI OU EQUIV</v>
          </cell>
          <cell r="C786" t="str">
            <v>M</v>
          </cell>
          <cell r="E786" t="str">
            <v>265,93</v>
          </cell>
        </row>
        <row r="787">
          <cell r="A787">
            <v>880</v>
          </cell>
          <cell r="B787" t="str">
            <v>CABO DE COBRE ISOLAMENTO ANTI-CHAMA 20/35KV 400MM2 TP EPROTENAX FX3 PIRELLI OU EQUIV</v>
          </cell>
          <cell r="C787" t="str">
            <v>M</v>
          </cell>
          <cell r="E787" t="str">
            <v>314,40</v>
          </cell>
        </row>
        <row r="788">
          <cell r="A788">
            <v>873</v>
          </cell>
          <cell r="B788" t="str">
            <v>CABO DE COBRE ISOLAMENTO ANTI-CHAMA 20/35KV 50MM2 TP EPROTENAX FX3 PIRELLI OU EQUIV</v>
          </cell>
          <cell r="C788" t="str">
            <v>M</v>
          </cell>
          <cell r="E788" t="str">
            <v>96,55</v>
          </cell>
        </row>
        <row r="789">
          <cell r="A789">
            <v>881</v>
          </cell>
          <cell r="B789" t="str">
            <v>CABO DE COBRE ISOLAMENTO ANTI-CHAMA 20/35KV 500MM2 TP EPROTENAX FX3 PIRELLI OU EQUIV</v>
          </cell>
          <cell r="C789" t="str">
            <v>M</v>
          </cell>
          <cell r="E789" t="str">
            <v>374,98</v>
          </cell>
        </row>
        <row r="790">
          <cell r="A790">
            <v>874</v>
          </cell>
          <cell r="B790" t="str">
            <v>CABO DE COBRE ISOLAMENTO ANTI-CHAMA 20/35KV 70MM2 TP EPROTENAX FX3 PIRELLI OU EQUIV</v>
          </cell>
          <cell r="C790" t="str">
            <v>M</v>
          </cell>
          <cell r="E790" t="str">
            <v>115,18</v>
          </cell>
        </row>
        <row r="791">
          <cell r="A791">
            <v>875</v>
          </cell>
          <cell r="B791" t="str">
            <v>CABO DE COBRE ISOLAMENTO ANTI-CHAMA 20/35KV 95MM2 TP EPROTENAX FX3 PIRELLI OU EQUIV</v>
          </cell>
          <cell r="C791" t="str">
            <v>M</v>
          </cell>
          <cell r="E791" t="str">
            <v>133,86</v>
          </cell>
        </row>
        <row r="792">
          <cell r="A792">
            <v>1011</v>
          </cell>
          <cell r="B792" t="str">
            <v>CABO DE COBRE ISOLAMENTO ANTI-CHAMA 450/750V 0,75MM2, FLEXIVEL, TP FORESPLAST ALCOA OU EQUIV</v>
          </cell>
          <cell r="C792" t="str">
            <v>M</v>
          </cell>
          <cell r="E792" t="str">
            <v>0,43</v>
          </cell>
        </row>
        <row r="793">
          <cell r="A793">
            <v>1013</v>
          </cell>
          <cell r="B793" t="str">
            <v>CABO DE COBRE ISOLAMENTO ANTI-CHAMA 450/750V 1,5MM2, FLEXIVEL, TP FORESPLAST ALCOA OU EQUIV</v>
          </cell>
          <cell r="C793" t="str">
            <v>M</v>
          </cell>
          <cell r="E793" t="str">
            <v>0,72</v>
          </cell>
        </row>
        <row r="794">
          <cell r="A794">
            <v>983</v>
          </cell>
          <cell r="B794" t="str">
            <v>CABO DE COBRE ISOLAMENTO ANTI-CHAMA 450/750V 1,5MM2, TP PIRASTIC PIRELLI OU EQUIV</v>
          </cell>
          <cell r="C794" t="str">
            <v>M</v>
          </cell>
          <cell r="E794" t="str">
            <v>0,72</v>
          </cell>
        </row>
        <row r="795">
          <cell r="A795">
            <v>980</v>
          </cell>
          <cell r="B795" t="str">
            <v>CABO DE COBRE ISOLAMENTO ANTI-CHAMA 450/750V 10MM2, FLEXIVEL, TP FORESPLAST ALCOA OU EQUIV</v>
          </cell>
          <cell r="C795" t="str">
            <v>M</v>
          </cell>
          <cell r="E795" t="str">
            <v>4,59</v>
          </cell>
        </row>
        <row r="796">
          <cell r="A796">
            <v>985</v>
          </cell>
          <cell r="B796" t="str">
            <v>CABO DE COBRE ISOLAMENTO ANTI-CHAMA 450/750V 10MM2, TP PIRASTIC PIRELLI OU EQUIV</v>
          </cell>
          <cell r="C796" t="str">
            <v>M</v>
          </cell>
          <cell r="E796" t="str">
            <v>3,72</v>
          </cell>
        </row>
        <row r="797">
          <cell r="A797">
            <v>1006</v>
          </cell>
          <cell r="B797" t="str">
            <v>CABO DE COBRE ISOLAMENTO ANTI-CHAMA 450/750V 120MM2, TP PIRASTIC PIRELLI OU EQUIV</v>
          </cell>
          <cell r="C797" t="str">
            <v>M</v>
          </cell>
          <cell r="E797" t="str">
            <v>36,64</v>
          </cell>
        </row>
        <row r="798">
          <cell r="A798">
            <v>990</v>
          </cell>
          <cell r="B798" t="str">
            <v>CABO DE COBRE ISOLAMENTO ANTI-CHAMA 450/750V 150MM2, TP PIRASTIC PIRELLI OU EQUIV</v>
          </cell>
          <cell r="C798" t="str">
            <v>M</v>
          </cell>
          <cell r="E798" t="str">
            <v>44,27</v>
          </cell>
        </row>
        <row r="799">
          <cell r="A799">
            <v>1004</v>
          </cell>
          <cell r="B799" t="str">
            <v>CABO DE COBRE ISOLAMENTO ANTI-CHAMA 450/750V 16MM2, FLEXIVEL, TP FORESPLAST ALCOA OU EQUIV</v>
          </cell>
          <cell r="C799" t="str">
            <v>M</v>
          </cell>
          <cell r="E799" t="str">
            <v>7,72</v>
          </cell>
        </row>
        <row r="800">
          <cell r="A800">
            <v>979</v>
          </cell>
          <cell r="B800" t="str">
            <v>CABO DE COBRE ISOLAMENTO ANTI-CHAMA 450/750V 16MM2, TP PIRASTIC PIRELLI OU EQUIV</v>
          </cell>
          <cell r="C800" t="str">
            <v>M</v>
          </cell>
          <cell r="E800" t="str">
            <v>5,31</v>
          </cell>
        </row>
        <row r="801">
          <cell r="A801">
            <v>1005</v>
          </cell>
          <cell r="B801" t="str">
            <v>CABO DE COBRE ISOLAMENTO ANTI-CHAMA 450/750V 185MM2, TP PIRASTIC PIRELLI OU EQUIV</v>
          </cell>
          <cell r="C801" t="str">
            <v>M</v>
          </cell>
          <cell r="E801" t="str">
            <v>55,37</v>
          </cell>
        </row>
        <row r="802">
          <cell r="A802">
            <v>1014</v>
          </cell>
          <cell r="B802" t="str">
            <v>CABO DE COBRE ISOLAMENTO ANTI-CHAMA 450/750V 2,5MM2, FLEXIVEL, TP FORESPLAST ALCOA OU EQUIV</v>
          </cell>
          <cell r="C802" t="str">
            <v>M</v>
          </cell>
          <cell r="E802" t="str">
            <v>1,21</v>
          </cell>
        </row>
        <row r="803">
          <cell r="A803">
            <v>984</v>
          </cell>
          <cell r="B803" t="str">
            <v>CABO DE COBRE ISOLAMENTO ANTI-CHAMA 450/750V 2,5MM2, TP PIRASTIC PIRELLI OU EQUIV</v>
          </cell>
          <cell r="C803" t="str">
            <v>M</v>
          </cell>
          <cell r="E803" t="str">
            <v>1,01</v>
          </cell>
        </row>
        <row r="804">
          <cell r="A804">
            <v>991</v>
          </cell>
          <cell r="B804" t="str">
            <v>CABO DE COBRE ISOLAMENTO ANTI-CHAMA 450/750V 240MM2, TP PIRASTIC PIRELLI OU EQUIV</v>
          </cell>
          <cell r="C804" t="str">
            <v>M</v>
          </cell>
          <cell r="E804" t="str">
            <v>72,07</v>
          </cell>
        </row>
        <row r="805">
          <cell r="A805">
            <v>986</v>
          </cell>
          <cell r="B805" t="str">
            <v>CABO DE COBRE ISOLAMENTO ANTI-CHAMA 450/750V 25MM2, TP PIRASTIC PIRELLI OU EQUIV</v>
          </cell>
          <cell r="C805" t="str">
            <v>M</v>
          </cell>
          <cell r="E805" t="str">
            <v>8,30</v>
          </cell>
        </row>
        <row r="806">
          <cell r="A806">
            <v>11798</v>
          </cell>
          <cell r="B806" t="str">
            <v>CABO DE COBRE ISOLAMENTO ANTI-CHAMA 450/750V 3 X 10MM2, TP FICAP OU EQUIV</v>
          </cell>
          <cell r="C806" t="str">
            <v>M</v>
          </cell>
          <cell r="E806" t="str">
            <v>17,86</v>
          </cell>
        </row>
        <row r="807">
          <cell r="A807">
            <v>11801</v>
          </cell>
          <cell r="B807" t="str">
            <v>CABO DE COBRE ISOLAMENTO ANTI-CHAMA 450/750V 3 X 16MM2, TP FICAP OU EQUIV</v>
          </cell>
          <cell r="C807" t="str">
            <v>M</v>
          </cell>
          <cell r="E807" t="str">
            <v>24,09</v>
          </cell>
        </row>
        <row r="808">
          <cell r="A808">
            <v>11804</v>
          </cell>
          <cell r="B808" t="str">
            <v>CABO DE COBRE ISOLAMENTO ANTI-CHAMA 450/750V 3 X 25MM2, TP FICAP OU EQUIV</v>
          </cell>
          <cell r="C808" t="str">
            <v>M</v>
          </cell>
          <cell r="E808" t="str">
            <v>35,82</v>
          </cell>
        </row>
        <row r="809">
          <cell r="A809">
            <v>1024</v>
          </cell>
          <cell r="B809" t="str">
            <v>CABO DE COBRE ISOLAMENTO ANTI-CHAMA 450/750V 300MM2, TP PIRASTIC PIRELLI OU EQUIV</v>
          </cell>
          <cell r="C809" t="str">
            <v>M</v>
          </cell>
          <cell r="E809" t="str">
            <v>87,62</v>
          </cell>
        </row>
        <row r="810">
          <cell r="A810">
            <v>987</v>
          </cell>
          <cell r="B810" t="str">
            <v>CABO DE COBRE ISOLAMENTO ANTI-CHAMA 450/750V 35MM2, TP PIRASTIC PIRELLI OU EQUIV</v>
          </cell>
          <cell r="C810" t="str">
            <v>M</v>
          </cell>
          <cell r="E810" t="str">
            <v>11,01</v>
          </cell>
        </row>
        <row r="811">
          <cell r="A811">
            <v>981</v>
          </cell>
          <cell r="B811" t="str">
            <v>CABO DE COBRE ISOLAMENTO ANTI-CHAMA 450/750V 4MM2, FLEXIVEL, TP FORESPLAST ALCOA OU EQUIV</v>
          </cell>
          <cell r="C811" t="str">
            <v>M</v>
          </cell>
          <cell r="E811" t="str">
            <v>1,74</v>
          </cell>
        </row>
        <row r="812">
          <cell r="A812">
            <v>1003</v>
          </cell>
          <cell r="B812" t="str">
            <v>CABO DE COBRE ISOLAMENTO ANTI-CHAMA 450/750V 4MM2, TP PIRASTIC PIRELLI OU EQUIV</v>
          </cell>
          <cell r="C812" t="str">
            <v>M</v>
          </cell>
          <cell r="E812" t="str">
            <v>1,45</v>
          </cell>
        </row>
        <row r="813">
          <cell r="A813">
            <v>992</v>
          </cell>
          <cell r="B813" t="str">
            <v>CABO DE COBRE ISOLAMENTO ANTI-CHAMA 450/750V 400MM2 TP PIRASTIC PIRELLI OU EQUIV</v>
          </cell>
          <cell r="C813" t="str">
            <v>M</v>
          </cell>
          <cell r="E813" t="str">
            <v>113,88</v>
          </cell>
        </row>
        <row r="814">
          <cell r="A814">
            <v>1007</v>
          </cell>
          <cell r="B814" t="str">
            <v>CABO DE COBRE ISOLAMENTO ANTI-CHAMA 450/750V 50MM2, TP PIRASTIC PIRELLI OU EQUIV</v>
          </cell>
          <cell r="C814" t="str">
            <v>M</v>
          </cell>
          <cell r="E814" t="str">
            <v>14,87</v>
          </cell>
        </row>
        <row r="815">
          <cell r="A815">
            <v>982</v>
          </cell>
          <cell r="B815" t="str">
            <v>CABO DE COBRE ISOLAMENTO ANTI-CHAMA 450/750V 6MM2, FLEXIVEL, TP FORESPLAST ALCOA OU EQUIV</v>
          </cell>
          <cell r="C815" t="str">
            <v>M</v>
          </cell>
          <cell r="E815" t="str">
            <v>2,61</v>
          </cell>
        </row>
        <row r="816">
          <cell r="A816">
            <v>1008</v>
          </cell>
          <cell r="B816" t="str">
            <v>CABO DE COBRE ISOLAMENTO ANTI-CHAMA 450/750V 6MM2, TP PIRASTIC PIRELLI OU EQUIV</v>
          </cell>
          <cell r="C816" t="str">
            <v>M</v>
          </cell>
          <cell r="E816" t="str">
            <v>2,22</v>
          </cell>
        </row>
        <row r="817">
          <cell r="A817">
            <v>988</v>
          </cell>
          <cell r="B817" t="str">
            <v>CABO DE COBRE ISOLAMENTO ANTI-CHAMA 450/750V 70MM2, TP PIRASTIC PIRELLI OU SIMILAR</v>
          </cell>
          <cell r="C817" t="str">
            <v>M</v>
          </cell>
          <cell r="E817" t="str">
            <v>21,82</v>
          </cell>
        </row>
        <row r="818">
          <cell r="A818">
            <v>989</v>
          </cell>
          <cell r="B818" t="str">
            <v>CABO DE COBRE ISOLAMENTO ANTI-CHAMA 450/750V 95MM2, TP PIRASTIC PIRELLI OU EQUIV</v>
          </cell>
          <cell r="C818" t="str">
            <v>M</v>
          </cell>
          <cell r="E818" t="str">
            <v>29,40</v>
          </cell>
        </row>
        <row r="819">
          <cell r="A819">
            <v>862</v>
          </cell>
          <cell r="B819" t="str">
            <v>CABO DE COBRE NU 10MM2 MEIO-DURO</v>
          </cell>
          <cell r="C819" t="str">
            <v>M</v>
          </cell>
          <cell r="E819" t="str">
            <v>3,78</v>
          </cell>
        </row>
        <row r="820">
          <cell r="A820">
            <v>866</v>
          </cell>
          <cell r="B820" t="str">
            <v>CABO DE COBRE NU 120MM2 MEIO-DURO</v>
          </cell>
          <cell r="C820" t="str">
            <v>M</v>
          </cell>
          <cell r="E820" t="str">
            <v>35,23</v>
          </cell>
        </row>
        <row r="821">
          <cell r="A821">
            <v>892</v>
          </cell>
          <cell r="B821" t="str">
            <v>CABO DE COBRE NU 150MM2 MEIO-DURO</v>
          </cell>
          <cell r="C821" t="str">
            <v>M</v>
          </cell>
          <cell r="E821" t="str">
            <v>42,74</v>
          </cell>
        </row>
        <row r="822">
          <cell r="A822">
            <v>857</v>
          </cell>
          <cell r="B822" t="str">
            <v>CABO DE COBRE NU 16MM2 MEIO-DURO</v>
          </cell>
          <cell r="C822" t="str">
            <v>M</v>
          </cell>
          <cell r="E822" t="str">
            <v>4,85</v>
          </cell>
        </row>
        <row r="823">
          <cell r="A823">
            <v>868</v>
          </cell>
          <cell r="B823" t="str">
            <v>CABO DE COBRE NU 25MM2 MEIO-DURO</v>
          </cell>
          <cell r="C823" t="str">
            <v>M</v>
          </cell>
          <cell r="E823" t="str">
            <v>8,63</v>
          </cell>
        </row>
        <row r="824">
          <cell r="A824">
            <v>870</v>
          </cell>
          <cell r="B824" t="str">
            <v>CABO DE COBRE NU 300MM2 MEIO-DURO</v>
          </cell>
          <cell r="C824" t="str">
            <v>M</v>
          </cell>
          <cell r="E824" t="str">
            <v>89,27</v>
          </cell>
        </row>
        <row r="825">
          <cell r="A825">
            <v>863</v>
          </cell>
          <cell r="B825" t="str">
            <v>CABO DE COBRE NU 35MM2 MEIO-DURO</v>
          </cell>
          <cell r="C825" t="str">
            <v>M</v>
          </cell>
          <cell r="E825" t="str">
            <v>11,09</v>
          </cell>
        </row>
        <row r="826">
          <cell r="A826">
            <v>867</v>
          </cell>
          <cell r="B826" t="str">
            <v>CABO DE COBRE NU 50MM2 MEIO-DURO</v>
          </cell>
          <cell r="C826" t="str">
            <v>M</v>
          </cell>
          <cell r="E826" t="str">
            <v>14,44</v>
          </cell>
        </row>
        <row r="827">
          <cell r="A827">
            <v>891</v>
          </cell>
          <cell r="B827" t="str">
            <v>CABO DE COBRE NU 500MM2 MEIO-DURO</v>
          </cell>
          <cell r="C827" t="str">
            <v>M</v>
          </cell>
          <cell r="E827" t="str">
            <v>142,30</v>
          </cell>
        </row>
        <row r="828">
          <cell r="A828">
            <v>861</v>
          </cell>
          <cell r="B828" t="str">
            <v>CABO DE COBRE NU 6MM2 MEIO-DURO</v>
          </cell>
          <cell r="C828" t="str">
            <v>M</v>
          </cell>
          <cell r="E828" t="str">
            <v>2,40</v>
          </cell>
        </row>
        <row r="829">
          <cell r="A829">
            <v>864</v>
          </cell>
          <cell r="B829" t="str">
            <v>CABO DE COBRE NU 70MM2 MEIO-DURO</v>
          </cell>
          <cell r="C829" t="str">
            <v>M</v>
          </cell>
          <cell r="E829" t="str">
            <v>21,32</v>
          </cell>
        </row>
        <row r="830">
          <cell r="A830">
            <v>865</v>
          </cell>
          <cell r="B830" t="str">
            <v>CABO DE COBRE NU 95MM2 MEIO-DURO</v>
          </cell>
          <cell r="C830" t="str">
            <v>M</v>
          </cell>
          <cell r="E830" t="str">
            <v>28,30</v>
          </cell>
        </row>
        <row r="831">
          <cell r="A831">
            <v>948</v>
          </cell>
          <cell r="B831" t="str">
            <v>CABO DE COBRE UNIPOLAR 10MM2 BLINDADO, ISOLACAO 3,6/6KV EPR, COBERTURA EM PVC</v>
          </cell>
          <cell r="C831" t="str">
            <v>M</v>
          </cell>
          <cell r="E831" t="str">
            <v>16,37</v>
          </cell>
        </row>
        <row r="832">
          <cell r="A832">
            <v>947</v>
          </cell>
          <cell r="B832" t="str">
            <v>CABO DE COBRE UNIPOLAR 16MM2 BLINDADO, ISOLACAO 3,6/6KV EPR, COBERTURA EM PVC</v>
          </cell>
          <cell r="C832" t="str">
            <v>M</v>
          </cell>
          <cell r="E832" t="str">
            <v>18,43</v>
          </cell>
        </row>
        <row r="833">
          <cell r="A833">
            <v>911</v>
          </cell>
          <cell r="B833" t="str">
            <v>CABO DE COBRE UNIPOLAR 16MM2 BLINDADO, ISOLACAO 6/10KV EPR, COBERTURA EM PVC</v>
          </cell>
          <cell r="C833" t="str">
            <v>M</v>
          </cell>
          <cell r="E833" t="str">
            <v>18,64</v>
          </cell>
        </row>
        <row r="834">
          <cell r="A834">
            <v>925</v>
          </cell>
          <cell r="B834" t="str">
            <v>CABO DE COBRE UNIPOLAR 25MM2 BLINDADO, ISOLACAO 3,6/6KV EPR, COBERTURA EM PVC</v>
          </cell>
          <cell r="C834" t="str">
            <v>M</v>
          </cell>
          <cell r="E834" t="str">
            <v>21,28</v>
          </cell>
        </row>
        <row r="835">
          <cell r="A835">
            <v>954</v>
          </cell>
          <cell r="B835" t="str">
            <v>CABO DE COBRE UNIPOLAR 25MM2 BLINDADO, ISOLACAO 6/10 KV EPR, COBERTURA EM PVC</v>
          </cell>
          <cell r="C835" t="str">
            <v>M</v>
          </cell>
          <cell r="E835" t="str">
            <v>21,51</v>
          </cell>
        </row>
        <row r="836">
          <cell r="A836">
            <v>901</v>
          </cell>
          <cell r="B836" t="str">
            <v>CABO DE COBRE UNIPOLAR 35MM2 BLINDADO, ISOLACAO 12/20KV EPR COBERTURA EM PVC CERIA FIXA ABERTA DE MADEIRA P/ TRANSP GERAL DE CARGA SECA - DIMENSOE</v>
          </cell>
          <cell r="C836" t="str">
            <v>M</v>
          </cell>
          <cell r="E836" t="str">
            <v>28,00</v>
          </cell>
        </row>
        <row r="837">
          <cell r="A837">
            <v>926</v>
          </cell>
          <cell r="B837" t="str">
            <v>CABO DE COBRE UNIPOLAR 35MM2 BLINDADO, ISOLACAO 3,6/6KV EPR, COBERTURA EM PVC</v>
          </cell>
          <cell r="C837" t="str">
            <v>M</v>
          </cell>
          <cell r="E837" t="str">
            <v>24,20</v>
          </cell>
        </row>
        <row r="838">
          <cell r="A838">
            <v>912</v>
          </cell>
          <cell r="B838" t="str">
            <v>CABO DE COBRE UNIPOLAR 35MM2 BLINDADO, ISOLACAO 6/10KV EPR, COBERTURA EM PVC</v>
          </cell>
          <cell r="C838" t="str">
            <v>M</v>
          </cell>
          <cell r="E838" t="str">
            <v>24,47</v>
          </cell>
        </row>
        <row r="839">
          <cell r="A839">
            <v>955</v>
          </cell>
          <cell r="B839" t="str">
            <v>CABO DE COBRE UNIPOLAR 50MM2 BLINDADO, ISOLACAO 12/20 KV EPR, COBERTURA EM PVC</v>
          </cell>
          <cell r="C839" t="str">
            <v>M</v>
          </cell>
          <cell r="E839" t="str">
            <v>33,47</v>
          </cell>
        </row>
        <row r="840">
          <cell r="A840">
            <v>946</v>
          </cell>
          <cell r="B840" t="str">
            <v>CABO DE COBRE UNIPOLAR 50MM2 BLINDADO, ISOLACAO 3,6/6 KV EPR, COBERTURA EM PVC</v>
          </cell>
          <cell r="C840" t="str">
            <v>M</v>
          </cell>
          <cell r="E840" t="str">
            <v>27,80</v>
          </cell>
        </row>
        <row r="841">
          <cell r="A841">
            <v>953</v>
          </cell>
          <cell r="B841" t="str">
            <v>CABO DE COBRE UNIPOLAR 50MM2 BLINDADO, ISOLACAO 6/10 KV EPR, COBERTURA EM PVC</v>
          </cell>
          <cell r="C841" t="str">
            <v>M</v>
          </cell>
          <cell r="E841" t="str">
            <v>29,09</v>
          </cell>
        </row>
        <row r="842">
          <cell r="A842">
            <v>902</v>
          </cell>
          <cell r="B842" t="str">
            <v>CABO DE COBRE UNIPOLAR 70MM2 BLINDADO, ISOLACAO 12/20KV EPR COBERTURA EM PVC</v>
          </cell>
          <cell r="C842" t="str">
            <v>M</v>
          </cell>
          <cell r="E842" t="str">
            <v>36,35</v>
          </cell>
        </row>
        <row r="843">
          <cell r="A843">
            <v>927</v>
          </cell>
          <cell r="B843" t="str">
            <v>CABO DE COBRE UNIPOLAR 70MM2 BLINDADO, ISOLACAO 3,6 KV EPR, COBERTURA EM PVC</v>
          </cell>
          <cell r="C843" t="str">
            <v>M</v>
          </cell>
          <cell r="E843" t="str">
            <v>34,13</v>
          </cell>
        </row>
        <row r="844">
          <cell r="A844">
            <v>913</v>
          </cell>
          <cell r="B844" t="str">
            <v>CABO DE COBRE UNIPOLAR 70MM2 BLINDADO, ISOLACAO 6/10KV EPR, COBERTURA EM PVC</v>
          </cell>
          <cell r="C844" t="str">
            <v>M</v>
          </cell>
          <cell r="E844" t="str">
            <v>34,54</v>
          </cell>
        </row>
        <row r="845">
          <cell r="A845">
            <v>903</v>
          </cell>
          <cell r="B845" t="str">
            <v>CABO DE COBRE UNIPOLAR 95MM2 BLINDADO, ISOLACAO 12/20KV EPR, COBERTURA EM PVC</v>
          </cell>
          <cell r="C845" t="str">
            <v>M</v>
          </cell>
          <cell r="E845" t="str">
            <v>49,19</v>
          </cell>
        </row>
        <row r="846">
          <cell r="A846">
            <v>945</v>
          </cell>
          <cell r="B846" t="str">
            <v>CABO DE COBRE UNIPOLAR 95MM2 BLINDADO, ISOLACAO 3,6/6 KV EPR, COBERTURA EM PVC</v>
          </cell>
          <cell r="C846" t="str">
            <v>M</v>
          </cell>
          <cell r="E846" t="str">
            <v>40,78</v>
          </cell>
        </row>
        <row r="847">
          <cell r="A847">
            <v>914</v>
          </cell>
          <cell r="B847" t="str">
            <v>CABO DE COBRE UNIPOLAR 95MM2 BLINDADO, ISOLACAO 6/10KV EPR, COBERTURA EM PVC</v>
          </cell>
          <cell r="C847" t="str">
            <v>M</v>
          </cell>
          <cell r="E847" t="str">
            <v>41,23</v>
          </cell>
        </row>
        <row r="848">
          <cell r="A848">
            <v>11901</v>
          </cell>
          <cell r="B848" t="str">
            <v>CABO TELEFONICO S/ BLINDAGEM INT CCI 1 PAR</v>
          </cell>
          <cell r="C848" t="str">
            <v>M</v>
          </cell>
          <cell r="E848" t="str">
            <v>0,27</v>
          </cell>
        </row>
        <row r="849">
          <cell r="A849">
            <v>11902</v>
          </cell>
          <cell r="B849" t="str">
            <v>CABO TELEFONICO S/ BLINDAGEM INT CCI 2 PARES</v>
          </cell>
          <cell r="C849" t="str">
            <v>M</v>
          </cell>
          <cell r="E849" t="str">
            <v>0,44</v>
          </cell>
        </row>
        <row r="850">
          <cell r="A850">
            <v>11903</v>
          </cell>
          <cell r="B850" t="str">
            <v>CABO TELEFONICO S/ BLINDAGEM INT CCI 3 PARES</v>
          </cell>
          <cell r="C850" t="str">
            <v>M</v>
          </cell>
          <cell r="E850" t="str">
            <v>0,64</v>
          </cell>
        </row>
        <row r="851">
          <cell r="A851">
            <v>11904</v>
          </cell>
          <cell r="B851" t="str">
            <v>CABO TELEFONICO S/ BLINDAGEM INT CCI 4 PARES</v>
          </cell>
          <cell r="C851" t="str">
            <v>M</v>
          </cell>
          <cell r="E851" t="str">
            <v>0,66</v>
          </cell>
        </row>
        <row r="852">
          <cell r="A852">
            <v>11905</v>
          </cell>
          <cell r="B852" t="str">
            <v>CABO TELEFONICO S/ BLINDAGEM INT CCI 5 PARES</v>
          </cell>
          <cell r="C852" t="str">
            <v>M</v>
          </cell>
          <cell r="E852" t="str">
            <v>0,71</v>
          </cell>
        </row>
        <row r="853">
          <cell r="A853">
            <v>11906</v>
          </cell>
          <cell r="B853" t="str">
            <v>CABO TELEFONICO S/ BLINDAGEM INT CCI 6 PARES</v>
          </cell>
          <cell r="C853" t="str">
            <v>M</v>
          </cell>
          <cell r="E853" t="str">
            <v>0,91</v>
          </cell>
        </row>
        <row r="854">
          <cell r="A854">
            <v>11914</v>
          </cell>
          <cell r="B854" t="str">
            <v>CABO TELEFONICO TP CT 0,50 PARA 100 PARES</v>
          </cell>
          <cell r="C854" t="str">
            <v>M</v>
          </cell>
          <cell r="E854" t="str">
            <v>12,96</v>
          </cell>
        </row>
        <row r="855">
          <cell r="A855">
            <v>11916</v>
          </cell>
          <cell r="B855" t="str">
            <v>CABO TELEFONICO TP CTP-APL 0,50 PARA 10 PARES</v>
          </cell>
          <cell r="C855" t="str">
            <v>M</v>
          </cell>
          <cell r="E855" t="str">
            <v>2,53</v>
          </cell>
        </row>
        <row r="856">
          <cell r="A856">
            <v>11917</v>
          </cell>
          <cell r="B856" t="str">
            <v>CABO TELEFONICO TP CTP-APL 0,50 PARA 20 PARES</v>
          </cell>
          <cell r="C856" t="str">
            <v>M</v>
          </cell>
          <cell r="E856" t="str">
            <v>4,30</v>
          </cell>
        </row>
        <row r="857">
          <cell r="A857">
            <v>11918</v>
          </cell>
          <cell r="B857" t="str">
            <v>CABO TELEFONICO TP CTP-APL 0,50 PARA 30 PARES</v>
          </cell>
          <cell r="C857" t="str">
            <v>M</v>
          </cell>
          <cell r="E857" t="str">
            <v>5,06</v>
          </cell>
        </row>
        <row r="858">
          <cell r="A858">
            <v>11919</v>
          </cell>
          <cell r="B858" t="str">
            <v>CABO TELEFONICO USO INTERNO TP CI PARA 10 PARES</v>
          </cell>
          <cell r="C858" t="str">
            <v>M</v>
          </cell>
          <cell r="E858" t="str">
            <v>2,01</v>
          </cell>
        </row>
        <row r="859">
          <cell r="A859">
            <v>11920</v>
          </cell>
          <cell r="B859" t="str">
            <v>CABO TELEFONICO USO INTERNO TP CI PARA 20 PARES</v>
          </cell>
          <cell r="C859" t="str">
            <v>M</v>
          </cell>
          <cell r="E859" t="str">
            <v>3,22</v>
          </cell>
        </row>
        <row r="860">
          <cell r="A860">
            <v>11924</v>
          </cell>
          <cell r="B860" t="str">
            <v>CABO TELEFONICO USO INTERNO TP CI PARA 200 PARES</v>
          </cell>
          <cell r="C860" t="str">
            <v>M</v>
          </cell>
          <cell r="E860" t="str">
            <v>29,65</v>
          </cell>
        </row>
        <row r="861">
          <cell r="A861">
            <v>11921</v>
          </cell>
          <cell r="B861" t="str">
            <v>CABO TELEFONICO USO INTERNO TP CI PARA 30 PARES</v>
          </cell>
          <cell r="C861" t="str">
            <v>M</v>
          </cell>
          <cell r="E861" t="str">
            <v>4,51</v>
          </cell>
        </row>
        <row r="862">
          <cell r="A862">
            <v>11922</v>
          </cell>
          <cell r="B862" t="str">
            <v>CABO TELEFONICO USO INTERNO TP CI PARA 50 PARES</v>
          </cell>
          <cell r="C862" t="str">
            <v>M</v>
          </cell>
          <cell r="E862" t="str">
            <v>7,86</v>
          </cell>
        </row>
        <row r="863">
          <cell r="A863">
            <v>11923</v>
          </cell>
          <cell r="B863" t="str">
            <v>CABO TELEFONICO USO INTERNO TP CI PARA 75 PARES</v>
          </cell>
          <cell r="C863" t="str">
            <v>M</v>
          </cell>
          <cell r="E863" t="str">
            <v>9,67</v>
          </cell>
        </row>
        <row r="864">
          <cell r="A864">
            <v>10711</v>
          </cell>
          <cell r="B864" t="str">
            <v>CACO CERAMICO</v>
          </cell>
          <cell r="C864" t="str">
            <v>M2</v>
          </cell>
          <cell r="E864" t="str">
            <v>5,42</v>
          </cell>
        </row>
        <row r="865">
          <cell r="A865">
            <v>10721</v>
          </cell>
          <cell r="B865" t="str">
            <v>CACO DE MARMORE PARA PISO</v>
          </cell>
          <cell r="C865" t="str">
            <v>M2</v>
          </cell>
          <cell r="E865" t="str">
            <v>4,87</v>
          </cell>
        </row>
        <row r="866">
          <cell r="A866">
            <v>2354</v>
          </cell>
          <cell r="B866" t="str">
            <v>CADASTRISTA DE USUARIOS METROPOLITANO</v>
          </cell>
          <cell r="C866" t="str">
            <v>H</v>
          </cell>
          <cell r="E866" t="str">
            <v>10,35</v>
          </cell>
        </row>
        <row r="867">
          <cell r="A867">
            <v>5089</v>
          </cell>
          <cell r="B867" t="str">
            <v>CADEADO ACO GRAFITADO OXIDADO ENVERNIZADO 45MM</v>
          </cell>
          <cell r="C867" t="str">
            <v>UN</v>
          </cell>
          <cell r="E867" t="str">
            <v>17,84</v>
          </cell>
        </row>
        <row r="868">
          <cell r="A868">
            <v>5090</v>
          </cell>
          <cell r="B868" t="str">
            <v>CADEADO LATAO CROMADO H = 25MM</v>
          </cell>
          <cell r="C868" t="str">
            <v>UN</v>
          </cell>
          <cell r="E868" t="str">
            <v>9,45</v>
          </cell>
        </row>
        <row r="869">
          <cell r="A869">
            <v>5085</v>
          </cell>
          <cell r="B869" t="str">
            <v>CADEADO LATAO CROMADO H = 35MM / 5 PINOS / HASTE CROMADA H = 30MM</v>
          </cell>
          <cell r="C869" t="str">
            <v>UN</v>
          </cell>
          <cell r="E869" t="str">
            <v>13,16</v>
          </cell>
        </row>
        <row r="870">
          <cell r="A870">
            <v>11848</v>
          </cell>
          <cell r="B870" t="str">
            <v>CADERNETA DE TOPOGRAFO</v>
          </cell>
          <cell r="C870" t="str">
            <v>UN</v>
          </cell>
          <cell r="E870" t="str">
            <v>4,54</v>
          </cell>
        </row>
        <row r="871">
          <cell r="A871">
            <v>11638</v>
          </cell>
          <cell r="B871" t="str">
            <v>CAIXA CONCRETO ARMADO P/AR CONDICIONADO 18000BTU</v>
          </cell>
          <cell r="C871" t="str">
            <v>UN</v>
          </cell>
          <cell r="E871" t="str">
            <v>62,32</v>
          </cell>
        </row>
        <row r="872">
          <cell r="A872">
            <v>11868</v>
          </cell>
          <cell r="B872" t="str">
            <v>CAIXA D'AGUA FIBRA DE VIDRO 1000L</v>
          </cell>
          <cell r="C872" t="str">
            <v>UN</v>
          </cell>
          <cell r="E872" t="str">
            <v>226,05</v>
          </cell>
        </row>
        <row r="873">
          <cell r="A873">
            <v>11869</v>
          </cell>
          <cell r="B873" t="str">
            <v>CAIXA D'AGUA FIBRA DE VIDRO 1500L</v>
          </cell>
          <cell r="C873" t="str">
            <v>UN</v>
          </cell>
          <cell r="E873" t="str">
            <v>343,96</v>
          </cell>
        </row>
        <row r="874">
          <cell r="A874">
            <v>11871</v>
          </cell>
          <cell r="B874" t="str">
            <v>CAIXA D'AGUA FIBRA DE VIDRO 500L</v>
          </cell>
          <cell r="C874" t="str">
            <v>UN</v>
          </cell>
          <cell r="E874" t="str">
            <v>144,57</v>
          </cell>
        </row>
        <row r="875">
          <cell r="A875">
            <v>11865</v>
          </cell>
          <cell r="B875" t="str">
            <v>CAIXA D'AGUA FIBROCIMENTO REDONDA C/ TAMPA 500L</v>
          </cell>
          <cell r="C875" t="str">
            <v>UN</v>
          </cell>
          <cell r="E875" t="str">
            <v>109,99</v>
          </cell>
        </row>
        <row r="876">
          <cell r="A876">
            <v>11867</v>
          </cell>
          <cell r="B876" t="str">
            <v>CAIXA D'AGUA FIBROCIMENTO REDONDA C/ TAMPA 750L</v>
          </cell>
          <cell r="C876" t="str">
            <v>UN</v>
          </cell>
          <cell r="E876" t="str">
            <v>190,66</v>
          </cell>
        </row>
        <row r="877">
          <cell r="A877">
            <v>1025</v>
          </cell>
          <cell r="B877" t="str">
            <v>CAIXA D'AGUA FIBROCIMENTO 1000L</v>
          </cell>
          <cell r="C877" t="str">
            <v>UN</v>
          </cell>
          <cell r="E877" t="str">
            <v>228,95</v>
          </cell>
        </row>
        <row r="878">
          <cell r="A878">
            <v>1026</v>
          </cell>
          <cell r="B878" t="str">
            <v>CAIXA D'AGUA FIBROCIMENTO 250L</v>
          </cell>
          <cell r="C878" t="str">
            <v>UN</v>
          </cell>
          <cell r="E878" t="str">
            <v>69,09</v>
          </cell>
        </row>
        <row r="879">
          <cell r="A879">
            <v>1027</v>
          </cell>
          <cell r="B879" t="str">
            <v>CAIXA DAGUA FIBROCIMENTO 100L</v>
          </cell>
          <cell r="C879" t="str">
            <v>UN</v>
          </cell>
          <cell r="E879" t="str">
            <v>40,51</v>
          </cell>
        </row>
        <row r="880">
          <cell r="A880">
            <v>11241</v>
          </cell>
          <cell r="B880" t="str">
            <v>CAIXA DE FERRO FUNDIDO P/ REGISTRO NA RUA - 38,5 X 38,5 X 22CM - 59KG</v>
          </cell>
          <cell r="C880" t="str">
            <v>UN</v>
          </cell>
          <cell r="E880" t="str">
            <v>162,24</v>
          </cell>
        </row>
        <row r="881">
          <cell r="A881">
            <v>10521</v>
          </cell>
          <cell r="B881" t="str">
            <v>CAIXA DE INCENDIO/ABRIGO DE MANGUEIRAS EM CHAPA SAE 1020 LAMINADA A FRIO, PORTA C/ VENTILACAO E VISOR SUPORTE 1/2 LUA P/ MANG, DE EMBUTIR, INSCR. INCENDIO 75 X 45 X 17CM</v>
          </cell>
          <cell r="C881" t="str">
            <v>UN</v>
          </cell>
          <cell r="E881" t="str">
            <v>131,77</v>
          </cell>
        </row>
        <row r="882">
          <cell r="A882">
            <v>10885</v>
          </cell>
          <cell r="B882" t="str">
            <v>CAIXA DE INCENDIO/ABRIGO DE MANGUEIRAS EM CHAPA SAE 1020 LAMINADA A FRIO, PORTA C/ VENTILACAO E VISOR SUPORTE 1/2 LUA P/ MANG, DE EMBUTIR, INSCR. INCENDIO 90 X 60 X 17CM</v>
          </cell>
          <cell r="C882" t="str">
            <v>UN</v>
          </cell>
          <cell r="E882" t="str">
            <v>170,44</v>
          </cell>
        </row>
        <row r="883">
          <cell r="A883">
            <v>20962</v>
          </cell>
          <cell r="B883" t="str">
            <v>CAIXA DE INCENDIO/ABRIGO DE MANGUEIRAS EM CHAPA SAE 1020 LAMINADA A FRIO, PORTA C/ VENTILACAO E VISOR SUPORTE 1/2 LUA P/ MANG, EXTERNA, INSCR. INCENDIO 75 X 45 X 17CM</v>
          </cell>
          <cell r="C883" t="str">
            <v>UN</v>
          </cell>
          <cell r="E883" t="str">
            <v>133,00</v>
          </cell>
        </row>
        <row r="884">
          <cell r="A884">
            <v>20963</v>
          </cell>
          <cell r="B884" t="str">
            <v>CAIXA DE INCENDIO/ABRIGO DE MANGUEIRAS EM CHAPA SAE 1020 LAMINADA A FRIO, PORTA C/ VENTILACAO E VISOR SUPORTE 1/2 LUA P/ MANG, EXTERNA, INSCR. INCENDIO 90 X 60 X 17CM</v>
          </cell>
          <cell r="C884" t="str">
            <v>UN</v>
          </cell>
          <cell r="E884" t="str">
            <v>182,26</v>
          </cell>
        </row>
        <row r="885">
          <cell r="A885">
            <v>11246</v>
          </cell>
          <cell r="B885" t="str">
            <v>CAIXA DE PASSAGEM N 1 PADRAO TELEBRAS DIM 10 X10 X 5CM EM CHAPA DE ACO GALV</v>
          </cell>
          <cell r="C885" t="str">
            <v>UN</v>
          </cell>
          <cell r="E885" t="str">
            <v>5,90</v>
          </cell>
        </row>
        <row r="886">
          <cell r="A886">
            <v>11250</v>
          </cell>
          <cell r="B886" t="str">
            <v>CAIXA DE PASSAGEM N 2 PADRAO TELEBRAS DIM 20 X 20 X 12CM EM CHAPA DE ACO GALV</v>
          </cell>
          <cell r="C886" t="str">
            <v>UN</v>
          </cell>
          <cell r="E886" t="str">
            <v>28,90</v>
          </cell>
        </row>
        <row r="887">
          <cell r="A887">
            <v>11251</v>
          </cell>
          <cell r="B887" t="str">
            <v>CAIXA DE PASSAGEM N 3 PADRAO TELEBRAS DIM 40 X 40 X 12CM EM CHAPA DE ACO GALV</v>
          </cell>
          <cell r="C887" t="str">
            <v>UN</v>
          </cell>
          <cell r="E887" t="str">
            <v>52,33</v>
          </cell>
        </row>
        <row r="888">
          <cell r="A888">
            <v>11253</v>
          </cell>
          <cell r="B888" t="str">
            <v>CAIXA DE PASSAGEM N 4 PADRAO TELEBRAS DIM 60 X 60 X 12CM EM CHAPA DE ACO GALV</v>
          </cell>
          <cell r="C888" t="str">
            <v>UN</v>
          </cell>
          <cell r="E888" t="str">
            <v>83,12</v>
          </cell>
        </row>
        <row r="889">
          <cell r="A889">
            <v>11255</v>
          </cell>
          <cell r="B889" t="str">
            <v>CAIXA DE PASSAGEM N 5 PADRAO TELEBRAS DIM 80 X 80 X 12CM EM CHAPA DE ACO GALV</v>
          </cell>
          <cell r="C889" t="str">
            <v>UN</v>
          </cell>
          <cell r="E889" t="str">
            <v>122,93</v>
          </cell>
        </row>
        <row r="890">
          <cell r="A890">
            <v>14055</v>
          </cell>
          <cell r="B890" t="str">
            <v>CAIXA DE PASSAGEM N 6 PADRAO TELEBRAS DIM 120 X 120 X 12CM EM CHAPA DE ACO GALV</v>
          </cell>
          <cell r="C890" t="str">
            <v>UN</v>
          </cell>
          <cell r="E890" t="str">
            <v>296,87</v>
          </cell>
        </row>
        <row r="891">
          <cell r="A891">
            <v>10569</v>
          </cell>
          <cell r="B891" t="str">
            <v>CAIXA DE PASSAGEM OCTOGONAL 4" X 4" FUNDO MOVEL, EM CHAPA GALVANIZADA"</v>
          </cell>
          <cell r="C891" t="str">
            <v>UN</v>
          </cell>
          <cell r="E891" t="str">
            <v>1,19</v>
          </cell>
        </row>
        <row r="892">
          <cell r="A892">
            <v>11247</v>
          </cell>
          <cell r="B892" t="str">
            <v>CAIXA DE PASSAGEM P/ TELEFONE EM CHAPA DE ACO GALV 150 X 150 X 15CM</v>
          </cell>
          <cell r="C892" t="str">
            <v>UN</v>
          </cell>
          <cell r="E892" t="str">
            <v>534,38</v>
          </cell>
        </row>
        <row r="893">
          <cell r="A893">
            <v>11248</v>
          </cell>
          <cell r="B893" t="str">
            <v>CAIXA DE PASSAGEM P/ TELEFONE EM CHAPA DE ACO GALV 200 X 200 X 15CM</v>
          </cell>
          <cell r="C893" t="str">
            <v>UN</v>
          </cell>
          <cell r="E893" t="str">
            <v>728,83</v>
          </cell>
        </row>
        <row r="894">
          <cell r="A894">
            <v>11249</v>
          </cell>
          <cell r="B894" t="str">
            <v>CAIXA DE PASSAGEM P/ TELEFONE EM CHAPA DE ACO GALV 200 X 200 X 21,8CM</v>
          </cell>
          <cell r="C894" t="str">
            <v>UN</v>
          </cell>
          <cell r="E894" t="str">
            <v>1.019,27</v>
          </cell>
        </row>
        <row r="895">
          <cell r="A895">
            <v>11254</v>
          </cell>
          <cell r="B895" t="str">
            <v>CAIXA DE PASSAGEM P/ TELEFONE EM CHAPA DE ACO GALV 60 X 60 X 15CM</v>
          </cell>
          <cell r="C895" t="str">
            <v>UN</v>
          </cell>
          <cell r="E895" t="str">
            <v>87,97</v>
          </cell>
        </row>
        <row r="896">
          <cell r="A896">
            <v>11256</v>
          </cell>
          <cell r="B896" t="str">
            <v>CAIXA DE PASSAGEM P/ TELEFONE EM CHAPA DE ACO GALV 80 X 80 X 15CM</v>
          </cell>
          <cell r="C896" t="str">
            <v>UN</v>
          </cell>
          <cell r="E896" t="str">
            <v>146,44</v>
          </cell>
        </row>
        <row r="897">
          <cell r="A897">
            <v>11252</v>
          </cell>
          <cell r="B897" t="str">
            <v>CAIXA DE PASSAGEM PADRAO TELESP/TELEBRAS DIM 50 X 50 X 12CM EM CHAPA DE ACO GALV</v>
          </cell>
          <cell r="C897" t="str">
            <v>UN</v>
          </cell>
          <cell r="E897" t="str">
            <v>59,47</v>
          </cell>
        </row>
        <row r="898">
          <cell r="A898">
            <v>2555</v>
          </cell>
          <cell r="B898" t="str">
            <v>CAIXA DE PASSAGEM 3" X 3" SEXTAVADA EM FERRO GALV"</v>
          </cell>
          <cell r="C898" t="str">
            <v>UN</v>
          </cell>
          <cell r="E898" t="str">
            <v>0,99</v>
          </cell>
        </row>
        <row r="899">
          <cell r="A899">
            <v>2556</v>
          </cell>
          <cell r="B899" t="str">
            <v>CAIXA DE PASSAGEM 4" X 2" EM FERRO GALV"</v>
          </cell>
          <cell r="C899" t="str">
            <v>UN</v>
          </cell>
          <cell r="E899" t="str">
            <v>0,59</v>
          </cell>
        </row>
        <row r="900">
          <cell r="A900">
            <v>2557</v>
          </cell>
          <cell r="B900" t="str">
            <v>CAIXA DE PASSAGEM 4" X 4" EM FERRO GALV"</v>
          </cell>
          <cell r="C900" t="str">
            <v>UN</v>
          </cell>
          <cell r="E900" t="str">
            <v>0,99</v>
          </cell>
        </row>
        <row r="901">
          <cell r="A901">
            <v>1066</v>
          </cell>
          <cell r="B901" t="str">
            <v>CAIXA DE PROTECAO P/ MEDIDOR HORO-SAZONAL EM CHAPA DE ALUMINIO DE 3MM</v>
          </cell>
          <cell r="C901" t="str">
            <v>UN</v>
          </cell>
          <cell r="E901" t="str">
            <v>456,54</v>
          </cell>
        </row>
        <row r="902">
          <cell r="A902">
            <v>1043</v>
          </cell>
          <cell r="B902" t="str">
            <v>CAIXA DE PROTECAO P/ MEDIDOR MONOFASICO E DISJUNTOR EM CHAPA ALUMINIO 3MM</v>
          </cell>
          <cell r="C902" t="str">
            <v>UN</v>
          </cell>
          <cell r="E902" t="str">
            <v>48,40</v>
          </cell>
        </row>
        <row r="903">
          <cell r="A903">
            <v>1072</v>
          </cell>
          <cell r="B903" t="str">
            <v>CAIXA DE PROTECAO P/ MEDIDOR MONOFASICO E DISJUNTOR EM CHAPA DE FERRO GALV</v>
          </cell>
          <cell r="C903" t="str">
            <v>UN</v>
          </cell>
          <cell r="E903" t="str">
            <v>34,48</v>
          </cell>
        </row>
        <row r="904">
          <cell r="A904">
            <v>1062</v>
          </cell>
          <cell r="B904" t="str">
            <v>CAIXA DE PROTECAO P/ MEDIDOR TRIFASICO E DISJUNTOR EM CHAPA DE ACO GALV 18 USG</v>
          </cell>
          <cell r="C904" t="str">
            <v>UN</v>
          </cell>
          <cell r="E904" t="str">
            <v>69,90</v>
          </cell>
        </row>
        <row r="905">
          <cell r="A905">
            <v>1061</v>
          </cell>
          <cell r="B905" t="str">
            <v>CAIXA DE PROTECAO P/ MEDIDOR TRIFASICO E DISJUNTOR EM CHAPA DE ALUMINIO 3MM</v>
          </cell>
          <cell r="C905" t="str">
            <v>UN</v>
          </cell>
          <cell r="E905" t="str">
            <v>107,81</v>
          </cell>
        </row>
        <row r="906">
          <cell r="A906">
            <v>1065</v>
          </cell>
          <cell r="B906" t="str">
            <v>CAIXA DE PROTECAO P/ TRANSFORMADOR DE CORRENTE EM CHAPA DE ALUMINIO DE 3MM</v>
          </cell>
          <cell r="C906" t="str">
            <v>UN</v>
          </cell>
          <cell r="E906" t="str">
            <v>120,11</v>
          </cell>
        </row>
        <row r="907">
          <cell r="A907">
            <v>11694</v>
          </cell>
          <cell r="B907" t="str">
            <v>CAIXA DESCARGA PLASTICA, EMBUTIR, COMPLETA, COM ESPELHO CROMADO - CAPACIDADE 12 A 14 L</v>
          </cell>
          <cell r="C907" t="str">
            <v>UN</v>
          </cell>
          <cell r="E907" t="str">
            <v>126,48</v>
          </cell>
        </row>
        <row r="908">
          <cell r="A908">
            <v>1030</v>
          </cell>
          <cell r="B908" t="str">
            <v>CAIXA DESCARGA PLASTICA, EXTERNA, COMPLETA COM TUBO DE DESCARGA, ENGATE FLEXIVEL, BOIA E SUPORTE PARA FIXACAO - CAPACIDADE 9L</v>
          </cell>
          <cell r="C908" t="str">
            <v>UN</v>
          </cell>
          <cell r="E908" t="str">
            <v>17,96</v>
          </cell>
        </row>
        <row r="909">
          <cell r="A909">
            <v>3280</v>
          </cell>
          <cell r="B909" t="str">
            <v>CAIXA GORDURA DUPLA CONCRETO PRE MOLDADO CIRCULAR COM TAMPA D = 61CM</v>
          </cell>
          <cell r="C909" t="str">
            <v>UN</v>
          </cell>
          <cell r="E909" t="str">
            <v>67,07</v>
          </cell>
        </row>
        <row r="910">
          <cell r="A910">
            <v>11880</v>
          </cell>
          <cell r="B910" t="str">
            <v>CAIXA GORDURA PVC 250 X 230 X 75MM C/ TAMPA E PORTA TAMPA</v>
          </cell>
          <cell r="C910" t="str">
            <v>UN</v>
          </cell>
          <cell r="E910" t="str">
            <v>29,07</v>
          </cell>
        </row>
        <row r="911">
          <cell r="A911">
            <v>11881</v>
          </cell>
          <cell r="B911" t="str">
            <v>CAIXA GORDURA SIMPLES CONCRETO PRE MOLDADO CIRCULAR COM TAMPA D = 40CM</v>
          </cell>
          <cell r="C911" t="str">
            <v>UN</v>
          </cell>
          <cell r="E911" t="str">
            <v>17,54</v>
          </cell>
        </row>
        <row r="912">
          <cell r="A912">
            <v>3278</v>
          </cell>
          <cell r="B912" t="str">
            <v>CAIXA INSPECAO CONCRETO PRE MOLDADO CIRCULAR COM TAMPA D = 40CM</v>
          </cell>
          <cell r="C912" t="str">
            <v>UN</v>
          </cell>
          <cell r="E912" t="str">
            <v>14,19</v>
          </cell>
        </row>
        <row r="913">
          <cell r="A913">
            <v>3279</v>
          </cell>
          <cell r="B913" t="str">
            <v>CAIXA INSPECAO CONCRETO PRE MOLDADO CIRCULAR COM TAMPA D = 60CM H=60CM</v>
          </cell>
          <cell r="C913" t="str">
            <v>UN</v>
          </cell>
          <cell r="E913" t="str">
            <v>42,56</v>
          </cell>
        </row>
        <row r="914">
          <cell r="A914">
            <v>13845</v>
          </cell>
          <cell r="B914" t="str">
            <v>CAIXA METALICA P/ MEDICAO MONOFASICA CHAPA 18 (300 X 300 X 145MM) P/ USO EXTERNO C/ PORTA E CX. DE MUFLA, COR CINZA, SEM TRANSFORMADOR, PADRAO CELPE, MODELO D</v>
          </cell>
          <cell r="C914" t="str">
            <v>UN</v>
          </cell>
          <cell r="E914" t="str">
            <v>42,65</v>
          </cell>
        </row>
        <row r="915">
          <cell r="A915">
            <v>13844</v>
          </cell>
          <cell r="B915" t="str">
            <v>CAIXA METALICA P/ MEDICAO MONOFASICA CHAPA 18 (300 X 330 X 145MM) P/ USO INTERNO C/ PORTA E CX. DE MUFLA, COR CINZA, SEM TRANSFORMADOR, PADRAO CELPE, MODELO D</v>
          </cell>
          <cell r="C915" t="str">
            <v>UN</v>
          </cell>
          <cell r="E915" t="str">
            <v>45,32</v>
          </cell>
        </row>
        <row r="916">
          <cell r="A916">
            <v>13843</v>
          </cell>
          <cell r="B916" t="str">
            <v>CAIXA METALICA P/ MEDICAO TRIFASICA CHAPA 18 P/ USO EXTERNO C/ PORTA E CX. DE MUFLA, COR CINZA, SEM TRANSFORMADOR PADRAO CELPE, MODELO D</v>
          </cell>
          <cell r="C916" t="str">
            <v>UN</v>
          </cell>
          <cell r="E916" t="str">
            <v>59,37</v>
          </cell>
        </row>
        <row r="917">
          <cell r="A917">
            <v>13842</v>
          </cell>
          <cell r="B917" t="str">
            <v>CAIXA METALICA P/ MEDICAO TRIFASICA CHAPA 18 P/ USO INTERNO C/ PORTA E CX DE MUFLA, COR CINZA, SEM TRANSFORMADOR PADRAO CELPE, MODELO D</v>
          </cell>
          <cell r="C917" t="str">
            <v>UN</v>
          </cell>
          <cell r="E917" t="str">
            <v>69,67</v>
          </cell>
        </row>
        <row r="918">
          <cell r="A918">
            <v>12075</v>
          </cell>
          <cell r="B918" t="str">
            <v>CAIXA P/ MEDICAO DE DEMANDA E ENERGIA REATIVA EM CHAPA 18 ESTAMPADA , PADRAO DE CONCESSIONARIA LOCAL</v>
          </cell>
          <cell r="C918" t="str">
            <v>UN</v>
          </cell>
          <cell r="E918" t="str">
            <v>233,21</v>
          </cell>
        </row>
        <row r="919">
          <cell r="A919">
            <v>13405</v>
          </cell>
          <cell r="B919" t="str">
            <v>CAIXA P/ MEDICAO MONOF 30 X 33 X 15CM EM CHAPA 18 C/ VISOR/PORTA/CX MUFLA USO EXTERNO COR CINZA</v>
          </cell>
          <cell r="C919" t="str">
            <v>UN</v>
          </cell>
          <cell r="E919" t="str">
            <v>77,19</v>
          </cell>
        </row>
        <row r="920">
          <cell r="A920">
            <v>13404</v>
          </cell>
          <cell r="B920" t="str">
            <v>CAIXA P/ MEDICAO MONOF 30 X 33 X 15CM EM CHAPA 18 C/ VISOR/PORTA/CX MUFLA USO INTERNO COR CINZA</v>
          </cell>
          <cell r="C920" t="str">
            <v>UN</v>
          </cell>
          <cell r="E920" t="str">
            <v>77,19</v>
          </cell>
        </row>
        <row r="921">
          <cell r="A921">
            <v>11882</v>
          </cell>
          <cell r="B921" t="str">
            <v>CAIXA PARA HIDROMETRO CONCRETO PRE MOLDADO</v>
          </cell>
          <cell r="C921" t="str">
            <v>UN</v>
          </cell>
          <cell r="E921" t="str">
            <v>19,34</v>
          </cell>
        </row>
        <row r="922">
          <cell r="A922">
            <v>11996</v>
          </cell>
          <cell r="B922" t="str">
            <v>CAIXA PASSAGEM EM CHAPA 18 DE FERRO GALV 5" X 10" X 3" (125 X 250 X 80MM) COM TAMPA E PARAFUSO."</v>
          </cell>
          <cell r="C922" t="str">
            <v>UN</v>
          </cell>
          <cell r="E922" t="str">
            <v>1,37</v>
          </cell>
        </row>
        <row r="923">
          <cell r="A923">
            <v>20254</v>
          </cell>
          <cell r="B923" t="str">
            <v>CAIXA PASSAGEM METALICA 15 X 15 X 10CM P/ INST ELETRICA</v>
          </cell>
          <cell r="C923" t="str">
            <v>UN</v>
          </cell>
          <cell r="E923" t="str">
            <v>6,02</v>
          </cell>
        </row>
        <row r="924">
          <cell r="A924">
            <v>20255</v>
          </cell>
          <cell r="B924" t="str">
            <v>CAIXA PASSAGEM METALICA 25 X 25 X 10CM P/ INST ELETRICA</v>
          </cell>
          <cell r="C924" t="str">
            <v>UN</v>
          </cell>
          <cell r="E924" t="str">
            <v>10,83</v>
          </cell>
        </row>
        <row r="925">
          <cell r="A925">
            <v>20253</v>
          </cell>
          <cell r="B925" t="str">
            <v>CAIXA PASSAGEM METALICA 35 X 35 X 12CM P/ INST ELETRICA</v>
          </cell>
          <cell r="C925" t="str">
            <v>UN</v>
          </cell>
          <cell r="E925" t="str">
            <v>21,38</v>
          </cell>
        </row>
        <row r="926">
          <cell r="A926">
            <v>12001</v>
          </cell>
          <cell r="B926" t="str">
            <v>CAIXA PVC OCTOGONAL - 4"</v>
          </cell>
          <cell r="C926" t="str">
            <v>UN</v>
          </cell>
          <cell r="E926" t="str">
            <v>3,20</v>
          </cell>
        </row>
        <row r="927">
          <cell r="A927">
            <v>1871</v>
          </cell>
          <cell r="B927" t="str">
            <v>CAIXA PVC OCTOGONAL 3" X 3"</v>
          </cell>
          <cell r="C927" t="str">
            <v>UN</v>
          </cell>
          <cell r="E927" t="str">
            <v>3,46</v>
          </cell>
        </row>
        <row r="928">
          <cell r="A928">
            <v>1872</v>
          </cell>
          <cell r="B928" t="str">
            <v>CAIXA PVC 4" X 2" P/ ELETRODUTO "</v>
          </cell>
          <cell r="C928" t="str">
            <v>UN</v>
          </cell>
          <cell r="E928" t="str">
            <v>1,27</v>
          </cell>
        </row>
        <row r="929">
          <cell r="A929">
            <v>1873</v>
          </cell>
          <cell r="B929" t="str">
            <v>CAIXA PVC 4" X 4" P/ ELETRODUTO "</v>
          </cell>
          <cell r="C929" t="str">
            <v>UN</v>
          </cell>
          <cell r="E929" t="str">
            <v>2,03</v>
          </cell>
        </row>
        <row r="930">
          <cell r="A930">
            <v>11639</v>
          </cell>
          <cell r="B930" t="str">
            <v>CAIXA SARJETA PREMOLDADA 1,4 X 0,6 X 0,4 M</v>
          </cell>
          <cell r="C930" t="str">
            <v>UN</v>
          </cell>
          <cell r="E930" t="str">
            <v>112,88</v>
          </cell>
        </row>
        <row r="931">
          <cell r="A931">
            <v>11716</v>
          </cell>
          <cell r="B931" t="str">
            <v>CAIXA SIFONADA PVC 100 X 100 X 40MM C/ GRELHA REDONDA BRANCA</v>
          </cell>
          <cell r="C931" t="str">
            <v>UN</v>
          </cell>
          <cell r="E931" t="str">
            <v>9,00</v>
          </cell>
        </row>
        <row r="932">
          <cell r="A932">
            <v>5103</v>
          </cell>
          <cell r="B932" t="str">
            <v>CAIXA SIFONADA PVC 100 X 100 X 50MM C/ GRELHA REDONDA BRANCA</v>
          </cell>
          <cell r="C932" t="str">
            <v>UN</v>
          </cell>
          <cell r="E932" t="str">
            <v>9,22</v>
          </cell>
        </row>
        <row r="933">
          <cell r="A933">
            <v>11712</v>
          </cell>
          <cell r="B933" t="str">
            <v>CAIXA SIFONADA PVC 150 X 150 X 50MM C/ GRELHA QUADRADA BRANCA</v>
          </cell>
          <cell r="C933" t="str">
            <v>UN</v>
          </cell>
          <cell r="E933" t="str">
            <v>17,10</v>
          </cell>
        </row>
        <row r="934">
          <cell r="A934">
            <v>11717</v>
          </cell>
          <cell r="B934" t="str">
            <v>CAIXA SIFONADA PVC 150 X 150 X 50MM C/ GRELHA REDONDA BRANCA</v>
          </cell>
          <cell r="C934" t="str">
            <v>UN</v>
          </cell>
          <cell r="E934" t="str">
            <v>16,14</v>
          </cell>
        </row>
        <row r="935">
          <cell r="A935">
            <v>11713</v>
          </cell>
          <cell r="B935" t="str">
            <v>CAIXA SIFONADA PVC 150 X 150 X 50MM C/ TAMPA CEGA QUADRADA BRANCA</v>
          </cell>
          <cell r="C935" t="str">
            <v>UN</v>
          </cell>
          <cell r="E935" t="str">
            <v>19,21</v>
          </cell>
        </row>
        <row r="936">
          <cell r="A936">
            <v>11714</v>
          </cell>
          <cell r="B936" t="str">
            <v>CAIXA SIFONADA PVC 150 X 185 X 75MM C/ GRELHA QUADRADA BRANCA</v>
          </cell>
          <cell r="C936" t="str">
            <v>UN</v>
          </cell>
          <cell r="E936" t="str">
            <v>21,13</v>
          </cell>
        </row>
        <row r="937">
          <cell r="A937">
            <v>11715</v>
          </cell>
          <cell r="B937" t="str">
            <v>CAIXA SIFONADA PVC 150 X 185 X 75MM C/ TAMPA CEGA QUADRADA BRANCA</v>
          </cell>
          <cell r="C937" t="str">
            <v>UN</v>
          </cell>
          <cell r="E937" t="str">
            <v>22,97</v>
          </cell>
        </row>
        <row r="938">
          <cell r="A938">
            <v>1056</v>
          </cell>
          <cell r="B938" t="str">
            <v>CAIXA TP "J" OU EQUIV CONCESSIONARIA LOCAL"</v>
          </cell>
          <cell r="C938" t="str">
            <v>UN</v>
          </cell>
          <cell r="E938" t="str">
            <v>88,01</v>
          </cell>
        </row>
        <row r="939">
          <cell r="A939">
            <v>1068</v>
          </cell>
          <cell r="B939" t="str">
            <v>CAIXA TP "L" OU EQUIV CONCESSIONARIA LOCAL"</v>
          </cell>
          <cell r="C939" t="str">
            <v>UN</v>
          </cell>
          <cell r="E939" t="str">
            <v>88,84</v>
          </cell>
        </row>
        <row r="940">
          <cell r="A940">
            <v>14116</v>
          </cell>
          <cell r="B940" t="str">
            <v>CAIXA 20 X 26CM PADRAO LIGHT T-1 PAINEL</v>
          </cell>
          <cell r="C940" t="str">
            <v>UN</v>
          </cell>
          <cell r="E940" t="str">
            <v>11,78</v>
          </cell>
        </row>
        <row r="941">
          <cell r="A941">
            <v>14061</v>
          </cell>
          <cell r="B941" t="str">
            <v>CAIXA 46 X 66CM PADRAO LIGHT T-3 PAINEL</v>
          </cell>
          <cell r="C941" t="str">
            <v>UN</v>
          </cell>
          <cell r="E941" t="str">
            <v>48,92</v>
          </cell>
        </row>
        <row r="942">
          <cell r="A942">
            <v>599</v>
          </cell>
          <cell r="B942" t="str">
            <v>CAIXILHO FIXO ALUMINIO SERIE 25 COMPLETO 60 X 80CM</v>
          </cell>
          <cell r="C942" t="str">
            <v>M2</v>
          </cell>
          <cell r="E942" t="str">
            <v>281,08</v>
          </cell>
        </row>
        <row r="943">
          <cell r="A943">
            <v>619</v>
          </cell>
          <cell r="B943" t="str">
            <v>CAIXILHO FIXO CHAPA DOBRADA ACO C/ ADICAO DE COBRE PRE-ZINCADO 60 X 80CM</v>
          </cell>
          <cell r="C943" t="str">
            <v>M2</v>
          </cell>
          <cell r="E943" t="str">
            <v>227,65</v>
          </cell>
        </row>
        <row r="944">
          <cell r="A944">
            <v>621</v>
          </cell>
          <cell r="B944" t="str">
            <v>CAIXILHO FIXO EM CANTONEIRA DE FERRO 5/8" X 1/8" - 100 X 100 CM</v>
          </cell>
          <cell r="C944" t="str">
            <v>M2</v>
          </cell>
          <cell r="E944" t="str">
            <v>46,85</v>
          </cell>
        </row>
        <row r="945">
          <cell r="A945">
            <v>1106</v>
          </cell>
          <cell r="B945" t="str">
            <v>CAL HIDRATADA P/ ARGAMASSA</v>
          </cell>
          <cell r="C945" t="str">
            <v>KG</v>
          </cell>
          <cell r="E945" t="str">
            <v>0,85</v>
          </cell>
        </row>
        <row r="946">
          <cell r="A946">
            <v>11161</v>
          </cell>
          <cell r="B946" t="str">
            <v>CAL HIDRATADA P/ PINTURA</v>
          </cell>
          <cell r="C946" t="str">
            <v>KG</v>
          </cell>
          <cell r="E946" t="str">
            <v>0,80</v>
          </cell>
        </row>
        <row r="947">
          <cell r="A947">
            <v>1107</v>
          </cell>
          <cell r="B947" t="str">
            <v>CAL VIRGEM</v>
          </cell>
          <cell r="C947" t="str">
            <v>KG</v>
          </cell>
          <cell r="E947" t="str">
            <v>0,50</v>
          </cell>
        </row>
        <row r="948">
          <cell r="A948">
            <v>4758</v>
          </cell>
          <cell r="B948" t="str">
            <v>CALAFETADOR/CALAFATE</v>
          </cell>
          <cell r="C948" t="str">
            <v>H</v>
          </cell>
          <cell r="E948" t="str">
            <v>8,64</v>
          </cell>
        </row>
        <row r="949">
          <cell r="A949">
            <v>13186</v>
          </cell>
          <cell r="B949" t="str">
            <v>CALCAMENTO POLIEDRICO</v>
          </cell>
          <cell r="C949" t="str">
            <v>M3</v>
          </cell>
          <cell r="E949" t="str">
            <v>48,50</v>
          </cell>
        </row>
        <row r="950">
          <cell r="A950">
            <v>25963</v>
          </cell>
          <cell r="B950" t="str">
            <v>CALCARIO DOLOMITICO A</v>
          </cell>
          <cell r="C950" t="str">
            <v>KG</v>
          </cell>
          <cell r="E950" t="str">
            <v>0,03</v>
          </cell>
        </row>
        <row r="951">
          <cell r="A951">
            <v>4759</v>
          </cell>
          <cell r="B951" t="str">
            <v>CALCETEIRO (QUE TRABALHA C/PAVIMENTACAO DE BLOKRET)</v>
          </cell>
          <cell r="C951" t="str">
            <v>H</v>
          </cell>
          <cell r="E951" t="str">
            <v>7,48</v>
          </cell>
        </row>
        <row r="952">
          <cell r="A952">
            <v>11572</v>
          </cell>
          <cell r="B952" t="str">
            <v>CALCO/PRENDEDOR LATAO CROMADO P/ PORTA</v>
          </cell>
          <cell r="C952" t="str">
            <v>UN</v>
          </cell>
          <cell r="E952" t="str">
            <v>12,88</v>
          </cell>
        </row>
        <row r="953">
          <cell r="A953">
            <v>13241</v>
          </cell>
          <cell r="B953" t="str">
            <v>CALDEIRA AQUECEDORA DE ASFALTO, FERLEX, MOD CB-601, CAPACIDADE 600 L, C/ ESPARGIDOR POR GRAVIDADE, REBOCÁVEL</v>
          </cell>
          <cell r="C953" t="str">
            <v>UN</v>
          </cell>
          <cell r="E953" t="str">
            <v>29.088,00</v>
          </cell>
        </row>
        <row r="954">
          <cell r="A954">
            <v>13242</v>
          </cell>
          <cell r="B954" t="str">
            <v>CALDEIRA AQUECEDORA DE ASFALTO, FERLEX, MOD. CB-603, CAPACIDADE 600 L, C/ BOMBA P/ ESPARGIMENTO SOB PRESSÃO DE 3,4 HP, REBOCÁVEL</v>
          </cell>
          <cell r="C954" t="str">
            <v>UN</v>
          </cell>
          <cell r="E954" t="str">
            <v>42.480,00</v>
          </cell>
        </row>
        <row r="955">
          <cell r="A955">
            <v>20218</v>
          </cell>
          <cell r="B955" t="str">
            <v>CALDEIRA DE ASFALTO, CONSMAQ, MOD CA 1, C/ TANQUE 1200 L, REBOCÁVEL, C/ FUNDO DUPLO AQUECIDO POR MACARICO C/ ESPARGIMENTO PRESSURIZADO MANUAL</v>
          </cell>
          <cell r="C955" t="str">
            <v>UN</v>
          </cell>
          <cell r="E955" t="str">
            <v>58.159,44</v>
          </cell>
        </row>
        <row r="956">
          <cell r="A956">
            <v>14220</v>
          </cell>
          <cell r="B956" t="str">
            <v>CALDEIRA DE ASFALTO, CONSMAQ, MOD. CA 2, C/TANQUE ISOLADO DE 2500 L, C/2 MAÇARICOS, C/BOMBA P/ESPARGIMENTO, BARRA ESPARGIDORA LARGURA 2M E HASTE MANUAL, REBOCÁVEL</v>
          </cell>
          <cell r="C956" t="str">
            <v>UN</v>
          </cell>
          <cell r="E956" t="str">
            <v>72.000,00</v>
          </cell>
        </row>
        <row r="957">
          <cell r="A957">
            <v>1108</v>
          </cell>
          <cell r="B957" t="str">
            <v>CALHA CHAPA GALVANIZADA NUM 24 L = 33CM</v>
          </cell>
          <cell r="C957" t="str">
            <v>M</v>
          </cell>
          <cell r="E957" t="str">
            <v>12,30</v>
          </cell>
        </row>
        <row r="958">
          <cell r="A958">
            <v>1117</v>
          </cell>
          <cell r="B958" t="str">
            <v>CALHA CHAPA GALVANIZADA NUM 24 L = 40CM</v>
          </cell>
          <cell r="C958" t="str">
            <v>M</v>
          </cell>
          <cell r="E958" t="str">
            <v>14,45</v>
          </cell>
        </row>
        <row r="959">
          <cell r="A959">
            <v>1118</v>
          </cell>
          <cell r="B959" t="str">
            <v>CALHA CHAPA GALVANIZADA NUM 24 L = 50CM</v>
          </cell>
          <cell r="C959" t="str">
            <v>M</v>
          </cell>
          <cell r="E959" t="str">
            <v>17,83</v>
          </cell>
        </row>
        <row r="960">
          <cell r="A960">
            <v>1119</v>
          </cell>
          <cell r="B960" t="str">
            <v>CALHA CHAPA GALVANIZADA NUM 26 L = 10CM</v>
          </cell>
          <cell r="C960" t="str">
            <v>M</v>
          </cell>
          <cell r="E960" t="str">
            <v>6,15</v>
          </cell>
        </row>
        <row r="961">
          <cell r="A961">
            <v>1109</v>
          </cell>
          <cell r="B961" t="str">
            <v>CALHA CHAPA GALVANIZADA NUM 26 L = 35CM</v>
          </cell>
          <cell r="C961" t="str">
            <v>M</v>
          </cell>
          <cell r="E961" t="str">
            <v>12,60</v>
          </cell>
        </row>
        <row r="962">
          <cell r="A962">
            <v>1110</v>
          </cell>
          <cell r="B962" t="str">
            <v>CALHA CHAPA GALVANIZADA NUM 26 L = 45CM</v>
          </cell>
          <cell r="C962" t="str">
            <v>M</v>
          </cell>
          <cell r="E962" t="str">
            <v>13,83</v>
          </cell>
        </row>
        <row r="963">
          <cell r="A963">
            <v>13115</v>
          </cell>
          <cell r="B963" t="str">
            <v>CALHA CONCRETO SIMPLES D = 20 CM P/ AGUA PLUVIAL</v>
          </cell>
          <cell r="C963" t="str">
            <v>M</v>
          </cell>
          <cell r="E963" t="str">
            <v>7,62</v>
          </cell>
        </row>
        <row r="964">
          <cell r="A964">
            <v>10541</v>
          </cell>
          <cell r="B964" t="str">
            <v>CALHA CONCRETO SIMPLES D = 30 CM P/ AGUA PLUVIAL</v>
          </cell>
          <cell r="C964" t="str">
            <v>M</v>
          </cell>
          <cell r="E964" t="str">
            <v>9,53</v>
          </cell>
        </row>
        <row r="965">
          <cell r="A965">
            <v>10542</v>
          </cell>
          <cell r="B965" t="str">
            <v>CALHA CONCRETO SIMPLES D = 40 CM P/ AGUA PLUVIAL</v>
          </cell>
          <cell r="C965" t="str">
            <v>M</v>
          </cell>
          <cell r="E965" t="str">
            <v>12,70</v>
          </cell>
        </row>
        <row r="966">
          <cell r="A966">
            <v>10543</v>
          </cell>
          <cell r="B966" t="str">
            <v>CALHA CONCRETO SIMPLES D = 50 CM P/ AGUA PLUVIAL</v>
          </cell>
          <cell r="C966" t="str">
            <v>M</v>
          </cell>
          <cell r="E966" t="str">
            <v>18,69</v>
          </cell>
        </row>
        <row r="967">
          <cell r="A967">
            <v>10544</v>
          </cell>
          <cell r="B967" t="str">
            <v>CALHA CONCRETO SIMPLES D = 60 CM P/ AGUA PLUVIAL</v>
          </cell>
          <cell r="C967" t="str">
            <v>M</v>
          </cell>
          <cell r="E967" t="str">
            <v>24,40</v>
          </cell>
        </row>
        <row r="968">
          <cell r="A968">
            <v>10545</v>
          </cell>
          <cell r="B968" t="str">
            <v>CALHA CONCRETO SIMPLES D = 80 CM P/ AGUA PLUVIAL</v>
          </cell>
          <cell r="C968" t="str">
            <v>M</v>
          </cell>
          <cell r="E968" t="str">
            <v>44,91</v>
          </cell>
        </row>
        <row r="969">
          <cell r="A969">
            <v>12618</v>
          </cell>
          <cell r="B969" t="str">
            <v>CALHA PVC AQUAPLUV DN = 125 MM C/ 3,00 M DE COMPRIM=</v>
          </cell>
          <cell r="C969" t="str">
            <v>UN</v>
          </cell>
          <cell r="E969" t="str">
            <v>12,89</v>
          </cell>
        </row>
        <row r="970">
          <cell r="A970">
            <v>13599</v>
          </cell>
          <cell r="B970" t="str">
            <v>CAMINHÃO MERCEDES BENZ ATEGO 1418/48, POTÊNCIA 177 CV , PBT = 13990 KG, DIST. ENTRE EIXOS 4760 MM - INCLUI CARROCERIA FIXA ABERTA DE MADEIRA P/ TRANSP. GERAL DE CARGA SECA , DIMENSÕES APROX. 2,50 X 6,50 X 0</v>
          </cell>
          <cell r="C970" t="str">
            <v>UN</v>
          </cell>
          <cell r="E970" t="str">
            <v>161.983,03</v>
          </cell>
        </row>
        <row r="971">
          <cell r="A971">
            <v>10631</v>
          </cell>
          <cell r="B971" t="str">
            <v>CAMINHÃO TOCO FORD CARGO 815 E, 150 CV, PBT= 8250 KG , CARGA UTIL MAX C/ EQUIP = 5200 KG , DIST. ENTRE EIXOS 4300 MM - NÃO INCLUI CARROCERIA.</v>
          </cell>
          <cell r="C971" t="str">
            <v>UN</v>
          </cell>
          <cell r="E971" t="str">
            <v>107.372,29</v>
          </cell>
        </row>
        <row r="972">
          <cell r="A972">
            <v>1133</v>
          </cell>
          <cell r="B972" t="str">
            <v>CAMINHÃO BASCULANTE 5,0M3/11T DIESEL TIPO MERCEDES 142HP LK-1214 OU EQUIV (INCL MANUT/OPERACAO)</v>
          </cell>
          <cell r="C972" t="str">
            <v>H</v>
          </cell>
          <cell r="E972" t="str">
            <v>45,00</v>
          </cell>
        </row>
        <row r="973">
          <cell r="A973">
            <v>1139</v>
          </cell>
          <cell r="B973" t="str">
            <v>CAMINHÃO BASCULANTE 8,0M3/16T DIESEL TIPO MERCEDES 170HP LK-1418 OU EQUIV (INCL MANUT/OPERACAO)</v>
          </cell>
          <cell r="C973" t="str">
            <v>H</v>
          </cell>
          <cell r="E973" t="str">
            <v>53,44</v>
          </cell>
        </row>
        <row r="974">
          <cell r="A974">
            <v>25010</v>
          </cell>
          <cell r="B974" t="str">
            <v>CAMINHÃO FORA DE ESTRADA VOLVO A30D 6X6, CAÇAMBA DE 14 M³ , CAPACIDADE DE CARGA ÚTIL DE 30</v>
          </cell>
          <cell r="C974" t="str">
            <v>UN</v>
          </cell>
          <cell r="E974" t="str">
            <v>1.152.752,52</v>
          </cell>
        </row>
        <row r="975">
          <cell r="A975">
            <v>25011</v>
          </cell>
          <cell r="B975" t="str">
            <v>CAMINHÃO FORA DE ESTRADA VOLVO A35D, CAÇAMBA DE 20 M³, CAPACIDADE DE CARGA ÚTIL DE 32,5 TONELADAS, VELOCIDADE MÁXIMA 56 KM/H, 393 HP.</v>
          </cell>
          <cell r="C975" t="str">
            <v>UN</v>
          </cell>
          <cell r="E975" t="str">
            <v>1.299.242,33</v>
          </cell>
        </row>
        <row r="976">
          <cell r="A976">
            <v>13614</v>
          </cell>
          <cell r="B976" t="str">
            <v>CAMINHÃO TOCO FORD CARGO 815 E, POTÊNCIA 150 CV, PBT= 8250 KG, CARGA UTIL MAX C/ EQUIP = 5200 KG, DIST. ENTRE EIXOS 4300 MM, INCLUI CARROCERIA FIXA ABERTA DE MADEIRA P/ TRANSP. GERAL DE CARGA SECA, DIMENSÕES</v>
          </cell>
          <cell r="C976" t="str">
            <v>UN</v>
          </cell>
          <cell r="E976" t="str">
            <v>113.584,98</v>
          </cell>
        </row>
        <row r="977">
          <cell r="A977">
            <v>10623</v>
          </cell>
          <cell r="B977" t="str">
            <v>CAMINHÃO TOCO FORD F-4000, POTENCIA 120 CV, PBT = 6800 KG, CARGA UTIL + CARROCERIA = 3980 KG, DIST ENTRE EIXOS 4181 MM - INCL CARROCERIA FIXA ABERTA DE MADEIRA P/ TRANSP GERAL DE CARGA SECA - DIMENSOES AP</v>
          </cell>
          <cell r="C977" t="str">
            <v>UN</v>
          </cell>
          <cell r="E977" t="str">
            <v>93.413,90</v>
          </cell>
        </row>
        <row r="978">
          <cell r="A978">
            <v>11278</v>
          </cell>
          <cell r="B978" t="str">
            <v>CAMINHÃO TOCO MERCEDES BENS ATEGO 1418/ 48, DIST. ENTRE EIXOS 4760 MM, POTÊNCIA 177 CV, PBT= 13990 KG CARGA UTIL MAX C/ EQUIP = 9390 KG - INCLUI CARROCERIA FIXA ABERTA DE MADEIRA P/ TRANSP. GERAL DE CARGA SEC</v>
          </cell>
          <cell r="C978" t="str">
            <v>UN</v>
          </cell>
          <cell r="E978" t="str">
            <v>162.000,93</v>
          </cell>
        </row>
        <row r="979">
          <cell r="A979">
            <v>13452</v>
          </cell>
          <cell r="B979" t="str">
            <v>CAMINHÃO TOCO MERCEDES BENZ 710 PLUS, POTÊNCIA 110 CV , PBT = 6700 KG, CARGA UTIL MAX. C/ EQUIP = 3840 KG, DIST. ENTRE EIXOS 3700 MM - INCLUI CARROCERIA FIXA ABERTA DE MADEIRA P/ TRANSP. GERAL DE CARGA SECA -</v>
          </cell>
          <cell r="C979" t="str">
            <v>UN</v>
          </cell>
          <cell r="E979" t="str">
            <v>108.591,51</v>
          </cell>
        </row>
        <row r="980">
          <cell r="A980">
            <v>14226</v>
          </cell>
          <cell r="B980" t="str">
            <v>CAMINHÃO TOCO MERCEDES BENZ ATEGO 1315 / 48, POTÊNCIA 150 CV, PBT 12990 KG, CARGA UTIL MAX C/ EQUIP. 8420 KG, DIST. ENTRE EIXOS 4760MM - INCLUI CARROCERIA FIXA ABERTA DE MADEIRA P/ TRANSP. GERAL CARGA SECA -</v>
          </cell>
          <cell r="C980" t="str">
            <v>UN</v>
          </cell>
          <cell r="E980" t="str">
            <v>158.514,63</v>
          </cell>
        </row>
        <row r="981">
          <cell r="A981">
            <v>11279</v>
          </cell>
          <cell r="B981" t="str">
            <v>CAMINHÃO TOCO MERCEDES BENZ ATEGO 1718 / 54 , POTÊNCIA 177 CV , PBT = 16000 KG, DIST. ENTRE EIXOS 5360 MM - INCLUI CARROCERIA FIXA ABERTA DE MADEIRA P/TRANSP. GERAL DE CARGA SECA - DIMENSÕES APROX. 2,50 X 7,</v>
          </cell>
          <cell r="C981" t="str">
            <v>UN</v>
          </cell>
          <cell r="E981" t="str">
            <v>203.711,87</v>
          </cell>
        </row>
        <row r="982">
          <cell r="A982">
            <v>13527</v>
          </cell>
          <cell r="B982" t="str">
            <v>CAMINHÃO TOCO MERCEDES BENZ 1315 / 36, POTÊNCIA 150 CV - PBT = 12990 KG - CARGA UTIL + CARROCERIA = 8540 KG, DIST. ENTRE EIXOS 3560 MM - INCLUI CARROCERIA FIXA ABERTA DE MADEIRA P/ TRANSP. GERAL DE CARGA SEC</v>
          </cell>
          <cell r="C982" t="str">
            <v>UN</v>
          </cell>
          <cell r="E982" t="str">
            <v>167.013,53</v>
          </cell>
        </row>
        <row r="983">
          <cell r="A983">
            <v>1149</v>
          </cell>
          <cell r="B983" t="str">
            <v>CAMINHÃO TOCO MERCEDES BENZ, ATEGO 1418/48 - POTÊNCIA 177 CV - PBT = 13990 KG - DIST. ENTRE EIXOS 4760 MM - NAO INCLUI CARROCERIA.</v>
          </cell>
          <cell r="C983" t="str">
            <v>UN</v>
          </cell>
          <cell r="E983" t="str">
            <v>155.660,00</v>
          </cell>
        </row>
        <row r="984">
          <cell r="A984">
            <v>10621</v>
          </cell>
          <cell r="B984" t="str">
            <v>CAMINHÃO TOCO VOLKSWAGEN 13 180 E, 180 CV, PBT=13000 KG - CARGA UTIL + CARROCERIA = 8315 KG, DIST. ENTRE EIXOS 5207 MM - INCLUI CARROCERIA FIXA ABERTA DE MADEIRA P/ TRANSP. GERAL DE CARGA SECA - DIMENSÕES A</v>
          </cell>
          <cell r="C984" t="str">
            <v>UN</v>
          </cell>
          <cell r="E984" t="str">
            <v>156.844,68</v>
          </cell>
        </row>
        <row r="985">
          <cell r="A985">
            <v>25009</v>
          </cell>
          <cell r="B985" t="str">
            <v>CAMINHÃO TOCO VOLKSWAGEN 17.220 - MOTOR CUMMINS 218CV - PBT=16000KG -CARGA UTIL + CARROCERIA = 10710KG - DIST ENTRE EIXOS 4800MM - INCL CARROCERIA FIXA ABERTA DE MADEIRA P/ TRANSP GERAL CARGA SECA - DIMENSOE</v>
          </cell>
          <cell r="C985" t="str">
            <v>UN</v>
          </cell>
          <cell r="E985" t="str">
            <v>197.326,42</v>
          </cell>
        </row>
        <row r="986">
          <cell r="A986">
            <v>25008</v>
          </cell>
          <cell r="B986" t="str">
            <v>CAMINHÃO TOCO VOLKSWAGEN 8120 EURO III MECÂNICO, POTÊNCIA 115 CV - PBT 7700 KG - CARGA UTIL + CARROCERIA 4640 KG - DIST. ENTRE EIXOS 4300 MM - INCLUI CARROCERIA FIXA ABERTA DE MADEIRA P/ TRANSP. GERAL DE CARGA</v>
          </cell>
          <cell r="C986" t="str">
            <v>UN</v>
          </cell>
          <cell r="E986" t="str">
            <v>112.025,09</v>
          </cell>
        </row>
        <row r="987">
          <cell r="A987">
            <v>14228</v>
          </cell>
          <cell r="B987" t="str">
            <v>CAMINHÃO TRUCADO (C/ TERCEIRO EIXO) MERCEDES BENZ L1620 ELETRÔNICO - POTÊNCIA 231CV - PBT = 22000KG - DIST. ENTRE EIXOS 5170 MM - INCLUI CARROCERIA FIXA ABERTA DE MADEIRA P/ TRANSP. GERAL DE CARGA SECA - DIME</v>
          </cell>
          <cell r="C987" t="str">
            <v>UN</v>
          </cell>
          <cell r="E987" t="str">
            <v>213.676,19</v>
          </cell>
        </row>
        <row r="988">
          <cell r="A988">
            <v>1150</v>
          </cell>
          <cell r="B988" t="str">
            <v>CAMINHAO TOCO FORD CARGO 1717 E MOTOR CUMMINS 170 CV - PBT=16000 KG - CARGA UTIL + CARROCERIA = 11090 KG - DIST ENTRE EIXOS 4800 MM - INCL CARROCERIA FIXA ABERTA DE MADEIRA P/ TRANSP. GERAL DE CARGA SECA -</v>
          </cell>
          <cell r="C988" t="str">
            <v>UN</v>
          </cell>
          <cell r="E988" t="str">
            <v>159.453,82</v>
          </cell>
        </row>
        <row r="989">
          <cell r="A989">
            <v>1156</v>
          </cell>
          <cell r="B989" t="str">
            <v>CAMINHAO TOCO FORD CARGO 1717 E, MOTOR CUMMINS 170 CV, PBT= 16000 KG , CARGA UTIL + CARROCERIA = 11090 KG, DIST ENTRE EIXOS 4800 MM - NAO INCLUI CARROCERIA</v>
          </cell>
          <cell r="C989" t="str">
            <v>UN</v>
          </cell>
          <cell r="E989" t="str">
            <v>152.707,25</v>
          </cell>
        </row>
        <row r="990">
          <cell r="A990">
            <v>13863</v>
          </cell>
          <cell r="B990" t="str">
            <v>CAMINHAO BASCULANTE 10,0M3 TRUCADO MERCEDES BENZ 2423 K - POTENCIA 231CV - PBT =26500KG - CARGA UTIL MAX C/ EQUIP =16300KG - DIST ENTRE EIXOS 3600+1350MM - INCL CACAMBA</v>
          </cell>
          <cell r="C990" t="str">
            <v>UN</v>
          </cell>
          <cell r="E990" t="str">
            <v>230.704,54</v>
          </cell>
        </row>
        <row r="991">
          <cell r="A991">
            <v>10619</v>
          </cell>
          <cell r="B991" t="str">
            <v>CAMINHAO BASCULANTE 4,0M3 TOCO FORD F-12000 S270 MOTOR CUMMINS 162CV PBT=11800KG - CARGA UTIL MAX C/ EQUIP=7640KG - DIST ENTRE EIXOS 4470MM - INCL CACAMBA</v>
          </cell>
          <cell r="C991" t="str">
            <v>UN</v>
          </cell>
          <cell r="E991" t="str">
            <v>124.895,41</v>
          </cell>
        </row>
        <row r="992">
          <cell r="A992">
            <v>13598</v>
          </cell>
          <cell r="B992" t="str">
            <v>CAMINHAO BASCULANTE 4,0M3 TOCO MERCEDES BENZ 1215 C - POTENCIA 152 CV - PBT 12900KG -CARGA UTIL MAX C/ EQUIP 8550KG - DIST ENTRE EIXOS 4830MM - INCL CACAMBA</v>
          </cell>
          <cell r="C992" t="str">
            <v>UN</v>
          </cell>
          <cell r="E992" t="str">
            <v>157.477,50</v>
          </cell>
        </row>
        <row r="993">
          <cell r="A993">
            <v>13213</v>
          </cell>
          <cell r="B993" t="str">
            <v>CAMINHAO BASCULANTE 4,0M3 TOCO VOLKSWAGEN 13.150T - POTENCIA 145 CV - PBT =12900 KG - CARGA UTIL MAX C/ EQUIP =9010KG - DIST ENTRE EIXOS 3560MM - INCL CACAMBA</v>
          </cell>
          <cell r="C993" t="str">
            <v>UN</v>
          </cell>
          <cell r="E993" t="str">
            <v>134.942,47</v>
          </cell>
        </row>
        <row r="994">
          <cell r="A994">
            <v>11276</v>
          </cell>
          <cell r="B994" t="str">
            <v>CAMINHAO BASCULANTE 5,0M3 TOCO MERCEDES BENZ 1718 K - POTENCIA 170CV - PBT 16500KG - CARGA UTIL MAX C/ EQUIP =11240KG - DIST ENTRE EIXOS 3600MM - INCL CACAMBA</v>
          </cell>
          <cell r="C994" t="str">
            <v>UN</v>
          </cell>
          <cell r="E994" t="str">
            <v>226.033,75</v>
          </cell>
        </row>
        <row r="995">
          <cell r="A995">
            <v>1155</v>
          </cell>
          <cell r="B995" t="str">
            <v>CAMINHAO BASCULANTE 6,0M3 TOCO FORD F-14000 S550 MOTOR CUMMINS 208CV PBT=14100KG - DIST ENTRE EIXOS 4928MM - CARGA UTIL MAX C/EQUIP=9326KG - INCL CACAMBA</v>
          </cell>
          <cell r="C995" t="str">
            <v>UN</v>
          </cell>
          <cell r="E995" t="str">
            <v>160.735,71</v>
          </cell>
        </row>
        <row r="996">
          <cell r="A996">
            <v>11277</v>
          </cell>
          <cell r="B996" t="str">
            <v>CAMINHAO BASCULANTE 6,0M3 TOCO MERCEDES BENZ 1720 K - POTENCIA 211CV - PBT =16500KG - CARGA UTIL MAX C/ EQUIP =11240KG - DIST ENTRE EIXOS 3600MM - INCL CACAMBA</v>
          </cell>
          <cell r="C996" t="str">
            <v>UN</v>
          </cell>
          <cell r="E996" t="str">
            <v>194.040,63</v>
          </cell>
        </row>
        <row r="997">
          <cell r="A997">
            <v>13212</v>
          </cell>
          <cell r="B997" t="str">
            <v>CAMINHAO BASCULANTE 8,0M3 TRUCADO (C/ TERCEIRO EIXO) MERCEDES BENZ LK 1620 - POTENCIA 204CV - PBT = 22000KG - DIST ENTRE EIXOS 4200MM - INCL CACAMBA</v>
          </cell>
          <cell r="C997" t="str">
            <v>UN</v>
          </cell>
          <cell r="E997" t="str">
            <v>228.071,51</v>
          </cell>
        </row>
        <row r="998">
          <cell r="A998">
            <v>1286</v>
          </cell>
          <cell r="B998" t="str">
            <v>CAMINHAO CAVALO MECANICO C/ CARRETA PRANCHA CAP 20T (INCL MANUT/OPERACAO)</v>
          </cell>
          <cell r="C998" t="str">
            <v>H</v>
          </cell>
          <cell r="E998" t="str">
            <v>114,97</v>
          </cell>
        </row>
        <row r="999">
          <cell r="A999">
            <v>13529</v>
          </cell>
          <cell r="B999" t="str">
            <v>CAMINHAO DE LIMPEZA A VACUO MERCEDES BENZ 1215 C - POTENCIA 152CV - PBT = 12,9T - CARGA UTIL C/ EQUIP = 8,55T - EQUIPADO C/TANQUE E EQUIP. DE VACUO OU SIMILAR</v>
          </cell>
          <cell r="C999" t="str">
            <v>UN</v>
          </cell>
          <cell r="E999" t="str">
            <v>224.977,50</v>
          </cell>
        </row>
        <row r="1000">
          <cell r="A1000">
            <v>13531</v>
          </cell>
          <cell r="B1000" t="str">
            <v>CAMINHAO DE LIMPEZA COMBINADO (VACUO/ALTA PRESSAO) MERCEDES BENZ L-1418 R - POTENCIA 170CV - PBT = 14500KG - CARGA UTIL MAX C/ EQUIP = 9670KG - DIST ENTRE EIXOS 5170MM - EQUIPADO C/TANQUE E EQUIP. DE VACUO E</v>
          </cell>
          <cell r="C1000" t="str">
            <v>UN</v>
          </cell>
          <cell r="E1000" t="str">
            <v>292.911,71</v>
          </cell>
        </row>
        <row r="1001">
          <cell r="A1001">
            <v>13530</v>
          </cell>
          <cell r="B1001" t="str">
            <v>CAMINHAO DE LIMPEZA DE ALTA PRESSAO MERCEDES BENZ 1215 C - POTENCIA 152CV - PBT = 12,9T - CARGA UTIL C/ EQUIP = 8,55T - EQUIPADO C/TANQUE E EQUIP. DE ALTA PRESSAO OU SIMILAR</v>
          </cell>
          <cell r="C1001" t="str">
            <v>UN</v>
          </cell>
          <cell r="E1001" t="str">
            <v>243.686,63</v>
          </cell>
        </row>
        <row r="1002">
          <cell r="A1002">
            <v>1140</v>
          </cell>
          <cell r="B1002" t="str">
            <v>CAMINHAO FORD F-4000 OU EQUIV C/ CARROCERIA MADEIRA FIXA - CAP CARGA ATE 5,0T (INCL MANUT/OPERACAO)</v>
          </cell>
          <cell r="C1002" t="str">
            <v>H</v>
          </cell>
          <cell r="E1002" t="str">
            <v>27,02</v>
          </cell>
        </row>
        <row r="1003">
          <cell r="A1003">
            <v>10625</v>
          </cell>
          <cell r="B1003" t="str">
            <v>CAMINHAO PIPA TRUCADO 14.000L (C/ TERCEIRO EIXO) VOLKSWAGEN 17.210 - MOTOR CUMMINS 214CV - PBT = 23000KG - DIST ENTRE EIXOS 4800MM - INCL TANQUE DE ACO P/ TRANSP DE AGUA - CAPACIDADE 14,0M3</v>
          </cell>
          <cell r="C1003" t="str">
            <v>UN</v>
          </cell>
          <cell r="E1003" t="str">
            <v>166.599,91</v>
          </cell>
        </row>
        <row r="1004">
          <cell r="A1004">
            <v>1146</v>
          </cell>
          <cell r="B1004" t="str">
            <v>CAMINHAO PIPA 10.000L C/ BARRA ESPARGIDORA (INCL MANUT/OPERACAO)</v>
          </cell>
          <cell r="C1004" t="str">
            <v>H</v>
          </cell>
          <cell r="E1004" t="str">
            <v>51,92</v>
          </cell>
        </row>
        <row r="1005">
          <cell r="A1005">
            <v>13352</v>
          </cell>
          <cell r="B1005" t="str">
            <v>CAMINHAO PIPA 10.000L TRUCADO (C/ TERCEIRO EIXO) FORD F-14000 - MOTOR CUMMINS 208CV - PBT =21,1T E CMT=27T - DIST ENTRE EIXOS =5385MM - INCL TANQUE DE ACO P/ TRANSP DE AGUA - CAPACIDADE 10,0M3</v>
          </cell>
          <cell r="C1005" t="str">
            <v>UN</v>
          </cell>
          <cell r="E1005" t="str">
            <v>142.926,84</v>
          </cell>
        </row>
        <row r="1006">
          <cell r="A1006">
            <v>13218</v>
          </cell>
          <cell r="B1006" t="str">
            <v>CAMINHAO PIPA 10.000L TRUCADO (C/ TERCEIRO EIXO) MERCEDES BENZ L-1218 R - POTENCIA 170CV - PBT =19000 KG - DIST ENTRE EIXOS 5170MM - INCL TANQUE DE ACO P/ TRANSP DE AGUA - CAPACIDADE 10,0M3</v>
          </cell>
          <cell r="C1006" t="str">
            <v>UN</v>
          </cell>
          <cell r="E1006" t="str">
            <v>151.859,62</v>
          </cell>
        </row>
        <row r="1007">
          <cell r="A1007">
            <v>10627</v>
          </cell>
          <cell r="B1007" t="str">
            <v>CAMINHAO PIPA 3.000L TOCO MERCEDES BENZ 712 C - POTENCIA 122CV - PBT = 7700KG - CARGA UTIL MAX C/ EQUIP =4694KG - DIST ENTRE EIXOS 3700MM - TANQUE DE ACO P/ TRANSP DE AGUA</v>
          </cell>
          <cell r="C1007" t="str">
            <v>UN</v>
          </cell>
          <cell r="E1007" t="str">
            <v>113.895,00</v>
          </cell>
        </row>
        <row r="1008">
          <cell r="A1008">
            <v>1147</v>
          </cell>
          <cell r="B1008" t="str">
            <v>CAMINHAO PIPA 6.000L C/ BARRA ESPARGIDORA (INCL MANUTENCAO/OPERACAO)</v>
          </cell>
          <cell r="C1008" t="str">
            <v>H</v>
          </cell>
          <cell r="E1008" t="str">
            <v>40,50</v>
          </cell>
        </row>
        <row r="1009">
          <cell r="A1009">
            <v>1152</v>
          </cell>
          <cell r="B1009" t="str">
            <v>CAMINHAO PIPA 6.000L TOCO FORD F-12000 POTENCIA 162CV - PBT=11800KG - CARGA UTIL + TANQUE = 7480KG - DIST ENTRE EIXOS 4928MM - INCL TANQUE DE ACO P/ TRANSP DE AGUA</v>
          </cell>
          <cell r="C1009" t="str">
            <v>UN</v>
          </cell>
          <cell r="E1009" t="str">
            <v>129.527,09</v>
          </cell>
        </row>
        <row r="1010">
          <cell r="A1010">
            <v>13455</v>
          </cell>
          <cell r="B1010" t="str">
            <v>CAMINHAO PIPA 6.000L TOCO MERCEDES BENZ L-1218 R - POTENCIA 170CV - PBT = 12300 KG - CARGA UTIL MAX C/EQUIP = 8550KG - DIST ENTRE EIXOS 5170MM - TANQUE DE ACO P/ TRANSP DE AGUA</v>
          </cell>
          <cell r="C1010" t="str">
            <v>UN</v>
          </cell>
          <cell r="E1010" t="str">
            <v>131.983,80</v>
          </cell>
        </row>
        <row r="1011">
          <cell r="A1011">
            <v>1142</v>
          </cell>
          <cell r="B1011" t="str">
            <v>CAMINHAO TOCO C/ CARROCERIA MADEIRA FIXA CAP. CARGA * 6 A 8T* (INCL MANUT/OPERACAO)</v>
          </cell>
          <cell r="C1011" t="str">
            <v>H</v>
          </cell>
          <cell r="E1011" t="str">
            <v>30,96</v>
          </cell>
        </row>
        <row r="1012">
          <cell r="A1012">
            <v>1143</v>
          </cell>
          <cell r="B1012" t="str">
            <v>CAMINHAO TRUCADO (3 EIXOS) C/ CARROCERIA MADEIRA FIXA CAP. CARGA *10 A 12T* (INCL MANUT/OPERACAO)</v>
          </cell>
          <cell r="C1012" t="str">
            <v>H</v>
          </cell>
          <cell r="E1012" t="str">
            <v>45,00</v>
          </cell>
        </row>
        <row r="1013">
          <cell r="A1013">
            <v>13441</v>
          </cell>
          <cell r="B1013" t="str">
            <v>CAMINHONETE CHEVROLET S-10 GASOLINA**CAIXA**</v>
          </cell>
          <cell r="C1013" t="str">
            <v>UN</v>
          </cell>
          <cell r="E1013" t="str">
            <v>63.328,00</v>
          </cell>
        </row>
        <row r="1014">
          <cell r="A1014">
            <v>1158</v>
          </cell>
          <cell r="B1014" t="str">
            <v>CAMINHONETE DE CARGA ATE 1,2 T C/ MOTOR DIESEL TIPO GM D-10 OU EQUIV (INCL MANUT/OPERACAO)</v>
          </cell>
          <cell r="C1014" t="str">
            <v>H</v>
          </cell>
          <cell r="E1014" t="str">
            <v>14,37</v>
          </cell>
        </row>
        <row r="1015">
          <cell r="A1015">
            <v>13532</v>
          </cell>
          <cell r="B1015" t="str">
            <v>CAMINHONETE FIAT FIORINO A GASOLINA**CAIXA**</v>
          </cell>
          <cell r="C1015" t="str">
            <v>UN</v>
          </cell>
          <cell r="E1015" t="str">
            <v>39.541,37</v>
          </cell>
        </row>
        <row r="1016">
          <cell r="A1016">
            <v>1159</v>
          </cell>
          <cell r="B1016" t="str">
            <v>CAMINHONETE FORD F-250 XL-4.2L D577 - 180CV DIESEL</v>
          </cell>
          <cell r="C1016" t="str">
            <v>UN</v>
          </cell>
          <cell r="E1016" t="str">
            <v>100.398,31</v>
          </cell>
        </row>
        <row r="1017">
          <cell r="A1017">
            <v>12114</v>
          </cell>
          <cell r="B1017" t="str">
            <v>CAMPAINHA ALTA POTENCIA 110V REF. 41418 - PIAL</v>
          </cell>
          <cell r="C1017" t="str">
            <v>UN</v>
          </cell>
          <cell r="E1017" t="str">
            <v>66,91</v>
          </cell>
        </row>
        <row r="1018">
          <cell r="A1018">
            <v>11552</v>
          </cell>
          <cell r="B1018" t="str">
            <v>CANALETA ALUMINIO 1 X 1CM P/ PORTA /JANELA CORRER</v>
          </cell>
          <cell r="C1018" t="str">
            <v>M</v>
          </cell>
          <cell r="E1018" t="str">
            <v>4,04</v>
          </cell>
        </row>
        <row r="1019">
          <cell r="A1019">
            <v>658</v>
          </cell>
          <cell r="B1019" t="str">
            <v>CANALETA CONCRETO 10 X 20 X 20CM</v>
          </cell>
          <cell r="C1019" t="str">
            <v>UN</v>
          </cell>
          <cell r="E1019" t="str">
            <v>0,61</v>
          </cell>
        </row>
        <row r="1020">
          <cell r="A1020">
            <v>659</v>
          </cell>
          <cell r="B1020" t="str">
            <v>CANALETA CONCRETO 15 X 20 X 20CM</v>
          </cell>
          <cell r="C1020" t="str">
            <v>UN</v>
          </cell>
          <cell r="E1020" t="str">
            <v>1,00</v>
          </cell>
        </row>
        <row r="1021">
          <cell r="A1021">
            <v>660</v>
          </cell>
          <cell r="B1021" t="str">
            <v>CANALETA CONCRETO 20 X 20 X 20CM</v>
          </cell>
          <cell r="C1021" t="str">
            <v>UN</v>
          </cell>
          <cell r="E1021" t="str">
            <v>1,22</v>
          </cell>
        </row>
        <row r="1022">
          <cell r="A1022">
            <v>11659</v>
          </cell>
          <cell r="B1022" t="str">
            <v>CANALETA ENTRADA P/ TIL C/ ANEL DE FIXACAO PVC EB-644 P/ REDE COLET ESG DN 100/DE 101,6MM - TANQUE DE ACO P/ TRANSP DE AGUA</v>
          </cell>
          <cell r="C1022" t="str">
            <v>UN</v>
          </cell>
          <cell r="E1022" t="str">
            <v>9,40</v>
          </cell>
        </row>
        <row r="1023">
          <cell r="A1023">
            <v>11660</v>
          </cell>
          <cell r="B1023" t="str">
            <v>CANALETA ENTRADA P/ TIL C/ ANEL DE FIXACAO PVC EB-644 P/ REDE COLET ESG DN 100/DE 110,0MM</v>
          </cell>
          <cell r="C1023" t="str">
            <v>UN</v>
          </cell>
          <cell r="E1023" t="str">
            <v>11,19</v>
          </cell>
        </row>
        <row r="1024">
          <cell r="A1024">
            <v>11661</v>
          </cell>
          <cell r="B1024" t="str">
            <v>CANALETA ENTRADA P/ TIL C/ ANEL DE FIXACAO PVC EB-644 P/ REDE COLET ESG DN 125/DE 125,0MM</v>
          </cell>
          <cell r="C1024" t="str">
            <v>UN</v>
          </cell>
          <cell r="E1024" t="str">
            <v>15,78</v>
          </cell>
        </row>
        <row r="1025">
          <cell r="A1025">
            <v>11662</v>
          </cell>
          <cell r="B1025" t="str">
            <v>CANALETA ENTRADA P/ TIL C/ ANEL DE FIXACAO PVC EB-644 P/ REDE COLET ESG DN 150/DE 160,0MM</v>
          </cell>
          <cell r="C1025" t="str">
            <v>UN</v>
          </cell>
          <cell r="E1025" t="str">
            <v>15,82</v>
          </cell>
        </row>
        <row r="1026">
          <cell r="A1026">
            <v>585</v>
          </cell>
          <cell r="B1026" t="str">
            <v>CANTONEIRA "U" ALUMINIO ABAS IGUAIS 1" E = 3/32 "</v>
          </cell>
          <cell r="C1026" t="str">
            <v>KG</v>
          </cell>
          <cell r="E1026" t="str">
            <v>18,53</v>
          </cell>
        </row>
        <row r="1027">
          <cell r="A1027">
            <v>10951</v>
          </cell>
          <cell r="B1027" t="str">
            <v>CANTONEIRA ACO ABAS DESIGUAIS (QUALQUER BITOLA) E = 3/16"</v>
          </cell>
          <cell r="C1027" t="str">
            <v>KG</v>
          </cell>
          <cell r="E1027" t="str">
            <v>4,14</v>
          </cell>
        </row>
        <row r="1028">
          <cell r="A1028">
            <v>4777</v>
          </cell>
          <cell r="B1028" t="str">
            <v>CANTONEIRA ACO ABAS IGUAIS (QUALQUER BITOLA) E = 1/4"</v>
          </cell>
          <cell r="C1028" t="str">
            <v>KG</v>
          </cell>
          <cell r="E1028" t="str">
            <v>3,77</v>
          </cell>
        </row>
        <row r="1029">
          <cell r="A1029">
            <v>10952</v>
          </cell>
          <cell r="B1029" t="str">
            <v>CANTONEIRA ACO ABAS IGUAIS (QUALQUER BITOLA) E = 1/8"</v>
          </cell>
          <cell r="C1029" t="str">
            <v>KG</v>
          </cell>
          <cell r="E1029" t="str">
            <v>4,14</v>
          </cell>
        </row>
        <row r="1030">
          <cell r="A1030">
            <v>10953</v>
          </cell>
          <cell r="B1030" t="str">
            <v>CANTONEIRA ACO ABAS IGUAIS (QUALQUER BITOLA) E = 3/16"</v>
          </cell>
          <cell r="C1030" t="str">
            <v>KG</v>
          </cell>
          <cell r="E1030" t="str">
            <v>4,18</v>
          </cell>
        </row>
        <row r="1031">
          <cell r="A1031">
            <v>4912</v>
          </cell>
          <cell r="B1031" t="str">
            <v>CANTONEIRA ACO 3 X 3 X 1/4"</v>
          </cell>
          <cell r="C1031" t="str">
            <v>KG</v>
          </cell>
          <cell r="E1031" t="str">
            <v>3,82</v>
          </cell>
        </row>
        <row r="1032">
          <cell r="A1032">
            <v>587</v>
          </cell>
          <cell r="B1032" t="str">
            <v>CANTONEIRA ALUMINIO ABAS DESIGUAIS 1 X 3/4" E = 1/8"</v>
          </cell>
          <cell r="C1032" t="str">
            <v>KG</v>
          </cell>
          <cell r="E1032" t="str">
            <v>18,93</v>
          </cell>
        </row>
        <row r="1033">
          <cell r="A1033">
            <v>590</v>
          </cell>
          <cell r="B1033" t="str">
            <v>CANTONEIRA ALUMINIO ABAS DESIGUAIS 2.1/2 X 1/2" E = 3/16"</v>
          </cell>
          <cell r="C1033" t="str">
            <v>KG</v>
          </cell>
          <cell r="E1033" t="str">
            <v>19,11</v>
          </cell>
        </row>
        <row r="1034">
          <cell r="A1034">
            <v>591</v>
          </cell>
          <cell r="B1034" t="str">
            <v>CANTONEIRA ALUMINIO ABAS IGUAIS 1 1/2" E = 3/16"</v>
          </cell>
          <cell r="C1034" t="str">
            <v>KG</v>
          </cell>
          <cell r="E1034" t="str">
            <v>18,93</v>
          </cell>
        </row>
        <row r="1035">
          <cell r="A1035">
            <v>588</v>
          </cell>
          <cell r="B1035" t="str">
            <v>CANTONEIRA ALUMINIO ABAS IGUAIS 1 1/4" E = 3/16"</v>
          </cell>
          <cell r="C1035" t="str">
            <v>M</v>
          </cell>
          <cell r="E1035" t="str">
            <v>15,19</v>
          </cell>
        </row>
        <row r="1036">
          <cell r="A1036">
            <v>592</v>
          </cell>
          <cell r="B1036" t="str">
            <v>CANTONEIRA ALUMINIO ABAS IGUAIS 1" E = 1/8"</v>
          </cell>
          <cell r="C1036" t="str">
            <v>KG</v>
          </cell>
          <cell r="E1036" t="str">
            <v>19,75</v>
          </cell>
        </row>
        <row r="1037">
          <cell r="A1037">
            <v>586</v>
          </cell>
          <cell r="B1037" t="str">
            <v>CANTONEIRA ALUMINIO ABAS IGUAIS 1" E = 3 /16"</v>
          </cell>
          <cell r="C1037" t="str">
            <v>M</v>
          </cell>
          <cell r="E1037" t="str">
            <v>7,20</v>
          </cell>
        </row>
        <row r="1038">
          <cell r="A1038">
            <v>589</v>
          </cell>
          <cell r="B1038" t="str">
            <v>CANTONEIRA ALUMINIO ABAS IGUAIS 2" E = 1/4"</v>
          </cell>
          <cell r="C1038" t="str">
            <v>M</v>
          </cell>
          <cell r="E1038" t="str">
            <v>28,29</v>
          </cell>
        </row>
        <row r="1039">
          <cell r="A1039">
            <v>584</v>
          </cell>
          <cell r="B1039" t="str">
            <v>CANTONEIRA ALUMINIO ABAS IGUAIS 2" E = 1/8"</v>
          </cell>
          <cell r="C1039" t="str">
            <v>M</v>
          </cell>
          <cell r="E1039" t="str">
            <v>14,19</v>
          </cell>
        </row>
        <row r="1040">
          <cell r="A1040">
            <v>574</v>
          </cell>
          <cell r="B1040" t="str">
            <v>CANTONEIRA FERRO GALV 'L" 1 1/2 X 1/4" - (3,40KG/M)</v>
          </cell>
          <cell r="C1040" t="str">
            <v>M</v>
          </cell>
          <cell r="E1040" t="str">
            <v>21,01</v>
          </cell>
        </row>
        <row r="1041">
          <cell r="A1041">
            <v>568</v>
          </cell>
          <cell r="B1041" t="str">
            <v>CANTONEIRA FERRO GALV 'L" 2 X 3/8" - (6,9 KG/M)</v>
          </cell>
          <cell r="C1041" t="str">
            <v>M</v>
          </cell>
          <cell r="E1041" t="str">
            <v>41,14</v>
          </cell>
        </row>
        <row r="1042">
          <cell r="A1042">
            <v>567</v>
          </cell>
          <cell r="B1042" t="str">
            <v>CANTONEIRA FERRO GALV 1" X 1/8" - (1,20KG/M)</v>
          </cell>
          <cell r="C1042" t="str">
            <v>M</v>
          </cell>
          <cell r="E1042" t="str">
            <v>7,77</v>
          </cell>
        </row>
        <row r="1043">
          <cell r="A1043">
            <v>569</v>
          </cell>
          <cell r="B1043" t="str">
            <v>CANTONEIRA FERRO GALV 3/4" X (QUALQUER ESPESSURA)</v>
          </cell>
          <cell r="C1043" t="str">
            <v>KG</v>
          </cell>
          <cell r="E1043" t="str">
            <v>6,14</v>
          </cell>
        </row>
        <row r="1044">
          <cell r="A1044">
            <v>13596</v>
          </cell>
          <cell r="B1044" t="str">
            <v>CANTONEIRA P/ FILTRO EM GRANILITE, MARMORITE OU GRANITINA - 30 X 30 X 3CM</v>
          </cell>
          <cell r="C1044" t="str">
            <v>UN</v>
          </cell>
          <cell r="E1044" t="str">
            <v>30,42</v>
          </cell>
        </row>
        <row r="1045">
          <cell r="A1045">
            <v>1172</v>
          </cell>
          <cell r="B1045" t="str">
            <v>CAP FOFO JGS DN 100 INCLUSIVE ANEL BORRACHA</v>
          </cell>
          <cell r="C1045" t="str">
            <v>UN</v>
          </cell>
          <cell r="E1045" t="str">
            <v>0,01</v>
          </cell>
        </row>
        <row r="1046">
          <cell r="A1046">
            <v>1181</v>
          </cell>
          <cell r="B1046" t="str">
            <v>CAP FOFO JGS DN 150 INCLUSIVE ANEL BORRACHA</v>
          </cell>
          <cell r="C1046" t="str">
            <v>UN</v>
          </cell>
          <cell r="E1046" t="str">
            <v>0,02</v>
          </cell>
        </row>
        <row r="1047">
          <cell r="A1047">
            <v>1173</v>
          </cell>
          <cell r="B1047" t="str">
            <v>CAP FOFO JGS DN 200 INCLUSIVE ANEL BORRACHA</v>
          </cell>
          <cell r="C1047" t="str">
            <v>UN</v>
          </cell>
          <cell r="E1047" t="str">
            <v>0,03</v>
          </cell>
        </row>
        <row r="1048">
          <cell r="A1048">
            <v>1174</v>
          </cell>
          <cell r="B1048" t="str">
            <v>CAP FOFO JGS DN 250 INCLUSIVE ANEL BORRACHA</v>
          </cell>
          <cell r="C1048" t="str">
            <v>UN</v>
          </cell>
          <cell r="E1048" t="str">
            <v>0,05</v>
          </cell>
        </row>
        <row r="1049">
          <cell r="A1049">
            <v>1180</v>
          </cell>
          <cell r="B1049" t="str">
            <v>CAP FOFO JGS DN 300 INCLUSIVE ANEL BORRACHA</v>
          </cell>
          <cell r="C1049" t="str">
            <v>UN</v>
          </cell>
          <cell r="E1049" t="str">
            <v>0,07</v>
          </cell>
        </row>
        <row r="1050">
          <cell r="A1050">
            <v>1175</v>
          </cell>
          <cell r="B1050" t="str">
            <v>CAP FOFO JGS DN 350 INCLUSIVE ANEL BORRACHA</v>
          </cell>
          <cell r="C1050" t="str">
            <v>UN</v>
          </cell>
          <cell r="E1050" t="str">
            <v>0,12</v>
          </cell>
        </row>
        <row r="1051">
          <cell r="A1051">
            <v>1176</v>
          </cell>
          <cell r="B1051" t="str">
            <v>CAP FOFO JGS DN 400 INCLUSIVE ANEL BORRACHA</v>
          </cell>
          <cell r="C1051" t="str">
            <v>UN</v>
          </cell>
          <cell r="E1051" t="str">
            <v>0,12</v>
          </cell>
        </row>
        <row r="1052">
          <cell r="A1052">
            <v>1179</v>
          </cell>
          <cell r="B1052" t="str">
            <v>CAP FOFO JGS DN 500 INCLUSIVE ANEL BORRACHA</v>
          </cell>
          <cell r="C1052" t="str">
            <v>UN</v>
          </cell>
          <cell r="E1052" t="str">
            <v>0,23</v>
          </cell>
        </row>
        <row r="1053">
          <cell r="A1053">
            <v>1178</v>
          </cell>
          <cell r="B1053" t="str">
            <v>CAP FOFO JGS DN 600 INCLUSIVE ANEL BORRACHA</v>
          </cell>
          <cell r="C1053" t="str">
            <v>UN</v>
          </cell>
          <cell r="E1053" t="str">
            <v>0,33</v>
          </cell>
        </row>
        <row r="1054">
          <cell r="A1054">
            <v>1165</v>
          </cell>
          <cell r="B1054" t="str">
            <v>CAP OU TAMPAO FERRO GALV ROSCA 1 1/2"</v>
          </cell>
          <cell r="C1054" t="str">
            <v>UN</v>
          </cell>
          <cell r="E1054" t="str">
            <v>5,30</v>
          </cell>
        </row>
        <row r="1055">
          <cell r="A1055">
            <v>1164</v>
          </cell>
          <cell r="B1055" t="str">
            <v>CAP OU TAMPAO FERRO GALV ROSCA 1 1/4"</v>
          </cell>
          <cell r="C1055" t="str">
            <v>UN</v>
          </cell>
          <cell r="E1055" t="str">
            <v>4,59</v>
          </cell>
        </row>
        <row r="1056">
          <cell r="A1056">
            <v>1162</v>
          </cell>
          <cell r="B1056" t="str">
            <v>CAP OU TAMPAO FERRO GALV ROSCA 1/2"</v>
          </cell>
          <cell r="C1056" t="str">
            <v>UN</v>
          </cell>
          <cell r="E1056" t="str">
            <v>1,34</v>
          </cell>
        </row>
        <row r="1057">
          <cell r="A1057">
            <v>12395</v>
          </cell>
          <cell r="B1057" t="str">
            <v>CAP OU TAMPAO FERRO GALV ROSCA 1/4"</v>
          </cell>
          <cell r="C1057" t="str">
            <v>UN</v>
          </cell>
          <cell r="E1057" t="str">
            <v>1,20</v>
          </cell>
        </row>
        <row r="1058">
          <cell r="A1058">
            <v>1170</v>
          </cell>
          <cell r="B1058" t="str">
            <v>CAP OU TAMPAO FERRO GALV ROSCA 1"</v>
          </cell>
          <cell r="C1058" t="str">
            <v>UN</v>
          </cell>
          <cell r="E1058" t="str">
            <v>2,77</v>
          </cell>
        </row>
        <row r="1059">
          <cell r="A1059">
            <v>1169</v>
          </cell>
          <cell r="B1059" t="str">
            <v>CAP OU TAMPAO FERRO GALV ROSCA 2 1/2"</v>
          </cell>
          <cell r="C1059" t="str">
            <v>UN</v>
          </cell>
          <cell r="E1059" t="str">
            <v>9,06</v>
          </cell>
        </row>
        <row r="1060">
          <cell r="A1060">
            <v>1166</v>
          </cell>
          <cell r="B1060" t="str">
            <v>CAP OU TAMPAO FERRO GALV ROSCA 2"</v>
          </cell>
          <cell r="C1060" t="str">
            <v>UN</v>
          </cell>
          <cell r="E1060" t="str">
            <v>6,91</v>
          </cell>
        </row>
        <row r="1061">
          <cell r="A1061">
            <v>1163</v>
          </cell>
          <cell r="B1061" t="str">
            <v>CAP OU TAMPAO FERRO GALV ROSCA 3/4"</v>
          </cell>
          <cell r="C1061" t="str">
            <v>UN</v>
          </cell>
          <cell r="E1061" t="str">
            <v>1,87</v>
          </cell>
        </row>
        <row r="1062">
          <cell r="A1062">
            <v>12396</v>
          </cell>
          <cell r="B1062" t="str">
            <v>CAP OU TAMPAO FERRO GALV ROSCA 3/8"</v>
          </cell>
          <cell r="C1062" t="str">
            <v>UN</v>
          </cell>
          <cell r="E1062" t="str">
            <v>1,18</v>
          </cell>
        </row>
        <row r="1063">
          <cell r="A1063">
            <v>1168</v>
          </cell>
          <cell r="B1063" t="str">
            <v>CAP OU TAMPAO FERRO GALV ROSCA 3"</v>
          </cell>
          <cell r="C1063" t="str">
            <v>UN</v>
          </cell>
          <cell r="E1063" t="str">
            <v>15,60</v>
          </cell>
        </row>
        <row r="1064">
          <cell r="A1064">
            <v>1167</v>
          </cell>
          <cell r="B1064" t="str">
            <v>CAP OU TAMPAO FERRO GALV ROSCA 4"</v>
          </cell>
          <cell r="C1064" t="str">
            <v>UN</v>
          </cell>
          <cell r="E1064" t="str">
            <v>27,74</v>
          </cell>
        </row>
        <row r="1065">
          <cell r="A1065">
            <v>1210</v>
          </cell>
          <cell r="B1065" t="str">
            <v>CAP PVC C/ROSCA P/AGUA FRIA PREDIAL 1 1/2"</v>
          </cell>
          <cell r="C1065" t="str">
            <v>UN</v>
          </cell>
          <cell r="E1065" t="str">
            <v>5,11</v>
          </cell>
        </row>
        <row r="1066">
          <cell r="A1066">
            <v>1203</v>
          </cell>
          <cell r="B1066" t="str">
            <v>CAP PVC C/ROSCA P/AGUA FRIA PREDIAL 1 1/4"</v>
          </cell>
          <cell r="C1066" t="str">
            <v>UN</v>
          </cell>
          <cell r="E1066" t="str">
            <v>4,38</v>
          </cell>
        </row>
        <row r="1067">
          <cell r="A1067">
            <v>1197</v>
          </cell>
          <cell r="B1067" t="str">
            <v>CAP PVC C/ROSCA P/AGUA FRIA PREDIAL 1/2"</v>
          </cell>
          <cell r="C1067" t="str">
            <v>UN</v>
          </cell>
          <cell r="E1067" t="str">
            <v>0,81</v>
          </cell>
        </row>
        <row r="1068">
          <cell r="A1068">
            <v>1202</v>
          </cell>
          <cell r="B1068" t="str">
            <v>CAP PVC C/ROSCA P/AGUA FRIA PREDIAL 1"</v>
          </cell>
          <cell r="C1068" t="str">
            <v>UN</v>
          </cell>
          <cell r="E1068" t="str">
            <v>2,15</v>
          </cell>
        </row>
        <row r="1069">
          <cell r="A1069">
            <v>1188</v>
          </cell>
          <cell r="B1069" t="str">
            <v>CAP PVC C/ROSCA P/AGUA FRIA PREDIAL 2 1/2"</v>
          </cell>
          <cell r="C1069" t="str">
            <v>UN</v>
          </cell>
          <cell r="E1069" t="str">
            <v>8,32</v>
          </cell>
        </row>
        <row r="1070">
          <cell r="A1070">
            <v>1211</v>
          </cell>
          <cell r="B1070" t="str">
            <v>CAP PVC C/ROSCA P/AGUA FRIA PREDIAL 2"</v>
          </cell>
          <cell r="C1070" t="str">
            <v>UN</v>
          </cell>
          <cell r="E1070" t="str">
            <v>6,21</v>
          </cell>
        </row>
        <row r="1071">
          <cell r="A1071">
            <v>1198</v>
          </cell>
          <cell r="B1071" t="str">
            <v>CAP PVC C/ROSCA P/AGUA FRIA PREDIAL 3/4"</v>
          </cell>
          <cell r="C1071" t="str">
            <v>UN</v>
          </cell>
          <cell r="E1071" t="str">
            <v>1,21</v>
          </cell>
        </row>
        <row r="1072">
          <cell r="A1072">
            <v>1199</v>
          </cell>
          <cell r="B1072" t="str">
            <v>CAP PVC C/ROSCA P/AGUA FRIA PREDIAL 3"</v>
          </cell>
          <cell r="C1072" t="str">
            <v>UN</v>
          </cell>
          <cell r="E1072" t="str">
            <v>9,17</v>
          </cell>
        </row>
        <row r="1073">
          <cell r="A1073">
            <v>1187</v>
          </cell>
          <cell r="B1073" t="str">
            <v>CAP PVC C/ROSCA P/AGUA FRIA PREDIAL 4"</v>
          </cell>
          <cell r="C1073" t="str">
            <v>UN</v>
          </cell>
          <cell r="E1073" t="str">
            <v>20,62</v>
          </cell>
        </row>
        <row r="1074">
          <cell r="A1074">
            <v>26047</v>
          </cell>
          <cell r="B1074" t="str">
            <v>CAP PVC JE P/REDE ESGOTO 150 MM</v>
          </cell>
          <cell r="C1074" t="str">
            <v>UN</v>
          </cell>
          <cell r="E1074" t="str">
            <v>48,68</v>
          </cell>
        </row>
        <row r="1075">
          <cell r="A1075">
            <v>26073</v>
          </cell>
          <cell r="B1075" t="str">
            <v>CAP PVC JE P/REDE ESGOTO 150 MM</v>
          </cell>
          <cell r="C1075" t="str">
            <v>UN</v>
          </cell>
          <cell r="E1075" t="str">
            <v>48,68</v>
          </cell>
        </row>
        <row r="1076">
          <cell r="A1076">
            <v>26074</v>
          </cell>
          <cell r="B1076" t="str">
            <v>CAP PVC JE P/REDE ESGOTO 200MM</v>
          </cell>
          <cell r="C1076" t="str">
            <v>UN</v>
          </cell>
          <cell r="E1076" t="str">
            <v>82,77</v>
          </cell>
        </row>
        <row r="1077">
          <cell r="A1077">
            <v>26048</v>
          </cell>
          <cell r="B1077" t="str">
            <v>CAP PVC JE P/REDE ESGOTO 200MM</v>
          </cell>
          <cell r="C1077" t="str">
            <v>UN</v>
          </cell>
          <cell r="E1077" t="str">
            <v>82,77</v>
          </cell>
        </row>
        <row r="1078">
          <cell r="A1078">
            <v>1207</v>
          </cell>
          <cell r="B1078" t="str">
            <v>CAP PVC PBA NBR 10351 P/ REDE AGUA JE DN 100/DE 110 MM</v>
          </cell>
          <cell r="C1078" t="str">
            <v>UN</v>
          </cell>
          <cell r="E1078" t="str">
            <v>15,93</v>
          </cell>
        </row>
        <row r="1079">
          <cell r="A1079">
            <v>1206</v>
          </cell>
          <cell r="B1079" t="str">
            <v>CAP PVC PBA NBR 10351 P/ REDE AGUA JE DN 50/DE 60 MM</v>
          </cell>
          <cell r="C1079" t="str">
            <v>UN</v>
          </cell>
          <cell r="E1079" t="str">
            <v>3,83</v>
          </cell>
        </row>
        <row r="1080">
          <cell r="A1080">
            <v>1183</v>
          </cell>
          <cell r="B1080" t="str">
            <v>CAP PVC PBA NBR 10351 P/ REDE AGUA JE DN 75/DE 85 MM</v>
          </cell>
          <cell r="C1080" t="str">
            <v>UN</v>
          </cell>
          <cell r="E1080" t="str">
            <v>8,57</v>
          </cell>
        </row>
        <row r="1081">
          <cell r="A1081">
            <v>20088</v>
          </cell>
          <cell r="B1081" t="str">
            <v>CAP PVC SERIE R P/ ESG PREDIAL DN 100 MM</v>
          </cell>
          <cell r="C1081" t="str">
            <v>UN</v>
          </cell>
          <cell r="E1081" t="str">
            <v>10,43</v>
          </cell>
        </row>
        <row r="1082">
          <cell r="A1082">
            <v>20089</v>
          </cell>
          <cell r="B1082" t="str">
            <v>CAP PVC SERIE R P/ ESG PREDIAL DN 150 MM</v>
          </cell>
          <cell r="C1082" t="str">
            <v>UN</v>
          </cell>
          <cell r="E1082" t="str">
            <v>51,85</v>
          </cell>
        </row>
        <row r="1083">
          <cell r="A1083">
            <v>20087</v>
          </cell>
          <cell r="B1083" t="str">
            <v>CAP PVC SERIE R P/ ESG PREDIAL DN 75 MM</v>
          </cell>
          <cell r="C1083" t="str">
            <v>UN</v>
          </cell>
          <cell r="E1083" t="str">
            <v>7,07</v>
          </cell>
        </row>
        <row r="1084">
          <cell r="A1084">
            <v>1184</v>
          </cell>
          <cell r="B1084" t="str">
            <v>CAP PVC SOLD P/ AGUA FRIA PREDIAL 110 MM</v>
          </cell>
          <cell r="C1084" t="str">
            <v>UN</v>
          </cell>
          <cell r="E1084" t="str">
            <v>52,62</v>
          </cell>
        </row>
        <row r="1085">
          <cell r="A1085">
            <v>1191</v>
          </cell>
          <cell r="B1085" t="str">
            <v>CAP PVC SOLD P/ AGUA FRIA PREDIAL 20 MM</v>
          </cell>
          <cell r="C1085" t="str">
            <v>UN</v>
          </cell>
          <cell r="E1085" t="str">
            <v>0,85</v>
          </cell>
        </row>
        <row r="1086">
          <cell r="A1086">
            <v>1185</v>
          </cell>
          <cell r="B1086" t="str">
            <v>CAP PVC SOLD P/ AGUA FRIA PREDIAL 25 MM</v>
          </cell>
          <cell r="C1086" t="str">
            <v>UN</v>
          </cell>
          <cell r="E1086" t="str">
            <v>0,92</v>
          </cell>
        </row>
        <row r="1087">
          <cell r="A1087">
            <v>1189</v>
          </cell>
          <cell r="B1087" t="str">
            <v>CAP PVC SOLD P/ AGUA FRIA PREDIAL 32 MM</v>
          </cell>
          <cell r="C1087" t="str">
            <v>UN</v>
          </cell>
          <cell r="E1087" t="str">
            <v>1,30</v>
          </cell>
        </row>
        <row r="1088">
          <cell r="A1088">
            <v>1193</v>
          </cell>
          <cell r="B1088" t="str">
            <v>CAP PVC SOLD P/ AGUA FRIA PREDIAL 40 MM</v>
          </cell>
          <cell r="C1088" t="str">
            <v>UN</v>
          </cell>
          <cell r="E1088" t="str">
            <v>2,60</v>
          </cell>
        </row>
        <row r="1089">
          <cell r="A1089">
            <v>1194</v>
          </cell>
          <cell r="B1089" t="str">
            <v>CAP PVC SOLD P/ AGUA FRIA PREDIAL 50 MM</v>
          </cell>
          <cell r="C1089" t="str">
            <v>UN</v>
          </cell>
          <cell r="E1089" t="str">
            <v>4,78</v>
          </cell>
        </row>
        <row r="1090">
          <cell r="A1090">
            <v>1195</v>
          </cell>
          <cell r="B1090" t="str">
            <v>CAP PVC SOLD P/ AGUA FRIA PREDIAL 60 MM</v>
          </cell>
          <cell r="C1090" t="str">
            <v>UN</v>
          </cell>
          <cell r="E1090" t="str">
            <v>7,31</v>
          </cell>
        </row>
        <row r="1091">
          <cell r="A1091">
            <v>1204</v>
          </cell>
          <cell r="B1091" t="str">
            <v>CAP PVC SOLD P/ AGUA FRIA PREDIAL 75 MM</v>
          </cell>
          <cell r="C1091" t="str">
            <v>UN</v>
          </cell>
          <cell r="E1091" t="str">
            <v>13,45</v>
          </cell>
        </row>
        <row r="1092">
          <cell r="A1092">
            <v>1205</v>
          </cell>
          <cell r="B1092" t="str">
            <v>CAP PVC SOLD P/ AGUA FRIA PREDIAL 85 MM</v>
          </cell>
          <cell r="C1092" t="str">
            <v>UN</v>
          </cell>
          <cell r="E1092" t="str">
            <v>30,36</v>
          </cell>
        </row>
        <row r="1093">
          <cell r="A1093">
            <v>1200</v>
          </cell>
          <cell r="B1093" t="str">
            <v>CAP PVC SOLD P/ ESG PREDIAL DN 100 MM</v>
          </cell>
          <cell r="C1093" t="str">
            <v>UN</v>
          </cell>
          <cell r="E1093" t="str">
            <v>5,83</v>
          </cell>
        </row>
        <row r="1094">
          <cell r="A1094">
            <v>12909</v>
          </cell>
          <cell r="B1094" t="str">
            <v>CAP PVC SOLD P/ ESG PREDIAL DN 50 MM</v>
          </cell>
          <cell r="C1094" t="str">
            <v>UN</v>
          </cell>
          <cell r="E1094" t="str">
            <v>2,62</v>
          </cell>
        </row>
        <row r="1095">
          <cell r="A1095">
            <v>12910</v>
          </cell>
          <cell r="B1095" t="str">
            <v>CAP PVC SOLD P/ ESG PREDIAL DN 75 MM</v>
          </cell>
          <cell r="C1095" t="str">
            <v>UN</v>
          </cell>
          <cell r="E1095" t="str">
            <v>4,41</v>
          </cell>
        </row>
        <row r="1096">
          <cell r="A1096">
            <v>20090</v>
          </cell>
          <cell r="B1096" t="str">
            <v>CAP PVC SOLD P/ TUBO LEVE DN 125 MM</v>
          </cell>
          <cell r="C1096" t="str">
            <v>UN</v>
          </cell>
          <cell r="E1096" t="str">
            <v>28,79</v>
          </cell>
        </row>
        <row r="1097">
          <cell r="A1097">
            <v>20092</v>
          </cell>
          <cell r="B1097" t="str">
            <v>CAP PVC SOLD P/ TUBO LEVE DN 200 MM</v>
          </cell>
          <cell r="C1097" t="str">
            <v>UN</v>
          </cell>
          <cell r="E1097" t="str">
            <v>69,70</v>
          </cell>
        </row>
        <row r="1098">
          <cell r="A1098">
            <v>12894</v>
          </cell>
          <cell r="B1098" t="str">
            <v>CAPA P/ CHUVA</v>
          </cell>
          <cell r="C1098" t="str">
            <v>UN</v>
          </cell>
          <cell r="E1098" t="str">
            <v>17,51</v>
          </cell>
        </row>
        <row r="1099">
          <cell r="A1099">
            <v>12895</v>
          </cell>
          <cell r="B1099" t="str">
            <v>CAPACETE PLASTICO RIGIDO</v>
          </cell>
          <cell r="C1099" t="str">
            <v>UN</v>
          </cell>
          <cell r="E1099" t="str">
            <v>7,41</v>
          </cell>
        </row>
        <row r="1100">
          <cell r="A1100">
            <v>1631</v>
          </cell>
          <cell r="B1100" t="str">
            <v>CAPACITOR TRIFASICO C/ DIELETRICO PLASTICO 220V-2,5KVA</v>
          </cell>
          <cell r="C1100" t="str">
            <v>UN</v>
          </cell>
          <cell r="E1100" t="str">
            <v>118,39</v>
          </cell>
        </row>
        <row r="1101">
          <cell r="A1101">
            <v>1633</v>
          </cell>
          <cell r="B1101" t="str">
            <v>CAPACITOR TRIFASICO C/ DIELETRICO PLASTICO 220V-5KVA</v>
          </cell>
          <cell r="C1101" t="str">
            <v>UN</v>
          </cell>
          <cell r="E1101" t="str">
            <v>126,46</v>
          </cell>
        </row>
        <row r="1102">
          <cell r="A1102">
            <v>10818</v>
          </cell>
          <cell r="B1102" t="str">
            <v>CAPIM BRAQUEARA DECUMBENS OU BRAQUIARINHA - VALOR CULTURAL (VC) = 30</v>
          </cell>
          <cell r="C1102" t="str">
            <v>KG</v>
          </cell>
          <cell r="E1102" t="str">
            <v>7,56</v>
          </cell>
        </row>
        <row r="1103">
          <cell r="A1103">
            <v>4274</v>
          </cell>
          <cell r="B1103" t="str">
            <v>CAPTOR FRANKLIN 350MM, 1 DESCIDA DE CABO, LATAO NIQUELADO OU CROMADO</v>
          </cell>
          <cell r="C1103" t="str">
            <v>UN</v>
          </cell>
          <cell r="E1103" t="str">
            <v>32,00</v>
          </cell>
        </row>
        <row r="1104">
          <cell r="A1104">
            <v>10709</v>
          </cell>
          <cell r="B1104" t="str">
            <v>CARPETE DE NYLON E = 10MM COLOCADO</v>
          </cell>
          <cell r="C1104" t="str">
            <v>M2</v>
          </cell>
          <cell r="E1104" t="str">
            <v>84,85</v>
          </cell>
        </row>
        <row r="1105">
          <cell r="A1105">
            <v>1212</v>
          </cell>
          <cell r="B1105" t="str">
            <v>CARPETE DE NYLON E = 3MM COLOCADO</v>
          </cell>
          <cell r="C1105" t="str">
            <v>M2</v>
          </cell>
          <cell r="E1105" t="str">
            <v>19,81</v>
          </cell>
        </row>
        <row r="1106">
          <cell r="A1106">
            <v>10708</v>
          </cell>
          <cell r="B1106" t="str">
            <v>CARPETE DE NYLON E = 4,5MM DURAFELTI COLOCADO</v>
          </cell>
          <cell r="C1106" t="str">
            <v>M2</v>
          </cell>
          <cell r="E1106" t="str">
            <v>47,38</v>
          </cell>
        </row>
        <row r="1107">
          <cell r="A1107">
            <v>10710</v>
          </cell>
          <cell r="B1107" t="str">
            <v>CARPETE DE NYLON E = 6MM COLOCADO</v>
          </cell>
          <cell r="C1107" t="str">
            <v>M2</v>
          </cell>
          <cell r="E1107" t="str">
            <v>56,00</v>
          </cell>
        </row>
        <row r="1108">
          <cell r="A1108">
            <v>1214</v>
          </cell>
          <cell r="B1108" t="str">
            <v>CARPINTEIRO DE ESQUADRIA</v>
          </cell>
          <cell r="C1108" t="str">
            <v>H</v>
          </cell>
          <cell r="E1108" t="str">
            <v>8,64</v>
          </cell>
        </row>
        <row r="1109">
          <cell r="A1109">
            <v>1213</v>
          </cell>
          <cell r="B1109" t="str">
            <v>CARPINTEIRO DE FORMA</v>
          </cell>
          <cell r="C1109" t="str">
            <v>H</v>
          </cell>
          <cell r="E1109" t="str">
            <v>8,64</v>
          </cell>
        </row>
        <row r="1110">
          <cell r="A1110">
            <v>5091</v>
          </cell>
          <cell r="B1110" t="str">
            <v>CARRANCA FERRO CROMADO 40MM</v>
          </cell>
          <cell r="C1110" t="str">
            <v>UN</v>
          </cell>
          <cell r="E1110" t="str">
            <v>8,27</v>
          </cell>
        </row>
        <row r="1111">
          <cell r="A1111">
            <v>10744</v>
          </cell>
          <cell r="B1111" t="str">
            <v>CARRETA P/ PERFURACAO SOBRE ESTEIRA, A AR COMPRIMIDO ATLAS COPCO ROC 442, DIAM DO FURO 3 /1/2", PESO OPERACIONAL 5,5 T**CAIXA**"</v>
          </cell>
          <cell r="C1111" t="str">
            <v>UN</v>
          </cell>
          <cell r="E1111" t="str">
            <v>322.487,55</v>
          </cell>
        </row>
        <row r="1112">
          <cell r="A1112">
            <v>13653</v>
          </cell>
          <cell r="B1112" t="str">
            <v>CARRETA PARA 30 TONELADAS</v>
          </cell>
          <cell r="C1112" t="str">
            <v>MES</v>
          </cell>
          <cell r="E1112" t="str">
            <v>10.645,09</v>
          </cell>
        </row>
        <row r="1113">
          <cell r="A1113">
            <v>1252</v>
          </cell>
          <cell r="B1113" t="str">
            <v>CARRETEL COMPLETO FOFO PN-10 DN 1000</v>
          </cell>
          <cell r="C1113" t="str">
            <v>UN</v>
          </cell>
          <cell r="E1113" t="str">
            <v>0,34</v>
          </cell>
        </row>
        <row r="1114">
          <cell r="A1114">
            <v>1275</v>
          </cell>
          <cell r="B1114" t="str">
            <v>CARRETEL COMPLETO FOFO PN-10 DN 250</v>
          </cell>
          <cell r="C1114" t="str">
            <v>UN</v>
          </cell>
          <cell r="E1114" t="str">
            <v>0,04</v>
          </cell>
        </row>
        <row r="1115">
          <cell r="A1115">
            <v>1244</v>
          </cell>
          <cell r="B1115" t="str">
            <v>CARRETEL COMPLETO FOFO PN-10 DN 300</v>
          </cell>
          <cell r="C1115" t="str">
            <v>UN</v>
          </cell>
          <cell r="E1115" t="str">
            <v>0,04</v>
          </cell>
        </row>
        <row r="1116">
          <cell r="A1116">
            <v>1232</v>
          </cell>
          <cell r="B1116" t="str">
            <v>CARRETEL COMPLETO FOFO PN-10 DN 350</v>
          </cell>
          <cell r="C1116" t="str">
            <v>UN</v>
          </cell>
          <cell r="E1116" t="str">
            <v>0,06</v>
          </cell>
        </row>
        <row r="1117">
          <cell r="A1117">
            <v>1233</v>
          </cell>
          <cell r="B1117" t="str">
            <v>CARRETEL COMPLETO FOFO PN-10 DN 400</v>
          </cell>
          <cell r="C1117" t="str">
            <v>UN</v>
          </cell>
          <cell r="E1117" t="str">
            <v>0,07</v>
          </cell>
        </row>
        <row r="1118">
          <cell r="A1118">
            <v>1249</v>
          </cell>
          <cell r="B1118" t="str">
            <v>CARRETEL COMPLETO FOFO PN-10 DN 600</v>
          </cell>
          <cell r="C1118" t="str">
            <v>UN</v>
          </cell>
          <cell r="E1118" t="str">
            <v>0,12</v>
          </cell>
        </row>
        <row r="1119">
          <cell r="A1119">
            <v>1271</v>
          </cell>
          <cell r="B1119" t="str">
            <v>CARRETEL COMPLETO FOFO PN-10 DN 800</v>
          </cell>
          <cell r="C1119" t="str">
            <v>UN</v>
          </cell>
          <cell r="E1119" t="str">
            <v>0,26</v>
          </cell>
        </row>
        <row r="1120">
          <cell r="A1120">
            <v>1279</v>
          </cell>
          <cell r="B1120" t="str">
            <v>CARRETEL COMPLETO FOFO PN-10 DN 900</v>
          </cell>
          <cell r="C1120" t="str">
            <v>UN</v>
          </cell>
          <cell r="E1120" t="str">
            <v>0,28</v>
          </cell>
        </row>
        <row r="1121">
          <cell r="A1121">
            <v>1230</v>
          </cell>
          <cell r="B1121" t="str">
            <v>CARRETEL COMPLETO FOFO PN-10/16 DN 150</v>
          </cell>
          <cell r="C1121" t="str">
            <v>UN</v>
          </cell>
          <cell r="E1121" t="str">
            <v>0,02</v>
          </cell>
        </row>
        <row r="1122">
          <cell r="A1122">
            <v>1250</v>
          </cell>
          <cell r="B1122" t="str">
            <v>CARRETEL COMPLETO FOFO PN-10/16/25 DN 80</v>
          </cell>
          <cell r="C1122" t="str">
            <v>UN</v>
          </cell>
          <cell r="E1122" t="str">
            <v>0,01</v>
          </cell>
        </row>
        <row r="1123">
          <cell r="A1123">
            <v>1278</v>
          </cell>
          <cell r="B1123" t="str">
            <v>CARRETEL COMPLETO FOFO PN-16 DN 1000</v>
          </cell>
          <cell r="C1123" t="str">
            <v>UN</v>
          </cell>
          <cell r="E1123" t="str">
            <v>0,39</v>
          </cell>
        </row>
        <row r="1124">
          <cell r="A1124">
            <v>1242</v>
          </cell>
          <cell r="B1124" t="str">
            <v>CARRETEL COMPLETO FOFO PN-16 DN 200</v>
          </cell>
          <cell r="C1124" t="str">
            <v>UN</v>
          </cell>
          <cell r="E1124" t="str">
            <v>0,03</v>
          </cell>
        </row>
        <row r="1125">
          <cell r="A1125">
            <v>1243</v>
          </cell>
          <cell r="B1125" t="str">
            <v>CARRETEL COMPLETO FOFO PN-16 DN 250</v>
          </cell>
          <cell r="C1125" t="str">
            <v>UN</v>
          </cell>
          <cell r="E1125" t="str">
            <v>0,04</v>
          </cell>
        </row>
        <row r="1126">
          <cell r="A1126">
            <v>1245</v>
          </cell>
          <cell r="B1126" t="str">
            <v>CARRETEL COMPLETO FOFO PN-16 DN 350</v>
          </cell>
          <cell r="C1126" t="str">
            <v>UN</v>
          </cell>
          <cell r="E1126" t="str">
            <v>0,07</v>
          </cell>
        </row>
        <row r="1127">
          <cell r="A1127">
            <v>1246</v>
          </cell>
          <cell r="B1127" t="str">
            <v>CARRETEL COMPLETO FOFO PN-16 DN 400</v>
          </cell>
          <cell r="C1127" t="str">
            <v>UN</v>
          </cell>
          <cell r="E1127" t="str">
            <v>0,08</v>
          </cell>
        </row>
        <row r="1128">
          <cell r="A1128">
            <v>1248</v>
          </cell>
          <cell r="B1128" t="str">
            <v>CARRETEL COMPLETO FOFO PN-16 DN 500</v>
          </cell>
          <cell r="C1128" t="str">
            <v>UN</v>
          </cell>
          <cell r="E1128" t="str">
            <v>0,12</v>
          </cell>
        </row>
        <row r="1129">
          <cell r="A1129">
            <v>1274</v>
          </cell>
          <cell r="B1129" t="str">
            <v>CARRETEL COMPLETO FOFO PN-16 DN 600</v>
          </cell>
          <cell r="C1129" t="str">
            <v>UN</v>
          </cell>
          <cell r="E1129" t="str">
            <v>0,15</v>
          </cell>
        </row>
        <row r="1130">
          <cell r="A1130">
            <v>1239</v>
          </cell>
          <cell r="B1130" t="str">
            <v>CARRETEL COMPLETO FOFO PN-16 DN 700</v>
          </cell>
          <cell r="C1130" t="str">
            <v>UN</v>
          </cell>
          <cell r="E1130" t="str">
            <v>0,25</v>
          </cell>
        </row>
        <row r="1131">
          <cell r="A1131">
            <v>1237</v>
          </cell>
          <cell r="B1131" t="str">
            <v>CARRETEL COMPLETO FOFO PN-16 DN 800</v>
          </cell>
          <cell r="C1131" t="str">
            <v>UN</v>
          </cell>
          <cell r="E1131" t="str">
            <v>0,30</v>
          </cell>
        </row>
        <row r="1132">
          <cell r="A1132">
            <v>1272</v>
          </cell>
          <cell r="B1132" t="str">
            <v>CARRETEL COMPLETO FOFO PN-16 DN 900</v>
          </cell>
          <cell r="C1132" t="str">
            <v>UN</v>
          </cell>
          <cell r="E1132" t="str">
            <v>0,32</v>
          </cell>
        </row>
        <row r="1133">
          <cell r="A1133">
            <v>1228</v>
          </cell>
          <cell r="B1133" t="str">
            <v>CARRETEL COMPLETO FOFO PN-25 DN 100</v>
          </cell>
          <cell r="C1133" t="str">
            <v>UN</v>
          </cell>
          <cell r="E1133" t="str">
            <v>0,02</v>
          </cell>
        </row>
        <row r="1134">
          <cell r="A1134">
            <v>1273</v>
          </cell>
          <cell r="B1134" t="str">
            <v>CARRETEL COMPLETO FOFO PN-25 DN 1000</v>
          </cell>
          <cell r="C1134" t="str">
            <v>UN</v>
          </cell>
          <cell r="E1134" t="str">
            <v>0,69</v>
          </cell>
        </row>
        <row r="1135">
          <cell r="A1135">
            <v>1276</v>
          </cell>
          <cell r="B1135" t="str">
            <v>CARRETEL COMPLETO FOFO PN-25 DN 200</v>
          </cell>
          <cell r="C1135" t="str">
            <v>UN</v>
          </cell>
          <cell r="E1135" t="str">
            <v>0,04</v>
          </cell>
        </row>
        <row r="1136">
          <cell r="A1136">
            <v>1281</v>
          </cell>
          <cell r="B1136" t="str">
            <v>CARRETEL COMPLETO FOFO PN-25 DN 250</v>
          </cell>
          <cell r="C1136" t="str">
            <v>UN</v>
          </cell>
          <cell r="E1136" t="str">
            <v>0,05</v>
          </cell>
        </row>
        <row r="1137">
          <cell r="A1137">
            <v>1231</v>
          </cell>
          <cell r="B1137" t="str">
            <v>CARRETEL COMPLETO FOFO PN-25 DN 300</v>
          </cell>
          <cell r="C1137" t="str">
            <v>UN</v>
          </cell>
          <cell r="E1137" t="str">
            <v>0,06</v>
          </cell>
        </row>
        <row r="1138">
          <cell r="A1138">
            <v>1280</v>
          </cell>
          <cell r="B1138" t="str">
            <v>CARRETEL COMPLETO FOFO PN-25 DN 400</v>
          </cell>
          <cell r="C1138" t="str">
            <v>UN</v>
          </cell>
          <cell r="E1138" t="str">
            <v>0,10</v>
          </cell>
        </row>
        <row r="1139">
          <cell r="A1139">
            <v>1235</v>
          </cell>
          <cell r="B1139" t="str">
            <v>CARRETEL COMPLETO FOFO PN-25 DN 500</v>
          </cell>
          <cell r="C1139" t="str">
            <v>UN</v>
          </cell>
          <cell r="E1139" t="str">
            <v>0,13</v>
          </cell>
        </row>
        <row r="1140">
          <cell r="A1140">
            <v>1277</v>
          </cell>
          <cell r="B1140" t="str">
            <v>CARRETEL COMPLETO FOFO PN-25 DN 700</v>
          </cell>
          <cell r="C1140" t="str">
            <v>UN</v>
          </cell>
          <cell r="E1140" t="str">
            <v>0,29</v>
          </cell>
        </row>
        <row r="1141">
          <cell r="A1141">
            <v>1270</v>
          </cell>
          <cell r="B1141" t="str">
            <v>CARRETEL COMPLETO FOFO PN-25 DN 900</v>
          </cell>
          <cell r="C1141" t="str">
            <v>UN</v>
          </cell>
          <cell r="E1141" t="str">
            <v>0,42</v>
          </cell>
        </row>
        <row r="1142">
          <cell r="A1142">
            <v>1253</v>
          </cell>
          <cell r="B1142" t="str">
            <v>CARRETEL SIMPLES FOFO DN 100</v>
          </cell>
          <cell r="C1142" t="str">
            <v>UN</v>
          </cell>
          <cell r="E1142" t="str">
            <v>0,01</v>
          </cell>
        </row>
        <row r="1143">
          <cell r="A1143">
            <v>1268</v>
          </cell>
          <cell r="B1143" t="str">
            <v>CARRETEL SIMPLES FOFO DN 150</v>
          </cell>
          <cell r="C1143" t="str">
            <v>UN</v>
          </cell>
          <cell r="E1143" t="str">
            <v>0,02</v>
          </cell>
        </row>
        <row r="1144">
          <cell r="A1144">
            <v>1255</v>
          </cell>
          <cell r="B1144" t="str">
            <v>CARRETEL SIMPLES FOFO DN 200</v>
          </cell>
          <cell r="C1144" t="str">
            <v>UN</v>
          </cell>
          <cell r="E1144" t="str">
            <v>0,02</v>
          </cell>
        </row>
        <row r="1145">
          <cell r="A1145">
            <v>1267</v>
          </cell>
          <cell r="B1145" t="str">
            <v>CARRETEL SIMPLES FOFO DN 250</v>
          </cell>
          <cell r="C1145" t="str">
            <v>UN</v>
          </cell>
          <cell r="E1145" t="str">
            <v>0,03</v>
          </cell>
        </row>
        <row r="1146">
          <cell r="A1146">
            <v>1256</v>
          </cell>
          <cell r="B1146" t="str">
            <v>CARRETEL SIMPLES FOFO DN 300</v>
          </cell>
          <cell r="C1146" t="str">
            <v>UN</v>
          </cell>
          <cell r="E1146" t="str">
            <v>0,03</v>
          </cell>
        </row>
        <row r="1147">
          <cell r="A1147">
            <v>1266</v>
          </cell>
          <cell r="B1147" t="str">
            <v>CARRETEL SIMPLES FOFO DN 350</v>
          </cell>
          <cell r="C1147" t="str">
            <v>UN</v>
          </cell>
          <cell r="E1147" t="str">
            <v>0,05</v>
          </cell>
        </row>
        <row r="1148">
          <cell r="A1148">
            <v>1257</v>
          </cell>
          <cell r="B1148" t="str">
            <v>CARRETEL SIMPLES FOFO DN 400</v>
          </cell>
          <cell r="C1148" t="str">
            <v>UN</v>
          </cell>
          <cell r="E1148" t="str">
            <v>0,05</v>
          </cell>
        </row>
        <row r="1149">
          <cell r="A1149">
            <v>1264</v>
          </cell>
          <cell r="B1149" t="str">
            <v>CARRETEL SIMPLES FOFO DN 500</v>
          </cell>
          <cell r="C1149" t="str">
            <v>UN</v>
          </cell>
          <cell r="E1149" t="str">
            <v>0,07</v>
          </cell>
        </row>
        <row r="1150">
          <cell r="A1150">
            <v>1259</v>
          </cell>
          <cell r="B1150" t="str">
            <v>CARRETEL SIMPLES FOFO DN 600</v>
          </cell>
          <cell r="C1150" t="str">
            <v>UN</v>
          </cell>
          <cell r="E1150" t="str">
            <v>0,08</v>
          </cell>
        </row>
        <row r="1151">
          <cell r="A1151">
            <v>1263</v>
          </cell>
          <cell r="B1151" t="str">
            <v>CARRETEL SIMPLES FOFO DN 700</v>
          </cell>
          <cell r="C1151" t="str">
            <v>UN</v>
          </cell>
          <cell r="E1151" t="str">
            <v>0,16</v>
          </cell>
        </row>
        <row r="1152">
          <cell r="A1152">
            <v>1262</v>
          </cell>
          <cell r="B1152" t="str">
            <v>CARRETEL SIMPLES FOFO DN 800</v>
          </cell>
          <cell r="C1152" t="str">
            <v>UN</v>
          </cell>
          <cell r="E1152" t="str">
            <v>0,18</v>
          </cell>
        </row>
        <row r="1153">
          <cell r="A1153">
            <v>1261</v>
          </cell>
          <cell r="B1153" t="str">
            <v>CARRETEL SIMPLES FOFO DN 900</v>
          </cell>
          <cell r="C1153" t="str">
            <v>UN</v>
          </cell>
          <cell r="E1153" t="str">
            <v>0,19</v>
          </cell>
        </row>
        <row r="1154">
          <cell r="A1154">
            <v>1269</v>
          </cell>
          <cell r="B1154" t="str">
            <v>CARRETEL SIMPLES FOFO DN 1000</v>
          </cell>
          <cell r="C1154" t="str">
            <v>UN</v>
          </cell>
          <cell r="E1154" t="str">
            <v>0,23</v>
          </cell>
        </row>
        <row r="1155">
          <cell r="A1155">
            <v>14615</v>
          </cell>
          <cell r="B1155" t="str">
            <v>CARRINHO P/ TRANSP TUBO CONCRETO ALT ATE 1,0M E DIAM ATE 1000MM, C/ ESTRUTURA EM PERFIL OU TUBO METALICO C/ 2 PNEUS - FAB MENEGOTTI</v>
          </cell>
          <cell r="C1155" t="str">
            <v>UN</v>
          </cell>
          <cell r="E1155" t="str">
            <v>3.556,00</v>
          </cell>
        </row>
        <row r="1156">
          <cell r="A1156">
            <v>2711</v>
          </cell>
          <cell r="B1156" t="str">
            <v>CARRO-DE-MAO CACAMBA METALICA E PNEU MACICO</v>
          </cell>
          <cell r="C1156" t="str">
            <v>UN</v>
          </cell>
          <cell r="E1156" t="str">
            <v>69,28</v>
          </cell>
        </row>
        <row r="1157">
          <cell r="A1157">
            <v>4743</v>
          </cell>
          <cell r="B1157" t="str">
            <v>CASCALHO DE CAVA</v>
          </cell>
          <cell r="C1157" t="str">
            <v>M3</v>
          </cell>
          <cell r="E1157" t="str">
            <v>22,00</v>
          </cell>
        </row>
        <row r="1158">
          <cell r="A1158">
            <v>4744</v>
          </cell>
          <cell r="B1158" t="str">
            <v>CASCALHO DE RIO</v>
          </cell>
          <cell r="C1158" t="str">
            <v>M3</v>
          </cell>
          <cell r="E1158" t="str">
            <v>18,00</v>
          </cell>
        </row>
        <row r="1159">
          <cell r="A1159">
            <v>4745</v>
          </cell>
          <cell r="B1159" t="str">
            <v>CASCALHO LAVADO</v>
          </cell>
          <cell r="C1159" t="str">
            <v>M3</v>
          </cell>
          <cell r="E1159" t="str">
            <v>27,00</v>
          </cell>
        </row>
        <row r="1160">
          <cell r="A1160">
            <v>4746</v>
          </cell>
          <cell r="B1160" t="str">
            <v>CASCALHO, PEDREGULHO OU PICARRA (MATERIAL DE JAZIDA PARA BASE DE PAVIMENTACAO, REVESTIMENTO PRIMARIO, BASES ASFALTICAS ETC - SEM TRANSPORTE)</v>
          </cell>
          <cell r="C1160" t="str">
            <v>M3</v>
          </cell>
          <cell r="E1160" t="str">
            <v>10,50</v>
          </cell>
        </row>
        <row r="1161">
          <cell r="A1161">
            <v>1315</v>
          </cell>
          <cell r="B1161" t="str">
            <v>CASQUILHO CERAMICO, TIJOLETE OU LITOCERAMICA (TP TIJOLO CERAMICO MACICO APARENTE) P/ REVESTIMENTO DE PAREDE</v>
          </cell>
          <cell r="C1161" t="str">
            <v>M2</v>
          </cell>
          <cell r="E1161" t="str">
            <v>13,93</v>
          </cell>
        </row>
        <row r="1162">
          <cell r="A1162">
            <v>14616</v>
          </cell>
          <cell r="B1162" t="str">
            <v>CAVALETE P/ TALHA C/ ESTRUTURA EM TUBO METALICO H = 3,8M EQUIPADO C/ RODAS DE BORRACHA P/ MOVIMENTACAO DE TUBOS DE CONCRETO NA CENTRAL DE PREMOLDADOS COM CAPACIDADE DE CARGA DE 3 TONELADAS.</v>
          </cell>
          <cell r="C1162" t="str">
            <v>UN</v>
          </cell>
          <cell r="E1162" t="str">
            <v>3.956,67</v>
          </cell>
        </row>
        <row r="1163">
          <cell r="A1163">
            <v>13456</v>
          </cell>
          <cell r="B1163" t="str">
            <v>CAVALO MECÂNICO MERCEDES BENZ AXOR 2035, DIESEL, POT. 354 CV, CAPAC. MAX. TRAÇÃO 80 TON., A SER MONTADO SEMI REBOQUE ( 3 EIXOS) CARGA SECA, MEDINDO APROX. 2,60 X 12,50 X 0,50 M.</v>
          </cell>
          <cell r="C1163" t="str">
            <v>UN</v>
          </cell>
          <cell r="E1163" t="str">
            <v>373.853,45</v>
          </cell>
        </row>
        <row r="1164">
          <cell r="A1164">
            <v>1283</v>
          </cell>
          <cell r="B1164" t="str">
            <v>CAVALO MECANICO MERCEDES BENZ LS-1938 - POTENCIA 360CV - DIST ENTRE EIXOS 4,6M - CAPACIDADE MAX DE TRACAO (CMT) = 80T</v>
          </cell>
          <cell r="C1164" t="str">
            <v>UN</v>
          </cell>
          <cell r="E1164" t="str">
            <v>293.735,00</v>
          </cell>
        </row>
        <row r="1165">
          <cell r="A1165">
            <v>13215</v>
          </cell>
          <cell r="B1165" t="str">
            <v>CAVALO MECANICO SCANIA CA6X4NZ STANDART - POT MAX =360HP - CABINE CP14 - CX MUDANCAS GR900 - PBT MAX = 66T</v>
          </cell>
          <cell r="C1165" t="str">
            <v>UN</v>
          </cell>
          <cell r="E1165" t="str">
            <v>316.640,46</v>
          </cell>
        </row>
        <row r="1166">
          <cell r="A1166">
            <v>10630</v>
          </cell>
          <cell r="B1166" t="str">
            <v>CAVALO MECANICO SCANIA GA4X2NZ STANDART - POT MAX =322HP - CABINE CP14 - CX MUDANCAS GR801 - PBT MAX = 40T</v>
          </cell>
          <cell r="C1166" t="str">
            <v>UN</v>
          </cell>
          <cell r="E1166" t="str">
            <v>300.473,28</v>
          </cell>
        </row>
        <row r="1167">
          <cell r="A1167">
            <v>10609</v>
          </cell>
          <cell r="B1167" t="str">
            <v>CAVALO MECANICO SCANIA LA4X2NA STANDART - POT MAX =360HP - CABINE CP14 - CX MUDANCAS GR900 - PBT MAX = 80T</v>
          </cell>
          <cell r="C1167" t="str">
            <v>UN</v>
          </cell>
          <cell r="E1167" t="str">
            <v>309.905,11</v>
          </cell>
        </row>
        <row r="1168">
          <cell r="A1168">
            <v>4235</v>
          </cell>
          <cell r="B1168" t="str">
            <v>CAVOUQUEIRO OU OPERADOR PERFURATRIZ/ROMPEDOR</v>
          </cell>
          <cell r="C1168" t="str">
            <v>H</v>
          </cell>
          <cell r="E1168" t="str">
            <v>11,08</v>
          </cell>
        </row>
        <row r="1169">
          <cell r="A1169">
            <v>21109</v>
          </cell>
          <cell r="B1169" t="str">
            <v>CENTRAL DE MINUTERIA ELETRONICA TIPO DISJUNTOR COLETIVO DE 2000 W</v>
          </cell>
          <cell r="C1169" t="str">
            <v>UN</v>
          </cell>
          <cell r="E1169" t="str">
            <v>125,00</v>
          </cell>
        </row>
        <row r="1170">
          <cell r="A1170">
            <v>26145</v>
          </cell>
          <cell r="B1170" t="str">
            <v>CERÂMICA VITRIFICADA DE 1A QUALIDADE P/ PISO DE PEI - 5, 20X20 - LINHA PADRÃO ALTO.</v>
          </cell>
          <cell r="C1170" t="str">
            <v>M2</v>
          </cell>
          <cell r="E1170" t="str">
            <v>24,33</v>
          </cell>
        </row>
        <row r="1171">
          <cell r="A1171">
            <v>26146</v>
          </cell>
          <cell r="B1171" t="str">
            <v>CERÂMICA VITRIFICADA DE 1A QUALIDADE P/PISO PEI - 5 DE 30X30 - LINHA PADRÃO ALTO.</v>
          </cell>
          <cell r="C1171" t="str">
            <v>M2</v>
          </cell>
          <cell r="E1171" t="str">
            <v>30,97</v>
          </cell>
        </row>
        <row r="1172">
          <cell r="A1172">
            <v>26147</v>
          </cell>
          <cell r="B1172" t="str">
            <v>CERÂMICA VITRIFICADA DE 1A QUALIDADE P/PISO PEI - 5 DE 40X40 - LINHA PADRÃO ALTO.</v>
          </cell>
          <cell r="C1172" t="str">
            <v>M2</v>
          </cell>
          <cell r="E1172" t="str">
            <v>33,76</v>
          </cell>
        </row>
        <row r="1173">
          <cell r="A1173">
            <v>11</v>
          </cell>
          <cell r="B1173" t="str">
            <v>CERA</v>
          </cell>
          <cell r="C1173" t="str">
            <v>KG</v>
          </cell>
          <cell r="E1173" t="str">
            <v>18,79</v>
          </cell>
        </row>
        <row r="1174">
          <cell r="A1174">
            <v>1317</v>
          </cell>
          <cell r="B1174" t="str">
            <v>CERAMICA ESMALTADA COMERCIAL OU 2A QUALID P/ PAREDE 20 X 20CM PEI-3</v>
          </cell>
          <cell r="C1174" t="str">
            <v>M2</v>
          </cell>
          <cell r="E1174" t="str">
            <v>14,60</v>
          </cell>
        </row>
        <row r="1175">
          <cell r="A1175">
            <v>1297</v>
          </cell>
          <cell r="B1175" t="str">
            <v>CERAMICA ESMALTADA COMERCIAL OU 2A QUALID P/ PISO PEI-3</v>
          </cell>
          <cell r="C1175" t="str">
            <v>M2</v>
          </cell>
          <cell r="E1175" t="str">
            <v>13,05</v>
          </cell>
        </row>
        <row r="1176">
          <cell r="A1176">
            <v>1312</v>
          </cell>
          <cell r="B1176" t="str">
            <v>CERAMICA ESMALTADA COMERCIAL OU 2A QUALID P/ PISO PEI-4</v>
          </cell>
          <cell r="C1176" t="str">
            <v>M2</v>
          </cell>
          <cell r="E1176" t="str">
            <v>13,89</v>
          </cell>
        </row>
        <row r="1177">
          <cell r="A1177">
            <v>1290</v>
          </cell>
          <cell r="B1177" t="str">
            <v>CERAMICA ESMALTADA COMERCIAL OU 2A QUALID P/ PISO PEI-5</v>
          </cell>
          <cell r="C1177" t="str">
            <v>M2</v>
          </cell>
          <cell r="E1177" t="str">
            <v>14,82</v>
          </cell>
        </row>
        <row r="1178">
          <cell r="A1178">
            <v>10515</v>
          </cell>
          <cell r="B1178" t="str">
            <v>CERAMICA ESMALTADA EXTRA OU 1A QUALID P/ PAREDE 20 X 20CM PEI-4 - LINHA PADRAO ALTO</v>
          </cell>
          <cell r="C1178" t="str">
            <v>M2</v>
          </cell>
          <cell r="E1178" t="str">
            <v>19,31</v>
          </cell>
        </row>
        <row r="1179">
          <cell r="A1179">
            <v>10516</v>
          </cell>
          <cell r="B1179" t="str">
            <v>CERAMICA ESMALTADA EXTRA OU 1A QUALID P/ PAREDE 20 X 20CM PEI-4 - LINHA POPULAR</v>
          </cell>
          <cell r="C1179" t="str">
            <v>M2</v>
          </cell>
          <cell r="E1179" t="str">
            <v>17,60</v>
          </cell>
        </row>
        <row r="1180">
          <cell r="A1180">
            <v>1316</v>
          </cell>
          <cell r="B1180" t="str">
            <v>CERAMICA ESMALTADA EXTRA OU 1A QUALID P/ PAREDE 20 X 20CM PEI-3 - LINHA PADRAO MEDIO</v>
          </cell>
          <cell r="C1180" t="str">
            <v>M2</v>
          </cell>
          <cell r="E1180" t="str">
            <v>13,60</v>
          </cell>
        </row>
        <row r="1181">
          <cell r="A1181">
            <v>1314</v>
          </cell>
          <cell r="B1181" t="str">
            <v>CERAMICA ESMALTADA EXTRA OU 1A QUALID P/ PAREDE 20 X 20CM PEI-4 - LINHA PADRAO MEDIO</v>
          </cell>
          <cell r="C1181" t="str">
            <v>M2</v>
          </cell>
          <cell r="E1181" t="str">
            <v>18,82</v>
          </cell>
        </row>
        <row r="1182">
          <cell r="A1182">
            <v>25006</v>
          </cell>
          <cell r="B1182" t="str">
            <v>CERAMICA ESMALTADA EXTRA OU 1A QUALIDADE P/ PISO PEI-5 - LINHA PADRAO ALTO</v>
          </cell>
          <cell r="C1182" t="str">
            <v>M2</v>
          </cell>
          <cell r="E1182" t="str">
            <v>27,54</v>
          </cell>
        </row>
        <row r="1183">
          <cell r="A1183">
            <v>1287</v>
          </cell>
          <cell r="B1183" t="str">
            <v>CERAMICA ESMALTADA EXTRA OU 1A QUALIDADE P/ PISO PEI-4 - LINHA PADRAO MEDIO</v>
          </cell>
          <cell r="C1183" t="str">
            <v>M2</v>
          </cell>
          <cell r="E1183" t="str">
            <v>19,75</v>
          </cell>
        </row>
        <row r="1184">
          <cell r="A1184">
            <v>1289</v>
          </cell>
          <cell r="B1184" t="str">
            <v>CERAMICA ESMALTADA EXTRA OU 1A QUALIDADE P/ PISO PEI-4 - LINHA POPULAR</v>
          </cell>
          <cell r="C1184" t="str">
            <v>M2</v>
          </cell>
          <cell r="E1184" t="str">
            <v>17,45</v>
          </cell>
        </row>
        <row r="1185">
          <cell r="A1185">
            <v>1292</v>
          </cell>
          <cell r="B1185" t="str">
            <v>CERAMICA ESMALTADA EXTRA OU 1A QUALIDADE P/ PISO PEI-5 - LINHA PADRAO MEDIO</v>
          </cell>
          <cell r="C1185" t="str">
            <v>M2</v>
          </cell>
          <cell r="E1185" t="str">
            <v>25,68</v>
          </cell>
        </row>
        <row r="1186">
          <cell r="A1186">
            <v>20186</v>
          </cell>
          <cell r="B1186" t="str">
            <v>CERAMICA ESMALTADA EXTRA OU 1A QUALIDADE P/ PISO PEI-5 - LINHA POPULAR</v>
          </cell>
          <cell r="C1186" t="str">
            <v>M2</v>
          </cell>
          <cell r="E1186" t="str">
            <v>18,82</v>
          </cell>
        </row>
        <row r="1187">
          <cell r="A1187">
            <v>1291</v>
          </cell>
          <cell r="B1187" t="str">
            <v>CERAMICA ESMALTADA EXTRA OU 1A QUALIDADE P/ PISO TRAFEGO/CARGA PESADA PEI-5</v>
          </cell>
          <cell r="C1187" t="str">
            <v>M2</v>
          </cell>
          <cell r="E1187" t="str">
            <v>29,64</v>
          </cell>
        </row>
        <row r="1188">
          <cell r="A1188">
            <v>10520</v>
          </cell>
          <cell r="B1188" t="str">
            <v>CERAMICA TP GRES COMERCIAL OU 2A QUALIDADE P/ PISO PEI-3</v>
          </cell>
          <cell r="C1188" t="str">
            <v>M2</v>
          </cell>
          <cell r="E1188" t="str">
            <v>16,37</v>
          </cell>
        </row>
        <row r="1189">
          <cell r="A1189">
            <v>10519</v>
          </cell>
          <cell r="B1189" t="str">
            <v>CERAMICA TP GRES EXTRA OU 1A QUALIDADE P/ PISO PEI-4</v>
          </cell>
          <cell r="C1189" t="str">
            <v>M2</v>
          </cell>
          <cell r="E1189" t="str">
            <v>19,02</v>
          </cell>
        </row>
        <row r="1190">
          <cell r="A1190">
            <v>10522</v>
          </cell>
          <cell r="B1190" t="str">
            <v>CERAMICA TP GRES EXTRA OU 1A QUALIDADE 20 X 20CM P/ PAREDE PEI-4</v>
          </cell>
          <cell r="C1190" t="str">
            <v>M2</v>
          </cell>
          <cell r="E1190" t="str">
            <v>19,46</v>
          </cell>
        </row>
        <row r="1191">
          <cell r="A1191">
            <v>1325</v>
          </cell>
          <cell r="B1191" t="str">
            <v>CHAPA ACO FINA A FRIO PRETA 20MSG E = 0,91 MM - 7,32KG/M2</v>
          </cell>
          <cell r="C1191" t="str">
            <v>KG</v>
          </cell>
          <cell r="E1191" t="str">
            <v>3,81</v>
          </cell>
        </row>
        <row r="1192">
          <cell r="A1192">
            <v>1327</v>
          </cell>
          <cell r="B1192" t="str">
            <v>CHAPA ACO FINA A FRIO PRETA 24MSG E = 0,61 MM - 4,89KG/M2</v>
          </cell>
          <cell r="C1192" t="str">
            <v>KG</v>
          </cell>
          <cell r="E1192" t="str">
            <v>3,47</v>
          </cell>
        </row>
        <row r="1193">
          <cell r="A1193">
            <v>1328</v>
          </cell>
          <cell r="B1193" t="str">
            <v>CHAPA ACO FINA A FRIO PRETA 26MSG E = 0,46 MM - 3,66KG/M2</v>
          </cell>
          <cell r="C1193" t="str">
            <v>KG</v>
          </cell>
          <cell r="E1193" t="str">
            <v>3,50</v>
          </cell>
        </row>
        <row r="1194">
          <cell r="A1194">
            <v>1321</v>
          </cell>
          <cell r="B1194" t="str">
            <v>CHAPA ACO FINA QUENTE PRETA 13MSG E = 2,28MM - 18,31KG/M2</v>
          </cell>
          <cell r="C1194" t="str">
            <v>KG</v>
          </cell>
          <cell r="E1194" t="str">
            <v>2,46</v>
          </cell>
        </row>
        <row r="1195">
          <cell r="A1195">
            <v>1318</v>
          </cell>
          <cell r="B1195" t="str">
            <v>CHAPA ACO FINA QUENTE PRETA 14MSG E = 1,80MM - 16,00KG/M2</v>
          </cell>
          <cell r="C1195" t="str">
            <v>KG</v>
          </cell>
          <cell r="E1195" t="str">
            <v>2,67</v>
          </cell>
        </row>
        <row r="1196">
          <cell r="A1196">
            <v>1322</v>
          </cell>
          <cell r="B1196" t="str">
            <v>CHAPA ACO FINA QUENTE PRETA 16MSG E = 1,52MM - 12,20KG/M2</v>
          </cell>
          <cell r="C1196" t="str">
            <v>KG</v>
          </cell>
          <cell r="E1196" t="str">
            <v>2,95</v>
          </cell>
        </row>
        <row r="1197">
          <cell r="A1197">
            <v>1323</v>
          </cell>
          <cell r="B1197" t="str">
            <v>CHAPA ACO FINA QUENTE PRETA 18MSG E = 1,21MM - 9,76KG/M2</v>
          </cell>
          <cell r="C1197" t="str">
            <v>KG</v>
          </cell>
          <cell r="E1197" t="str">
            <v>2,95</v>
          </cell>
        </row>
        <row r="1198">
          <cell r="A1198">
            <v>1319</v>
          </cell>
          <cell r="B1198" t="str">
            <v>CHAPA ACO FINA QUENTE PRETA 3/16"(4,76MM) 37,348KG/M2</v>
          </cell>
          <cell r="C1198" t="str">
            <v>KG</v>
          </cell>
          <cell r="E1198" t="str">
            <v>2,46</v>
          </cell>
        </row>
        <row r="1199">
          <cell r="A1199">
            <v>1333</v>
          </cell>
          <cell r="B1199" t="str">
            <v>CHAPA ACO GROSSA PRETA 1/2"(12,70MM) 99,593KG/M2</v>
          </cell>
          <cell r="C1199" t="str">
            <v>KG</v>
          </cell>
          <cell r="E1199" t="str">
            <v>2,49</v>
          </cell>
        </row>
        <row r="1200">
          <cell r="A1200">
            <v>1330</v>
          </cell>
          <cell r="B1200" t="str">
            <v>CHAPA ACO GROSSA PRETA 1/4"(6,35MM) 49,797KG/M2</v>
          </cell>
          <cell r="C1200" t="str">
            <v>KG</v>
          </cell>
          <cell r="E1200" t="str">
            <v>2,49</v>
          </cell>
        </row>
        <row r="1201">
          <cell r="A1201">
            <v>1336</v>
          </cell>
          <cell r="B1201" t="str">
            <v>CHAPA ACO GROSSA PRETA 1"(25,40MM) 199,87KG/M2</v>
          </cell>
          <cell r="C1201" t="str">
            <v>M2</v>
          </cell>
          <cell r="E1201" t="str">
            <v>503,82</v>
          </cell>
        </row>
        <row r="1202">
          <cell r="A1202">
            <v>10957</v>
          </cell>
          <cell r="B1202" t="str">
            <v>CHAPA ACO GROSSA PRETA 3/4"(19,05MM) 149,39KG/M2'</v>
          </cell>
          <cell r="C1202" t="str">
            <v>KG</v>
          </cell>
          <cell r="E1202" t="str">
            <v>2,67</v>
          </cell>
        </row>
        <row r="1203">
          <cell r="A1203">
            <v>1332</v>
          </cell>
          <cell r="B1203" t="str">
            <v>CHAPA ACO GROSSA PRETA 3/8"(9,53MM) 74,695KG/M2</v>
          </cell>
          <cell r="C1203" t="str">
            <v>KG</v>
          </cell>
          <cell r="E1203" t="str">
            <v>2,49</v>
          </cell>
        </row>
        <row r="1204">
          <cell r="A1204">
            <v>1334</v>
          </cell>
          <cell r="B1204" t="str">
            <v>CHAPA ACO GROSSA PRETA 5/8"( 15,88MM) 124,492KG/M2</v>
          </cell>
          <cell r="C1204" t="str">
            <v>KG</v>
          </cell>
          <cell r="E1204" t="str">
            <v>2,49</v>
          </cell>
        </row>
        <row r="1205">
          <cell r="A1205">
            <v>1335</v>
          </cell>
          <cell r="B1205" t="str">
            <v>CHAPA ACO GROSSA PRETA 7/8"(22,23MM) 174,288KG/M2</v>
          </cell>
          <cell r="C1205" t="str">
            <v>KG</v>
          </cell>
          <cell r="E1205" t="str">
            <v>2,49</v>
          </cell>
        </row>
        <row r="1206">
          <cell r="A1206">
            <v>12759</v>
          </cell>
          <cell r="B1206" t="str">
            <v>CHAPA ACO INOX E = 4MM (32KG/M2)</v>
          </cell>
          <cell r="C1206" t="str">
            <v>M2</v>
          </cell>
          <cell r="E1206" t="str">
            <v>143,81</v>
          </cell>
        </row>
        <row r="1207">
          <cell r="A1207">
            <v>12760</v>
          </cell>
          <cell r="B1207" t="str">
            <v>CHAPA ACO INOX E = 6MM (48KG / M2)</v>
          </cell>
          <cell r="C1207" t="str">
            <v>M2</v>
          </cell>
          <cell r="E1207" t="str">
            <v>215,71</v>
          </cell>
        </row>
        <row r="1208">
          <cell r="A1208">
            <v>1337</v>
          </cell>
          <cell r="B1208" t="str">
            <v>CHAPA ACO P/PISOS LTP XADREZ 1/4" - (TP PERMETAL)</v>
          </cell>
          <cell r="C1208" t="str">
            <v>KG</v>
          </cell>
          <cell r="E1208" t="str">
            <v>3,47</v>
          </cell>
        </row>
        <row r="1209">
          <cell r="A1209">
            <v>11122</v>
          </cell>
          <cell r="B1209" t="str">
            <v>CHAPA ALUMINIO E = 3MM</v>
          </cell>
          <cell r="C1209" t="str">
            <v>KG</v>
          </cell>
          <cell r="E1209" t="str">
            <v>15,66</v>
          </cell>
        </row>
        <row r="1210">
          <cell r="A1210">
            <v>11123</v>
          </cell>
          <cell r="B1210" t="str">
            <v>CHAPA ALUMINIO E = 4MM</v>
          </cell>
          <cell r="C1210" t="str">
            <v>KG</v>
          </cell>
          <cell r="E1210" t="str">
            <v>15,47</v>
          </cell>
        </row>
        <row r="1211">
          <cell r="A1211">
            <v>11125</v>
          </cell>
          <cell r="B1211" t="str">
            <v>CHAPA ALUMINIO E = 6MM</v>
          </cell>
          <cell r="C1211" t="str">
            <v>KG</v>
          </cell>
          <cell r="E1211" t="str">
            <v>15,37</v>
          </cell>
        </row>
        <row r="1212">
          <cell r="A1212">
            <v>11112</v>
          </cell>
          <cell r="B1212" t="str">
            <v>CHAPA ALUMINIO P/ CALHA E = 0,5MM L = 0,3M</v>
          </cell>
          <cell r="C1212" t="str">
            <v>KG</v>
          </cell>
          <cell r="E1212" t="str">
            <v>15,04</v>
          </cell>
        </row>
        <row r="1213">
          <cell r="A1213">
            <v>11113</v>
          </cell>
          <cell r="B1213" t="str">
            <v>CHAPA ALUMINIO P/ CALHA E = 0,8MM L = 0,5M</v>
          </cell>
          <cell r="C1213" t="str">
            <v>KG</v>
          </cell>
          <cell r="E1213" t="str">
            <v>15,18</v>
          </cell>
        </row>
        <row r="1214">
          <cell r="A1214">
            <v>11114</v>
          </cell>
          <cell r="B1214" t="str">
            <v>CHAPA ALUMINIO P/ CALHA E = 0,8MM L = 0,6M</v>
          </cell>
          <cell r="C1214" t="str">
            <v>M</v>
          </cell>
          <cell r="E1214" t="str">
            <v>18,28</v>
          </cell>
        </row>
        <row r="1215">
          <cell r="A1215">
            <v>11115</v>
          </cell>
          <cell r="B1215" t="str">
            <v>CHAPA ALUMINIO P/ CALHA E = 0,8MM L = 1,0M</v>
          </cell>
          <cell r="C1215" t="str">
            <v>M</v>
          </cell>
          <cell r="E1215" t="str">
            <v>34,64</v>
          </cell>
        </row>
        <row r="1216">
          <cell r="A1216">
            <v>11026</v>
          </cell>
          <cell r="B1216" t="str">
            <v>CHAPA GALV PLANA 14GSG 1,994MM 16,020KG/M2</v>
          </cell>
          <cell r="C1216" t="str">
            <v>KG</v>
          </cell>
          <cell r="E1216" t="str">
            <v>4,15</v>
          </cell>
        </row>
        <row r="1217">
          <cell r="A1217">
            <v>11027</v>
          </cell>
          <cell r="B1217" t="str">
            <v>CHAPA GALV PLANA 16GSG 1,613MM 12,969KG/M2</v>
          </cell>
          <cell r="C1217" t="str">
            <v>KG</v>
          </cell>
          <cell r="E1217" t="str">
            <v>4,24</v>
          </cell>
        </row>
        <row r="1218">
          <cell r="A1218">
            <v>11046</v>
          </cell>
          <cell r="B1218" t="str">
            <v>CHAPA GALV PLANA 18GSG 1,311MM 10,528KG/M2</v>
          </cell>
          <cell r="C1218" t="str">
            <v>KG</v>
          </cell>
          <cell r="E1218" t="str">
            <v>4,24</v>
          </cell>
        </row>
        <row r="1219">
          <cell r="A1219">
            <v>11047</v>
          </cell>
          <cell r="B1219" t="str">
            <v>CHAPA GALV PLANA 19GSG 1,158MM 9,307KG/M2</v>
          </cell>
          <cell r="C1219" t="str">
            <v>KG</v>
          </cell>
          <cell r="E1219" t="str">
            <v>4,15</v>
          </cell>
        </row>
        <row r="1220">
          <cell r="A1220">
            <v>11049</v>
          </cell>
          <cell r="B1220" t="str">
            <v>CHAPA GALV PLANA 22GSG 0,853MM 6,866KG/M2</v>
          </cell>
          <cell r="C1220" t="str">
            <v>KG</v>
          </cell>
          <cell r="E1220" t="str">
            <v>4,15</v>
          </cell>
        </row>
        <row r="1221">
          <cell r="A1221">
            <v>11051</v>
          </cell>
          <cell r="B1221" t="str">
            <v>CHAPA GALV PLANA 26GSG 0,551MM 4,425KG/M2</v>
          </cell>
          <cell r="C1221" t="str">
            <v>KG</v>
          </cell>
          <cell r="E1221" t="str">
            <v>4,55</v>
          </cell>
        </row>
        <row r="1222">
          <cell r="A1222">
            <v>11061</v>
          </cell>
          <cell r="B1222" t="str">
            <v>CHAPA GALV PLANA 30GSG 0,399MM 3,204KG/M2</v>
          </cell>
          <cell r="C1222" t="str">
            <v>KG</v>
          </cell>
          <cell r="E1222" t="str">
            <v>5,01</v>
          </cell>
        </row>
        <row r="1223">
          <cell r="A1223">
            <v>1338</v>
          </cell>
          <cell r="B1223" t="str">
            <v>CHAPA LAMINADO MELAMINICO LISO BRILHANTE E = 1,3MM (1,25X3,08M)</v>
          </cell>
          <cell r="C1223" t="str">
            <v>M2</v>
          </cell>
          <cell r="E1223" t="str">
            <v>12,10</v>
          </cell>
        </row>
        <row r="1224">
          <cell r="A1224">
            <v>1340</v>
          </cell>
          <cell r="B1224" t="str">
            <v>CHAPA LAMINADO MELAMINICO LISO FOSCO E = 1,3MM (1,25X3,08M)</v>
          </cell>
          <cell r="C1224" t="str">
            <v>M2</v>
          </cell>
          <cell r="E1224" t="str">
            <v>14,23</v>
          </cell>
        </row>
        <row r="1225">
          <cell r="A1225">
            <v>1341</v>
          </cell>
          <cell r="B1225" t="str">
            <v>CHAPA LAMINADO MELAMINICO TEXTURIZADO E = 1,3MM (1,25X3,08M)</v>
          </cell>
          <cell r="C1225" t="str">
            <v>M2</v>
          </cell>
          <cell r="E1225" t="str">
            <v>15,32</v>
          </cell>
        </row>
        <row r="1226">
          <cell r="A1226">
            <v>11062</v>
          </cell>
          <cell r="B1226" t="str">
            <v>CHAPA LISA PRENSADA DE FIBROCIMENTO 10MM - 1,20 X 2,0M</v>
          </cell>
          <cell r="C1226" t="str">
            <v>M2</v>
          </cell>
          <cell r="E1226" t="str">
            <v>45,04</v>
          </cell>
        </row>
        <row r="1227">
          <cell r="A1227">
            <v>11063</v>
          </cell>
          <cell r="B1227" t="str">
            <v>CHAPA LISA PRENSADA DE FIBROCIMENTO 6MM - 1,20 X 2,0M</v>
          </cell>
          <cell r="C1227" t="str">
            <v>M2</v>
          </cell>
          <cell r="E1227" t="str">
            <v>28,43</v>
          </cell>
        </row>
        <row r="1228">
          <cell r="A1228">
            <v>1364</v>
          </cell>
          <cell r="B1228" t="str">
            <v>CHAPA MADEIRA COMPENSADA CEDRO/CEDRINHO, SUMAUMA, VIROLA BRANCA OU EQUIV 2,2 X 1,6M X 10MM P/ARMARIOS</v>
          </cell>
          <cell r="C1228" t="str">
            <v>M2</v>
          </cell>
          <cell r="E1228" t="str">
            <v>13,99</v>
          </cell>
        </row>
        <row r="1229">
          <cell r="A1229">
            <v>1361</v>
          </cell>
          <cell r="B1229" t="str">
            <v>CHAPA MADEIRA COMPENSADA CEDRO/CEDRINHO, SUMAUMA, VIROLA BRANCA OU EQUIV 2,2 X 1,6M X 12MM P/ARMARIOS</v>
          </cell>
          <cell r="C1229" t="str">
            <v>UN</v>
          </cell>
          <cell r="E1229" t="str">
            <v>47,33</v>
          </cell>
        </row>
        <row r="1230">
          <cell r="A1230">
            <v>1362</v>
          </cell>
          <cell r="B1230" t="str">
            <v>CHAPA MADEIRA COMPENSADA CEDRO/CEDRINHO, SUMAUMA, VIROLA BRANCA OU EQUIV 2,2 X 1,6M X 15MM P/ARMARIOS</v>
          </cell>
          <cell r="C1230" t="str">
            <v>M2</v>
          </cell>
          <cell r="E1230" t="str">
            <v>20,31</v>
          </cell>
        </row>
        <row r="1231">
          <cell r="A1231">
            <v>1363</v>
          </cell>
          <cell r="B1231" t="str">
            <v>CHAPA MADEIRA COMPENSADA CEDRO/CEDRINHO, SUMAUMA, VIROLA BRANCA OU EQUIV 2,2 X 1,6M X 6MM P/ARMARIOS</v>
          </cell>
          <cell r="C1231" t="str">
            <v>M2</v>
          </cell>
          <cell r="E1231" t="str">
            <v>12,08</v>
          </cell>
        </row>
        <row r="1232">
          <cell r="A1232">
            <v>11131</v>
          </cell>
          <cell r="B1232" t="str">
            <v>CHAPA MADEIRA COMPENSADA CEDRO/CEDRINHO, SUMAUMA, VIROLA BRANCA OU EQUIV 2,2 X 1,6M X 20MM P/ARMARIOS</v>
          </cell>
          <cell r="C1232" t="str">
            <v>M2</v>
          </cell>
          <cell r="E1232" t="str">
            <v>29,88</v>
          </cell>
        </row>
        <row r="1233">
          <cell r="A1233">
            <v>11132</v>
          </cell>
          <cell r="B1233" t="str">
            <v>CHAPA MADEIRA COMPENSADA CEDRO/CEDRINHO, SUMAUMA, VIROLA BRANCA OU EQUIV 2,2 X 1,6M X 25MM P/ARMARIOS</v>
          </cell>
          <cell r="C1233" t="str">
            <v>M2</v>
          </cell>
          <cell r="E1233" t="str">
            <v>33,93</v>
          </cell>
        </row>
        <row r="1234">
          <cell r="A1234">
            <v>11130</v>
          </cell>
          <cell r="B1234" t="str">
            <v>CHAPA MADEIRA COMPENSADA CEDRO/CEDRINHO, SUMAUMA, VIROLA BRANCA OU EQUIV 2,2 X 1,6M X 8MM P/ARMARIOS</v>
          </cell>
          <cell r="C1234" t="str">
            <v>M2</v>
          </cell>
          <cell r="E1234" t="str">
            <v>14,43</v>
          </cell>
        </row>
        <row r="1235">
          <cell r="A1235">
            <v>11137</v>
          </cell>
          <cell r="B1235" t="str">
            <v>CHAPA MADEIRA COMPENSADA NAVAL (C/ COLA FENOLICA) 2,2 X 1,6M X 20MM</v>
          </cell>
          <cell r="C1235" t="str">
            <v>M2</v>
          </cell>
          <cell r="E1235" t="str">
            <v>37,59</v>
          </cell>
        </row>
        <row r="1236">
          <cell r="A1236">
            <v>11134</v>
          </cell>
          <cell r="B1236" t="str">
            <v>CHAPA MADEIRA COMPENSADA NAVAL (C/ COLA FENOLICA) 2,2 X 1,6M X 10MM</v>
          </cell>
          <cell r="C1236" t="str">
            <v>M2</v>
          </cell>
          <cell r="E1236" t="str">
            <v>19,96</v>
          </cell>
        </row>
        <row r="1237">
          <cell r="A1237">
            <v>11135</v>
          </cell>
          <cell r="B1237" t="str">
            <v>CHAPA MADEIRA COMPENSADA NAVAL (C/ COLA FENOLICA) 2,2 X 1,6M X 12MM</v>
          </cell>
          <cell r="C1237" t="str">
            <v>M2</v>
          </cell>
          <cell r="E1237" t="str">
            <v>23,37</v>
          </cell>
        </row>
        <row r="1238">
          <cell r="A1238">
            <v>11136</v>
          </cell>
          <cell r="B1238" t="str">
            <v>CHAPA MADEIRA COMPENSADA NAVAL (C/ COLA FENOLICA) 2,2 X 1,6M X 15MM</v>
          </cell>
          <cell r="C1238" t="str">
            <v>M2</v>
          </cell>
          <cell r="E1238" t="str">
            <v>28,16</v>
          </cell>
        </row>
        <row r="1239">
          <cell r="A1239">
            <v>1360</v>
          </cell>
          <cell r="B1239" t="str">
            <v>CHAPA MADEIRA COMPENSADA NAVAL (C/ COLA FENOLICA) 2,2 X 1,6M X 6MM</v>
          </cell>
          <cell r="C1239" t="str">
            <v>M2</v>
          </cell>
          <cell r="E1239" t="str">
            <v>15,08</v>
          </cell>
        </row>
        <row r="1240">
          <cell r="A1240">
            <v>1346</v>
          </cell>
          <cell r="B1240" t="str">
            <v>CHAPA MADEIRA COMPENSADA PLASTIFICADA 2,2 X 1,1M X 10MM P/ FORMA CONCRETO</v>
          </cell>
          <cell r="C1240" t="str">
            <v>M2</v>
          </cell>
          <cell r="E1240" t="str">
            <v>17,20</v>
          </cell>
        </row>
        <row r="1241">
          <cell r="A1241">
            <v>1347</v>
          </cell>
          <cell r="B1241" t="str">
            <v>CHAPA MADEIRA COMPENSADA PLASTIFICADA 2,2 X 1,1M X 12MM P/ FORMA CONCRETO ENG RAP E ANEIS EXP P/ EMP MANG COBRE D = 2 1/2 L = 20M</v>
          </cell>
          <cell r="C1241" t="str">
            <v>M2</v>
          </cell>
          <cell r="E1241" t="str">
            <v>19,98</v>
          </cell>
        </row>
        <row r="1242">
          <cell r="A1242">
            <v>1342</v>
          </cell>
          <cell r="B1242" t="str">
            <v>CHAPA MADEIRA COMPENSADA PLASTIFICADA 2,2 X 1,1M X 15MM P/ FORMA CONCRETO</v>
          </cell>
          <cell r="C1242" t="str">
            <v>UN</v>
          </cell>
          <cell r="E1242" t="str">
            <v>58,11</v>
          </cell>
        </row>
        <row r="1243">
          <cell r="A1243">
            <v>1345</v>
          </cell>
          <cell r="B1243" t="str">
            <v>CHAPA MADEIRA COMPENSADA PLASTIFICADA 2,2 X 1,1M X 18MM P/ FORMA CONCRETO</v>
          </cell>
          <cell r="C1243" t="str">
            <v>M2</v>
          </cell>
          <cell r="E1243" t="str">
            <v>26,92</v>
          </cell>
        </row>
        <row r="1244">
          <cell r="A1244">
            <v>1349</v>
          </cell>
          <cell r="B1244" t="str">
            <v>CHAPA MADEIRA COMPENSADA PLASTIFICADA 2,2 X 1,1M X 21MM P/ FORMA CONCRETO ROCERIA FIXA ABERTA DE MADEIRA P/ TRANSP GERAL DE CARGA SECA - DIMEN</v>
          </cell>
          <cell r="C1244" t="str">
            <v>UN</v>
          </cell>
          <cell r="E1244" t="str">
            <v>70,08</v>
          </cell>
        </row>
        <row r="1245">
          <cell r="A1245">
            <v>1344</v>
          </cell>
          <cell r="B1245" t="str">
            <v>CHAPA MADEIRA COMPENSADA PLASTIFICADA 2,2 X 1,1M X 6MM P/ FORMA CONCRETO</v>
          </cell>
          <cell r="C1245" t="str">
            <v>UN</v>
          </cell>
          <cell r="E1245" t="str">
            <v>31,70</v>
          </cell>
        </row>
        <row r="1246">
          <cell r="A1246">
            <v>1350</v>
          </cell>
          <cell r="B1246" t="str">
            <v>CHAPA MADEIRA COMPENSADA RESINADA 2,2 X 1,1M X 10MM P/ FORMA CONCRETO</v>
          </cell>
          <cell r="C1246" t="str">
            <v>UN</v>
          </cell>
          <cell r="E1246" t="str">
            <v>21,70</v>
          </cell>
        </row>
        <row r="1247">
          <cell r="A1247">
            <v>1357</v>
          </cell>
          <cell r="B1247" t="str">
            <v>CHAPA MADEIRA COMPENSADA RESINADA 2,2 X 1,1M X 12MM P/ FORMA CONCRETO</v>
          </cell>
          <cell r="C1247" t="str">
            <v>UN</v>
          </cell>
          <cell r="E1247" t="str">
            <v>26,60</v>
          </cell>
        </row>
        <row r="1248">
          <cell r="A1248">
            <v>1355</v>
          </cell>
          <cell r="B1248" t="str">
            <v>CHAPA MADEIRA COMPENSADA RESINADA 2,2 X 1,1M X 14MM P/ FORMA CONCRETO</v>
          </cell>
          <cell r="C1248" t="str">
            <v>M2</v>
          </cell>
          <cell r="E1248" t="str">
            <v>13,36</v>
          </cell>
        </row>
        <row r="1249">
          <cell r="A1249">
            <v>1358</v>
          </cell>
          <cell r="B1249" t="str">
            <v>CHAPA MADEIRA COMPENSADA RESINADA 2,2 X 1,1M X 17MM P/ FORMA CONCRETO</v>
          </cell>
          <cell r="C1249" t="str">
            <v>M2</v>
          </cell>
          <cell r="E1249" t="str">
            <v>15,51</v>
          </cell>
        </row>
        <row r="1250">
          <cell r="A1250">
            <v>1359</v>
          </cell>
          <cell r="B1250" t="str">
            <v>CHAPA MADEIRA COMPENSADA RESINADA 2,2 X 1,1M X 20MM P/ FORMA CONCRETO</v>
          </cell>
          <cell r="C1250" t="str">
            <v>UN</v>
          </cell>
          <cell r="E1250" t="str">
            <v>45,25</v>
          </cell>
        </row>
        <row r="1251">
          <cell r="A1251">
            <v>1351</v>
          </cell>
          <cell r="B1251" t="str">
            <v>CHAPA MADEIRA COMPENSADA RESINADA 2,2 X 1,1M X 6MM P/ FORMA CONCRETO</v>
          </cell>
          <cell r="C1251" t="str">
            <v>UN</v>
          </cell>
          <cell r="E1251" t="str">
            <v>15,43</v>
          </cell>
        </row>
        <row r="1252">
          <cell r="A1252">
            <v>20064</v>
          </cell>
          <cell r="B1252" t="str">
            <v>CHAPA PLANA DE PVC P/ CALHA C/ 0,30M DE LARGURA</v>
          </cell>
          <cell r="C1252" t="str">
            <v>M</v>
          </cell>
          <cell r="E1252" t="str">
            <v>89,92</v>
          </cell>
        </row>
        <row r="1253">
          <cell r="A1253">
            <v>12619</v>
          </cell>
          <cell r="B1253" t="str">
            <v>CHAPA PLANA DE PVC P/ CALHA C/ 0,40M DE LARGURA</v>
          </cell>
          <cell r="C1253" t="str">
            <v>M</v>
          </cell>
          <cell r="E1253" t="str">
            <v>118,82</v>
          </cell>
        </row>
        <row r="1254">
          <cell r="A1254">
            <v>12620</v>
          </cell>
          <cell r="B1254" t="str">
            <v>CHAPA PLANA DE PVC P/ CALHA C/ 0,50M DE LARGURA</v>
          </cell>
          <cell r="C1254" t="str">
            <v>M</v>
          </cell>
          <cell r="E1254" t="str">
            <v>147,72</v>
          </cell>
        </row>
        <row r="1255">
          <cell r="A1255">
            <v>12621</v>
          </cell>
          <cell r="B1255" t="str">
            <v>CHAPA PLANA DE PVC P/ CALHA C/ 0,60M DE LARGURA</v>
          </cell>
          <cell r="C1255" t="str">
            <v>M</v>
          </cell>
          <cell r="E1255" t="str">
            <v>176,63</v>
          </cell>
        </row>
        <row r="1256">
          <cell r="A1256">
            <v>12622</v>
          </cell>
          <cell r="B1256" t="str">
            <v>CHAPA PLANA DE PVC P/ CALHA C/ 1,00M DE LARGURA</v>
          </cell>
          <cell r="C1256" t="str">
            <v>M</v>
          </cell>
          <cell r="E1256" t="str">
            <v>295,46</v>
          </cell>
        </row>
        <row r="1257">
          <cell r="A1257">
            <v>11584</v>
          </cell>
          <cell r="B1257" t="str">
            <v>CHAPA RIGIDA FIBRAS MAD PRENSADA A QUENTE TIPO EUCADUR LISA 1,22 X 2,44M ESP=2,5MM</v>
          </cell>
          <cell r="C1257" t="str">
            <v>UN</v>
          </cell>
          <cell r="E1257" t="str">
            <v>55,78</v>
          </cell>
        </row>
        <row r="1258">
          <cell r="A1258">
            <v>7244</v>
          </cell>
          <cell r="B1258" t="str">
            <v>CHAPA ZINCADA P/ CALHA DE AGUAS PLUVIAIS - E = 0,5MM X L = 0,50M</v>
          </cell>
          <cell r="C1258" t="str">
            <v>M</v>
          </cell>
          <cell r="E1258" t="str">
            <v>10,34</v>
          </cell>
        </row>
        <row r="1259">
          <cell r="A1259">
            <v>13712</v>
          </cell>
          <cell r="B1259" t="str">
            <v>CHAVE COMPENSADORA TRIFASICA P/ MOTOR 15CV (380V) C/ FUSIVEL DIAZED 50A</v>
          </cell>
          <cell r="C1259" t="str">
            <v>UN</v>
          </cell>
          <cell r="E1259" t="str">
            <v>5.820,34</v>
          </cell>
        </row>
        <row r="1260">
          <cell r="A1260">
            <v>13711</v>
          </cell>
          <cell r="B1260" t="str">
            <v>CHAVE COMPENSADORA TRIFASICA P/ MOTOR 150CV (380V) C/ FUSIVEL NH 315A</v>
          </cell>
          <cell r="C1260" t="str">
            <v>UN</v>
          </cell>
          <cell r="E1260" t="str">
            <v>18.143,36</v>
          </cell>
        </row>
        <row r="1261">
          <cell r="A1261">
            <v>13704</v>
          </cell>
          <cell r="B1261" t="str">
            <v>CHAVE COMPENSADORA TRIFASICA P/ MOTOR 40CV (380V) C/ FUSIVEL NH 100A</v>
          </cell>
          <cell r="C1261" t="str">
            <v>UN</v>
          </cell>
          <cell r="E1261" t="str">
            <v>2.592,08</v>
          </cell>
        </row>
        <row r="1262">
          <cell r="A1262">
            <v>13710</v>
          </cell>
          <cell r="B1262" t="str">
            <v>CHAVE COMPENSADORA TRIFASICA P/ MOTOR 75CV (380V) C/ FUSIVEL NH 160A</v>
          </cell>
          <cell r="C1262" t="str">
            <v>UN</v>
          </cell>
          <cell r="E1262" t="str">
            <v>3.098,73</v>
          </cell>
        </row>
        <row r="1263">
          <cell r="A1263">
            <v>12096</v>
          </cell>
          <cell r="B1263" t="str">
            <v>CHAVE COMUTADORA REFORCADA TIPO FACA C/ BASE DE MARMORE 1 X 30A/250V (1 POLO)</v>
          </cell>
          <cell r="C1263" t="str">
            <v>UN</v>
          </cell>
          <cell r="E1263" t="str">
            <v>12,78</v>
          </cell>
        </row>
        <row r="1264">
          <cell r="A1264">
            <v>12097</v>
          </cell>
          <cell r="B1264" t="str">
            <v>CHAVE COMUTADORA REFORCADA TIPO FACA C/ BASE DE MARMORE 2 X 30A/250V (2 POLOS)</v>
          </cell>
          <cell r="C1264" t="str">
            <v>UN</v>
          </cell>
          <cell r="E1264" t="str">
            <v>11,26</v>
          </cell>
        </row>
        <row r="1265">
          <cell r="A1265">
            <v>12098</v>
          </cell>
          <cell r="B1265" t="str">
            <v>CHAVE COMUTADORA REFORCADA TIPO FACA C/ BASE DE MARMORE 2 X 60A/250V (2 POLOS)</v>
          </cell>
          <cell r="C1265" t="str">
            <v>UN</v>
          </cell>
          <cell r="E1265" t="str">
            <v>17,68</v>
          </cell>
        </row>
        <row r="1266">
          <cell r="A1266">
            <v>12099</v>
          </cell>
          <cell r="B1266" t="str">
            <v>CHAVE COMUTADORA REFORCADA TIPO FACA C/ BASE DE MARMORE 3 X 30A/250V (3 POLOS) - TANQUE DE ACO P/ TRANSP DE AGUA</v>
          </cell>
          <cell r="C1266" t="str">
            <v>UN</v>
          </cell>
          <cell r="E1266" t="str">
            <v>15,42</v>
          </cell>
        </row>
        <row r="1267">
          <cell r="A1267">
            <v>12100</v>
          </cell>
          <cell r="B1267" t="str">
            <v>CHAVE COMUTADORA REFORCADA TIPO FACA C/ BASE DE MARMORE 3 X 60A/250V (3 POLOS)</v>
          </cell>
          <cell r="C1267" t="str">
            <v>UN</v>
          </cell>
          <cell r="E1267" t="str">
            <v>19,01</v>
          </cell>
        </row>
        <row r="1268">
          <cell r="A1268">
            <v>20971</v>
          </cell>
          <cell r="B1268" t="str">
            <v>CHAVE DUPLA P/ CONEXOES TIPO STORZ EM LATAO ENGATE RAPIDO 1 1/2" X 2 1/2"</v>
          </cell>
          <cell r="C1268" t="str">
            <v>UN</v>
          </cell>
          <cell r="E1268" t="str">
            <v>27,73</v>
          </cell>
        </row>
        <row r="1269">
          <cell r="A1269">
            <v>13709</v>
          </cell>
          <cell r="B1269" t="str">
            <v>CHAVE ESTRELA TRIANGULO TRIFASICA P/ MOTOR 15CV (380V) P/ FUSIVEL DIAZED 35A</v>
          </cell>
          <cell r="C1269" t="str">
            <v>UN</v>
          </cell>
          <cell r="E1269" t="str">
            <v>355,71</v>
          </cell>
        </row>
        <row r="1270">
          <cell r="A1270">
            <v>13366</v>
          </cell>
          <cell r="B1270" t="str">
            <v>CHAVE FACA BIPOLAR C/ BASE DE ARDOSIA P/ FUSIVEIS CARTUCHO 60A/250V</v>
          </cell>
          <cell r="C1270" t="str">
            <v>UN</v>
          </cell>
          <cell r="E1270" t="str">
            <v>16,18</v>
          </cell>
        </row>
        <row r="1271">
          <cell r="A1271">
            <v>13403</v>
          </cell>
          <cell r="B1271" t="str">
            <v>CHAVE FACA BIPOLAR C/ BASE DE ARDOSIA/MARMORE P/ FUSIVEIS CARTUCHO 30A/250V</v>
          </cell>
          <cell r="C1271" t="str">
            <v>UN</v>
          </cell>
          <cell r="E1271" t="str">
            <v>12,67</v>
          </cell>
        </row>
        <row r="1272">
          <cell r="A1272">
            <v>12080</v>
          </cell>
          <cell r="B1272" t="str">
            <v>CHAVE FACA MONOPOLAR BLINDADA 30A/250V</v>
          </cell>
          <cell r="C1272" t="str">
            <v>UN</v>
          </cell>
          <cell r="E1272" t="str">
            <v>24,50</v>
          </cell>
        </row>
        <row r="1273">
          <cell r="A1273">
            <v>12083</v>
          </cell>
          <cell r="B1273" t="str">
            <v>CHAVE FACA TRIPOLAR BLINDADA 100A/250V, TIPO F-323 SPF DA MAR-GIRIUS CONTINENTAL OU EQUIV</v>
          </cell>
          <cell r="C1273" t="str">
            <v>UN</v>
          </cell>
          <cell r="E1273" t="str">
            <v>380,21</v>
          </cell>
        </row>
        <row r="1274">
          <cell r="A1274">
            <v>12079</v>
          </cell>
          <cell r="B1274" t="str">
            <v>CHAVE FACA TRIPOLAR BLINDADA 150A/500V, C/BASE P/FUSIVEIS NH DE 125A, TIPO F-824 DA MAR-GIRIUS CONTINENTAL OU EQUIV</v>
          </cell>
          <cell r="C1274" t="str">
            <v>UN</v>
          </cell>
          <cell r="E1274" t="str">
            <v>310,13</v>
          </cell>
        </row>
        <row r="1275">
          <cell r="A1275">
            <v>12081</v>
          </cell>
          <cell r="B1275" t="str">
            <v>CHAVE FACA TRIPOLAR BLINDADA 30A/250V, TIPO F-321 SPF DA MAR-GIRIUS CONTINENTAL OU EQUIV</v>
          </cell>
          <cell r="C1275" t="str">
            <v>UN</v>
          </cell>
          <cell r="E1275" t="str">
            <v>101,39</v>
          </cell>
        </row>
        <row r="1276">
          <cell r="A1276">
            <v>12082</v>
          </cell>
          <cell r="B1276" t="str">
            <v>CHAVE FACA TRIPOLAR BLINDADA 60A/250V, TIPO F-322 SPF DA MAR-GIRIUS CONTINENTAL OU EQUIV</v>
          </cell>
          <cell r="C1276" t="str">
            <v>UN</v>
          </cell>
          <cell r="E1276" t="str">
            <v>165,39</v>
          </cell>
        </row>
        <row r="1277">
          <cell r="A1277">
            <v>12092</v>
          </cell>
          <cell r="B1277" t="str">
            <v>CHAVE FACA TRIPOLAR C/BASE DE ARDOSIA/MARMORE 100A/250V</v>
          </cell>
          <cell r="C1277" t="str">
            <v>UN</v>
          </cell>
          <cell r="E1277" t="str">
            <v>40,64</v>
          </cell>
        </row>
        <row r="1278">
          <cell r="A1278">
            <v>13368</v>
          </cell>
          <cell r="B1278" t="str">
            <v>CHAVE FACA TRIPOLAR C/BASE DE ARDOSIA/MARMORE 100A/500V</v>
          </cell>
          <cell r="C1278" t="str">
            <v>UN</v>
          </cell>
          <cell r="E1278" t="str">
            <v>44,36</v>
          </cell>
        </row>
        <row r="1279">
          <cell r="A1279">
            <v>12090</v>
          </cell>
          <cell r="B1279" t="str">
            <v>CHAVE FACA TRIPOLAR C/BASE DE ARDOSIA/MARMORE 30A/250V</v>
          </cell>
          <cell r="C1279" t="str">
            <v>UN</v>
          </cell>
          <cell r="E1279" t="str">
            <v>18,74</v>
          </cell>
        </row>
        <row r="1280">
          <cell r="A1280">
            <v>12091</v>
          </cell>
          <cell r="B1280" t="str">
            <v>CHAVE FACA TRIPOLAR C/BASE DE ARDOSIA/MARMORE 60A/250V</v>
          </cell>
          <cell r="C1280" t="str">
            <v>UN</v>
          </cell>
          <cell r="E1280" t="str">
            <v>22,60</v>
          </cell>
        </row>
        <row r="1281">
          <cell r="A1281">
            <v>13367</v>
          </cell>
          <cell r="B1281" t="str">
            <v>CHAVE FACA TRIPOLAR C/BASE DE ARDOSIA/MARMORE 60A/500V</v>
          </cell>
          <cell r="C1281" t="str">
            <v>UN</v>
          </cell>
          <cell r="E1281" t="str">
            <v>27,25</v>
          </cell>
        </row>
        <row r="1282">
          <cell r="A1282">
            <v>5047</v>
          </cell>
          <cell r="B1282" t="str">
            <v>CHAVE FUSIVEL DE DISTRIBUICAO 15,0KV/100A</v>
          </cell>
          <cell r="C1282" t="str">
            <v>UN</v>
          </cell>
          <cell r="E1282" t="str">
            <v>155,42</v>
          </cell>
        </row>
        <row r="1283">
          <cell r="A1283">
            <v>5048</v>
          </cell>
          <cell r="B1283" t="str">
            <v>CHAVE FUSIVEL DE DISTRIBUICAO 34,5KV/100A</v>
          </cell>
          <cell r="C1283" t="str">
            <v>UN</v>
          </cell>
          <cell r="E1283" t="str">
            <v>209,39</v>
          </cell>
        </row>
        <row r="1284">
          <cell r="A1284">
            <v>13386</v>
          </cell>
          <cell r="B1284" t="str">
            <v>CHAVE MAGNETICA 2 X 30A P/ COMANDO ILUMINACAO PUBLICA, ACIONADA POR RELE FOTOELETRICO NA 220V/60HZ, TIPO LUX CONTROL MODELO CIP-I/70 OU EQUIV</v>
          </cell>
          <cell r="C1284" t="str">
            <v>UN</v>
          </cell>
          <cell r="E1284" t="str">
            <v>221,79</v>
          </cell>
        </row>
        <row r="1285">
          <cell r="A1285">
            <v>20056</v>
          </cell>
          <cell r="B1285" t="str">
            <v>CHAVE P/ TAMPAO PVC EB- 644 3/8"</v>
          </cell>
          <cell r="C1285" t="str">
            <v>UN</v>
          </cell>
          <cell r="E1285" t="str">
            <v>42,54</v>
          </cell>
        </row>
        <row r="1286">
          <cell r="A1286">
            <v>13354</v>
          </cell>
          <cell r="B1286" t="str">
            <v>CHAVE PARTIDA DIRETA P/MOTOR TRIFASICO 7,50CV/380V, C/FUSIVEIS DIAZED E BOTAO LIGA-DESLIGA TIPO GPS SIEMENS OU EQUIV</v>
          </cell>
          <cell r="C1286" t="str">
            <v>UN</v>
          </cell>
          <cell r="E1286" t="str">
            <v>308,39</v>
          </cell>
        </row>
        <row r="1287">
          <cell r="A1287">
            <v>14058</v>
          </cell>
          <cell r="B1287" t="str">
            <v>CHAVE PARTIDA DIRETA TRIFASICA P/ MOTOR 10CV-220V C/ FUSIVEL DIAZED 63A</v>
          </cell>
          <cell r="C1287" t="str">
            <v>UN</v>
          </cell>
          <cell r="E1287" t="str">
            <v>390,96</v>
          </cell>
        </row>
        <row r="1288">
          <cell r="A1288">
            <v>14056</v>
          </cell>
          <cell r="B1288" t="str">
            <v>CHAVE PARTIDA DIRETA TRIFASICA P/ MOTOR 30CV-220V C/ FUSIVEL NH 160A</v>
          </cell>
          <cell r="C1288" t="str">
            <v>UN</v>
          </cell>
          <cell r="E1288" t="str">
            <v>2.589,52</v>
          </cell>
        </row>
        <row r="1289">
          <cell r="A1289">
            <v>14057</v>
          </cell>
          <cell r="B1289" t="str">
            <v>CHAVE PARTIDA DIRETA TRIFASICA P/ MOTOR 5CV-220V C/ FUSIVEL DIAZED 35A</v>
          </cell>
          <cell r="C1289" t="str">
            <v>UN</v>
          </cell>
          <cell r="E1289" t="str">
            <v>402,88</v>
          </cell>
        </row>
        <row r="1290">
          <cell r="A1290">
            <v>13708</v>
          </cell>
          <cell r="B1290" t="str">
            <v>CHAVE PARTIDA DIRETA TRIFASICA P/ MOTOR 5CV-380V C/ FUSIVEL DIAZED 20A</v>
          </cell>
          <cell r="C1290" t="str">
            <v>UN</v>
          </cell>
          <cell r="E1290" t="str">
            <v>425,69</v>
          </cell>
        </row>
        <row r="1291">
          <cell r="A1291">
            <v>13353</v>
          </cell>
          <cell r="B1291" t="str">
            <v>CHAVE REVERSORA BLINDADA 30A/500V ELETROMAR OU EQUIV</v>
          </cell>
          <cell r="C1291" t="str">
            <v>UN</v>
          </cell>
          <cell r="E1291" t="str">
            <v>177,22</v>
          </cell>
        </row>
        <row r="1292">
          <cell r="A1292">
            <v>13847</v>
          </cell>
          <cell r="B1292" t="str">
            <v>CHAVE REVERSORA TRIFASICA BLINDADA 30A, 250V</v>
          </cell>
          <cell r="C1292" t="str">
            <v>UN</v>
          </cell>
          <cell r="E1292" t="str">
            <v>76,00</v>
          </cell>
        </row>
        <row r="1293">
          <cell r="A1293">
            <v>13369</v>
          </cell>
          <cell r="B1293" t="str">
            <v>CHAVE SECCIONADORA FUSIVEL TRIPOLAR, MANOBRA C/ CARGA, 160A/500V P/ FUSIVEIS NH TAMANHO 00 CORRENTE NOMINAL ATE 160A, TIPO 3 NP 4080 DA SIEMENS OU EQUIV</v>
          </cell>
          <cell r="C1293" t="str">
            <v>UN</v>
          </cell>
          <cell r="E1293" t="str">
            <v>143,40</v>
          </cell>
        </row>
        <row r="1294">
          <cell r="A1294">
            <v>13370</v>
          </cell>
          <cell r="B1294" t="str">
            <v>CHAVE SECCIONADORA FUSIVEL TRIPOLAR, MANOBRA C/ CARGA, 250A/500V P/ FUSIVEIS NH TAMANHO 1 CORRENTE NOMINAL ATE 250A, TIPO 3 NN 2200 DA SIEMENS OU EQUIV</v>
          </cell>
          <cell r="C1294" t="str">
            <v>UN</v>
          </cell>
          <cell r="E1294" t="str">
            <v>176,14</v>
          </cell>
        </row>
        <row r="1295">
          <cell r="A1295">
            <v>2395</v>
          </cell>
          <cell r="B1295" t="str">
            <v>CHAVE SECCIONADORA TRIPOLAR C/ PORTA FUSIVEIS NH, MANOBRA C/ CARGA, 125A/500V, TIPO S37 SIEMENS OU EQUIV</v>
          </cell>
          <cell r="C1295" t="str">
            <v>UN</v>
          </cell>
          <cell r="E1295" t="str">
            <v>399,22</v>
          </cell>
        </row>
        <row r="1296">
          <cell r="A1296">
            <v>2398</v>
          </cell>
          <cell r="B1296" t="str">
            <v>CHAVE SECCIONADORA TRIPOLAR C/ PORTA FUSIVEIS NH, MANOBRA C/ CARGA, 300A/500V, TIPO S37 SIEMENS OU EQUIV</v>
          </cell>
          <cell r="C1296" t="str">
            <v>UN</v>
          </cell>
          <cell r="E1296" t="str">
            <v>874,72</v>
          </cell>
        </row>
        <row r="1297">
          <cell r="A1297">
            <v>2399</v>
          </cell>
          <cell r="B1297" t="str">
            <v>CHAVE SECCIONADORA TRIPOLAR C/ PORTA FUSIVEIS NH, MANOBRA C/ CARGA, 400A/500V, TIPO S37 SIEMENS OU EQUIV</v>
          </cell>
          <cell r="C1297" t="str">
            <v>UN</v>
          </cell>
          <cell r="E1297" t="str">
            <v>1.086,14</v>
          </cell>
        </row>
        <row r="1298">
          <cell r="A1298">
            <v>12340</v>
          </cell>
          <cell r="B1298" t="str">
            <v>CHAVE SECCIONADORA TRIPOLAR P/ MEDIA TENSAO 400A/15KV, C/ COMANDO MANUAL SIMULTANEO NAS 3 FASES ATRAVES DE PUNHO</v>
          </cell>
          <cell r="C1298" t="str">
            <v>UN</v>
          </cell>
          <cell r="E1298" t="str">
            <v>1.284,27</v>
          </cell>
        </row>
        <row r="1299">
          <cell r="A1299">
            <v>12341</v>
          </cell>
          <cell r="B1299" t="str">
            <v>CHAVE SECCIONADORA TRIPOLAR P/ MEDIA TENSAO 400A/15KV, C/ COMANDO MANUAL SIMULTANEO NAS 3 FASES ATRAVES DE VARA DE MANOBRA, TIPO 3 DC 0015-2W SIEMENS OU EQUIV</v>
          </cell>
          <cell r="C1299" t="str">
            <v>UN</v>
          </cell>
          <cell r="E1299" t="str">
            <v>1.176,97</v>
          </cell>
        </row>
        <row r="1300">
          <cell r="A1300">
            <v>14281</v>
          </cell>
          <cell r="B1300" t="str">
            <v>CHAVE SECCIONADORA TRIPOLAR 250A, 600V C/ FUSIVEIS NH 200A EM CAIXA BLINDADA EM ACO</v>
          </cell>
          <cell r="C1300" t="str">
            <v>UN</v>
          </cell>
          <cell r="E1300" t="str">
            <v>593,55</v>
          </cell>
        </row>
        <row r="1301">
          <cell r="A1301">
            <v>14282</v>
          </cell>
          <cell r="B1301" t="str">
            <v>CHAVE SECCIONADORA TRIPOLAR 400A, 600V C/ FUSIVEIS NH 400A EM CAIXA BLINDADA EM ACO</v>
          </cell>
          <cell r="C1301" t="str">
            <v>UN</v>
          </cell>
          <cell r="E1301" t="str">
            <v>760,43</v>
          </cell>
        </row>
        <row r="1302">
          <cell r="A1302">
            <v>14283</v>
          </cell>
          <cell r="B1302" t="str">
            <v>CHAVE SECCIONADORA TRIPOLAR 600A, 600V C/ FUSIVEIS NH 600A EM CAIXA BLINDADO EM ACO</v>
          </cell>
          <cell r="C1302" t="str">
            <v>UN</v>
          </cell>
          <cell r="E1302" t="str">
            <v>1.022,35</v>
          </cell>
        </row>
        <row r="1303">
          <cell r="A1303">
            <v>14386</v>
          </cell>
          <cell r="B1303" t="str">
            <v>CHAVE SECCIONADORA TRIPOLAR, ABERTURA EM CARGA 15KV, 400A , C/ PUNHO</v>
          </cell>
          <cell r="C1303" t="str">
            <v>UN</v>
          </cell>
          <cell r="E1303" t="str">
            <v>1.181,83</v>
          </cell>
        </row>
        <row r="1304">
          <cell r="A1304">
            <v>14385</v>
          </cell>
          <cell r="B1304" t="str">
            <v>CHAVE SECCIONADORA UNIPOLAR, ABERTURA EM CARGA C/ VARA, 15KV, 400A USO INTERNO</v>
          </cell>
          <cell r="C1304" t="str">
            <v>UN</v>
          </cell>
          <cell r="E1304" t="str">
            <v>337,97</v>
          </cell>
        </row>
        <row r="1305">
          <cell r="A1305">
            <v>13278</v>
          </cell>
          <cell r="B1305" t="str">
            <v>CHUMBADOR DE ACO 1" X 500MM C/ ROSCA E PORCA</v>
          </cell>
          <cell r="C1305" t="str">
            <v>KG</v>
          </cell>
          <cell r="E1305" t="str">
            <v>42,87</v>
          </cell>
        </row>
        <row r="1306">
          <cell r="A1306">
            <v>13279</v>
          </cell>
          <cell r="B1306" t="str">
            <v>CHUMBADOR DE ACO 5/8" X 200MM C/ ROSCA E PORCA</v>
          </cell>
          <cell r="C1306" t="str">
            <v>KG</v>
          </cell>
          <cell r="E1306" t="str">
            <v>3,92</v>
          </cell>
        </row>
        <row r="1307">
          <cell r="A1307">
            <v>11976</v>
          </cell>
          <cell r="B1307" t="str">
            <v>CHUMBADOR OMEGA C/PARAFUSO OM1404 1/4"</v>
          </cell>
          <cell r="C1307" t="str">
            <v>UN</v>
          </cell>
          <cell r="E1307" t="str">
            <v>2,48</v>
          </cell>
        </row>
        <row r="1308">
          <cell r="A1308">
            <v>11977</v>
          </cell>
          <cell r="B1308" t="str">
            <v>CHUMBADOR URX - TECNART 1/2"</v>
          </cell>
          <cell r="C1308" t="str">
            <v>UN</v>
          </cell>
          <cell r="E1308" t="str">
            <v>4,52</v>
          </cell>
        </row>
        <row r="1309">
          <cell r="A1309">
            <v>11974</v>
          </cell>
          <cell r="B1309" t="str">
            <v>CHUMBADOR 1/2" C/ PORCA</v>
          </cell>
          <cell r="C1309" t="str">
            <v>UN</v>
          </cell>
          <cell r="E1309" t="str">
            <v>5,05</v>
          </cell>
        </row>
        <row r="1310">
          <cell r="A1310">
            <v>11975</v>
          </cell>
          <cell r="B1310" t="str">
            <v>CHUMBADOR 5/8 X 6"</v>
          </cell>
          <cell r="C1310" t="str">
            <v>UN</v>
          </cell>
          <cell r="E1310" t="str">
            <v>6,93</v>
          </cell>
        </row>
        <row r="1311">
          <cell r="A1311">
            <v>14017</v>
          </cell>
          <cell r="B1311" t="str">
            <v>CHUMBO VIRGEM EM LINGOTE</v>
          </cell>
          <cell r="C1311" t="str">
            <v>KG</v>
          </cell>
          <cell r="E1311" t="str">
            <v>11,31</v>
          </cell>
        </row>
        <row r="1312">
          <cell r="A1312">
            <v>1368</v>
          </cell>
          <cell r="B1312" t="str">
            <v>CHUVEIRO ELETRICO COMUM PLASTICO TP DUCHA 110/220V</v>
          </cell>
          <cell r="C1312" t="str">
            <v>UN</v>
          </cell>
          <cell r="E1312" t="str">
            <v>25,46</v>
          </cell>
        </row>
        <row r="1313">
          <cell r="A1313">
            <v>1369</v>
          </cell>
          <cell r="B1313" t="str">
            <v>CHUVEIRO ELETRICO EM METAL CROMADO C/ ARTICULACAO 110/220V</v>
          </cell>
          <cell r="C1313" t="str">
            <v>UN</v>
          </cell>
          <cell r="E1313" t="str">
            <v>157,66</v>
          </cell>
        </row>
        <row r="1314">
          <cell r="A1314">
            <v>1367</v>
          </cell>
          <cell r="B1314" t="str">
            <v>CHUVEIRO ELETRICO PLASTICO CROMADO TP TRADICIONAL 110/220V</v>
          </cell>
          <cell r="C1314" t="str">
            <v>UN</v>
          </cell>
          <cell r="E1314" t="str">
            <v>136,88</v>
          </cell>
        </row>
        <row r="1315">
          <cell r="A1315">
            <v>7607</v>
          </cell>
          <cell r="B1315" t="str">
            <v>CHUVEIRO ELETRICO PLASTICO/PVC CROMADO TIPO DUCHA 110/220V</v>
          </cell>
          <cell r="C1315" t="str">
            <v>UN</v>
          </cell>
          <cell r="E1315" t="str">
            <v>32,43</v>
          </cell>
        </row>
        <row r="1316">
          <cell r="A1316">
            <v>7608</v>
          </cell>
          <cell r="B1316" t="str">
            <v>CHUVEIRO PLASTICO BRANCO SIMPLES</v>
          </cell>
          <cell r="C1316" t="str">
            <v>UN</v>
          </cell>
          <cell r="E1316" t="str">
            <v>5,74</v>
          </cell>
        </row>
        <row r="1317">
          <cell r="A1317">
            <v>12115</v>
          </cell>
          <cell r="B1317" t="str">
            <v>CIGARRA DE EMBUTIR 110/220V TIPO SILENTOQUE PIAL OU EQUIV</v>
          </cell>
          <cell r="C1317" t="str">
            <v>UN</v>
          </cell>
          <cell r="E1317" t="str">
            <v>8,06</v>
          </cell>
        </row>
        <row r="1318">
          <cell r="A1318">
            <v>12764</v>
          </cell>
          <cell r="B1318" t="str">
            <v>CILINDRO PARA CLORO CAPACIDADE 900 KG</v>
          </cell>
          <cell r="C1318" t="str">
            <v>UN</v>
          </cell>
          <cell r="E1318" t="str">
            <v>0,01</v>
          </cell>
        </row>
        <row r="1319">
          <cell r="A1319">
            <v>11109</v>
          </cell>
          <cell r="B1319" t="str">
            <v>CIMENTO ASFALTICO DE PETROLEO A GRANEL 30/45(CAP 40)</v>
          </cell>
          <cell r="C1319" t="str">
            <v>KG</v>
          </cell>
          <cell r="E1319" t="str">
            <v>1,70</v>
          </cell>
        </row>
        <row r="1320">
          <cell r="A1320">
            <v>497</v>
          </cell>
          <cell r="B1320" t="str">
            <v>CIMENTO ASFALTICO DE PETROLEO A GRANEL 50/70</v>
          </cell>
          <cell r="C1320" t="str">
            <v>T</v>
          </cell>
          <cell r="E1320" t="str">
            <v>1.490,04</v>
          </cell>
        </row>
        <row r="1321">
          <cell r="A1321">
            <v>498</v>
          </cell>
          <cell r="B1321" t="str">
            <v>CIMENTO ASFALTICO DE PETROLEO A GRANEL 85/100(CAP 7)</v>
          </cell>
          <cell r="C1321" t="str">
            <v>T</v>
          </cell>
          <cell r="E1321" t="str">
            <v>1.592,36</v>
          </cell>
        </row>
        <row r="1322">
          <cell r="A1322">
            <v>1380</v>
          </cell>
          <cell r="B1322" t="str">
            <v>CIMENTO BRANCO</v>
          </cell>
          <cell r="C1322" t="str">
            <v>KG</v>
          </cell>
          <cell r="E1322" t="str">
            <v>1,38</v>
          </cell>
        </row>
        <row r="1323">
          <cell r="A1323">
            <v>1371</v>
          </cell>
          <cell r="B1323" t="str">
            <v>CIMENTO CRISTALIZANTE TP K11 HEY'DI VIAPOL (SEM EMULSAO ADESIVA) OU EQUIV</v>
          </cell>
          <cell r="C1323" t="str">
            <v>KG</v>
          </cell>
          <cell r="E1323" t="str">
            <v>2,19</v>
          </cell>
        </row>
        <row r="1324">
          <cell r="A1324">
            <v>1379</v>
          </cell>
          <cell r="B1324" t="str">
            <v>CIMENTO PORTLAND COMUM CP I- 32</v>
          </cell>
          <cell r="C1324" t="str">
            <v>KG</v>
          </cell>
          <cell r="E1324" t="str">
            <v>0,42</v>
          </cell>
        </row>
        <row r="1325">
          <cell r="A1325">
            <v>10511</v>
          </cell>
          <cell r="B1325" t="str">
            <v>CIMENTO PORTLAND COMUM CP I-32</v>
          </cell>
          <cell r="C1325" t="str">
            <v>50KG</v>
          </cell>
          <cell r="E1325" t="str">
            <v>19,90</v>
          </cell>
        </row>
        <row r="1326">
          <cell r="A1326">
            <v>13284</v>
          </cell>
          <cell r="B1326" t="str">
            <v>CIMENTO PORTLAND DE ALTO FORNO CP III-32</v>
          </cell>
          <cell r="C1326" t="str">
            <v>KG</v>
          </cell>
          <cell r="E1326" t="str">
            <v>0,36</v>
          </cell>
        </row>
        <row r="1327">
          <cell r="A1327">
            <v>25974</v>
          </cell>
          <cell r="B1327" t="str">
            <v>CIMENTO PORTLAND ESTRUTURAL BRANCO CPB-32</v>
          </cell>
          <cell r="C1327" t="str">
            <v>KG</v>
          </cell>
          <cell r="E1327" t="str">
            <v>0,95</v>
          </cell>
        </row>
        <row r="1328">
          <cell r="A1328">
            <v>1382</v>
          </cell>
          <cell r="B1328" t="str">
            <v>CIMENTO PORTLAND POZOLANICO CP IV- 32</v>
          </cell>
          <cell r="C1328" t="str">
            <v>50KG</v>
          </cell>
          <cell r="E1328" t="str">
            <v>20,69</v>
          </cell>
        </row>
        <row r="1329">
          <cell r="A1329">
            <v>420</v>
          </cell>
          <cell r="B1329" t="str">
            <v>CINTA FG DE 150MM P/ FIXACAO DE CAIXA MEDICAO.</v>
          </cell>
          <cell r="C1329" t="str">
            <v>UN</v>
          </cell>
          <cell r="E1329" t="str">
            <v>13,04</v>
          </cell>
        </row>
        <row r="1330">
          <cell r="A1330">
            <v>11943</v>
          </cell>
          <cell r="B1330" t="str">
            <v>CINTA GALVANIZADA DE 7 1/2"</v>
          </cell>
          <cell r="C1330" t="str">
            <v>UN</v>
          </cell>
          <cell r="E1330" t="str">
            <v>15,43</v>
          </cell>
        </row>
        <row r="1331">
          <cell r="A1331">
            <v>11944</v>
          </cell>
          <cell r="B1331" t="str">
            <v>CINTA GALVANIZADA DE 8"</v>
          </cell>
          <cell r="C1331" t="str">
            <v>UN</v>
          </cell>
          <cell r="E1331" t="str">
            <v>16,74</v>
          </cell>
        </row>
        <row r="1332">
          <cell r="A1332">
            <v>12327</v>
          </cell>
          <cell r="B1332" t="str">
            <v>CINTA PARA INSTALACAO DE TRANSFORMADOR EM POSTE DE CONCRETO DIAM 210MM</v>
          </cell>
          <cell r="C1332" t="str">
            <v>UN</v>
          </cell>
          <cell r="E1332" t="str">
            <v>61,96</v>
          </cell>
        </row>
        <row r="1333">
          <cell r="A1333">
            <v>13003</v>
          </cell>
          <cell r="B1333" t="str">
            <v>CLORO</v>
          </cell>
          <cell r="C1333" t="str">
            <v>L</v>
          </cell>
          <cell r="E1333" t="str">
            <v>2,08</v>
          </cell>
        </row>
        <row r="1334">
          <cell r="A1334">
            <v>12329</v>
          </cell>
          <cell r="B1334" t="str">
            <v>COBRE ELETROLITICO EM BARRA OU CHAPA</v>
          </cell>
          <cell r="C1334" t="str">
            <v>KG</v>
          </cell>
          <cell r="E1334" t="str">
            <v>71,95</v>
          </cell>
        </row>
        <row r="1335">
          <cell r="A1335">
            <v>26029</v>
          </cell>
          <cell r="B1335" t="str">
            <v>COLA À BASE DE RESINA EPÓXI, PARA TELHA DE AMIANTO</v>
          </cell>
          <cell r="C1335" t="str">
            <v>KG</v>
          </cell>
          <cell r="E1335" t="str">
            <v>32,45</v>
          </cell>
        </row>
        <row r="1336">
          <cell r="A1336">
            <v>11601</v>
          </cell>
          <cell r="B1336" t="str">
            <v>COLA ADESIVA P/ MANTA BUTILICA TIPO COPILFIX OU MARCA EQUIVALENTE</v>
          </cell>
          <cell r="C1336" t="str">
            <v>L</v>
          </cell>
          <cell r="E1336" t="str">
            <v>22,39</v>
          </cell>
        </row>
        <row r="1337">
          <cell r="A1337">
            <v>11849</v>
          </cell>
          <cell r="B1337" t="str">
            <v>COLA BRANCA</v>
          </cell>
          <cell r="C1337" t="str">
            <v>L</v>
          </cell>
          <cell r="E1337" t="str">
            <v>8,70</v>
          </cell>
        </row>
        <row r="1338">
          <cell r="A1338">
            <v>125</v>
          </cell>
          <cell r="B1338" t="str">
            <v>COLA CONCENTRADA P/ ARGAMASSA, REBOCO, CHAPISCO E PASTA DE CIMENTO, SIKA CHAPISCO OU EQUIVALENTE</v>
          </cell>
          <cell r="C1338" t="str">
            <v>KG</v>
          </cell>
          <cell r="E1338" t="str">
            <v>6,18</v>
          </cell>
        </row>
        <row r="1339">
          <cell r="A1339">
            <v>4791</v>
          </cell>
          <cell r="B1339" t="str">
            <v>COLA CONTATO P/ CHAPA VINÍLICA/BORRACHA</v>
          </cell>
          <cell r="C1339" t="str">
            <v>KG</v>
          </cell>
          <cell r="E1339" t="str">
            <v>15,66</v>
          </cell>
        </row>
        <row r="1340">
          <cell r="A1340">
            <v>1339</v>
          </cell>
          <cell r="B1340" t="str">
            <v>COLA FORMICA A BASE DE RESINAS SINTETICAS</v>
          </cell>
          <cell r="C1340" t="str">
            <v>KG</v>
          </cell>
          <cell r="E1340" t="str">
            <v>6,03</v>
          </cell>
        </row>
        <row r="1341">
          <cell r="A1341">
            <v>4823</v>
          </cell>
          <cell r="B1341" t="str">
            <v>COLA IBERE P/ MARMORE/GRANITO</v>
          </cell>
          <cell r="C1341" t="str">
            <v>KG</v>
          </cell>
          <cell r="E1341" t="str">
            <v>10,09</v>
          </cell>
        </row>
        <row r="1342">
          <cell r="A1342">
            <v>12459</v>
          </cell>
          <cell r="B1342" t="str">
            <v>COLAR TOMADA FOFO DN 200X1</v>
          </cell>
          <cell r="C1342" t="str">
            <v>UN</v>
          </cell>
          <cell r="E1342" t="str">
            <v>0,02</v>
          </cell>
        </row>
        <row r="1343">
          <cell r="A1343">
            <v>12470</v>
          </cell>
          <cell r="B1343" t="str">
            <v>COLAR TOMADA FOFO DN 250X1/2</v>
          </cell>
          <cell r="C1343" t="str">
            <v>UN</v>
          </cell>
          <cell r="E1343" t="str">
            <v>0,02</v>
          </cell>
        </row>
        <row r="1344">
          <cell r="A1344">
            <v>1384</v>
          </cell>
          <cell r="B1344" t="str">
            <v>COLAR TOMADA FOFO DN 100X1/2"</v>
          </cell>
          <cell r="C1344" t="str">
            <v>UN</v>
          </cell>
          <cell r="E1344" t="str">
            <v>0,01</v>
          </cell>
        </row>
        <row r="1345">
          <cell r="A1345">
            <v>1441</v>
          </cell>
          <cell r="B1345" t="str">
            <v>COLAR TOMADA FOFO DN 100X1"</v>
          </cell>
          <cell r="C1345" t="str">
            <v>UN</v>
          </cell>
          <cell r="E1345" t="str">
            <v>0,01</v>
          </cell>
        </row>
        <row r="1346">
          <cell r="A1346">
            <v>12468</v>
          </cell>
          <cell r="B1346" t="str">
            <v>COLAR TOMADA FOFO DN 150X1/2</v>
          </cell>
          <cell r="C1346" t="str">
            <v>UN</v>
          </cell>
          <cell r="E1346" t="str">
            <v>0,02</v>
          </cell>
        </row>
        <row r="1347">
          <cell r="A1347">
            <v>1386</v>
          </cell>
          <cell r="B1347" t="str">
            <v>COLAR TOMADA FOFO DN 150X1"</v>
          </cell>
          <cell r="C1347" t="str">
            <v>UN</v>
          </cell>
          <cell r="E1347" t="str">
            <v>0,01</v>
          </cell>
        </row>
        <row r="1348">
          <cell r="A1348">
            <v>1387</v>
          </cell>
          <cell r="B1348" t="str">
            <v>COLAR TOMADA FOFO DN 200X1/2"</v>
          </cell>
          <cell r="C1348" t="str">
            <v>UN</v>
          </cell>
          <cell r="E1348" t="str">
            <v>0,02</v>
          </cell>
        </row>
        <row r="1349">
          <cell r="A1349">
            <v>1436</v>
          </cell>
          <cell r="B1349" t="str">
            <v>COLAR TOMADA PVC C/ TRAVAS SAIDA ROSCA DE 110 MM X 1/2" P/ LIGACAO PREDIAL</v>
          </cell>
          <cell r="C1349" t="str">
            <v>UN</v>
          </cell>
          <cell r="E1349" t="str">
            <v>12,62</v>
          </cell>
        </row>
        <row r="1350">
          <cell r="A1350">
            <v>1427</v>
          </cell>
          <cell r="B1350" t="str">
            <v>COLAR TOMADA PVC C/ TRAVAS SAIDA ROSCA DE 110 MM X 3/4" LIGACAO PREDIAL</v>
          </cell>
          <cell r="C1350" t="str">
            <v>UN</v>
          </cell>
          <cell r="E1350" t="str">
            <v>12,73</v>
          </cell>
        </row>
        <row r="1351">
          <cell r="A1351">
            <v>1402</v>
          </cell>
          <cell r="B1351" t="str">
            <v>COLAR TOMADA PVC C/ TRAVAS SAIDA ROSCA DE 32 MM X 1/2" P/ LIGACAO PREDIAL</v>
          </cell>
          <cell r="C1351" t="str">
            <v>UN</v>
          </cell>
          <cell r="E1351" t="str">
            <v>5,51</v>
          </cell>
        </row>
        <row r="1352">
          <cell r="A1352">
            <v>1423</v>
          </cell>
          <cell r="B1352" t="str">
            <v>COLAR TOMADA PVC C/ TRAVAS SAIDA ROSCA DE 32 MM X 3/4" P/ LIGACAO PREDIAL</v>
          </cell>
          <cell r="C1352" t="str">
            <v>UN</v>
          </cell>
          <cell r="E1352" t="str">
            <v>5,57</v>
          </cell>
        </row>
        <row r="1353">
          <cell r="A1353">
            <v>1421</v>
          </cell>
          <cell r="B1353" t="str">
            <v>COLAR TOMADA PVC C/ TRAVAS SAIDA ROSCA DE 40 MM X 1/2" P/ LIGACAO PREDIAL</v>
          </cell>
          <cell r="C1353" t="str">
            <v>UN</v>
          </cell>
          <cell r="E1353" t="str">
            <v>5,84</v>
          </cell>
        </row>
        <row r="1354">
          <cell r="A1354">
            <v>1420</v>
          </cell>
          <cell r="B1354" t="str">
            <v>COLAR TOMADA PVC C/ TRAVAS SAIDA ROSCA DE 40 MM X 3/4" P/ LIGACAO PREDIAL</v>
          </cell>
          <cell r="C1354" t="str">
            <v>UN</v>
          </cell>
          <cell r="E1354" t="str">
            <v>5,95</v>
          </cell>
        </row>
        <row r="1355">
          <cell r="A1355">
            <v>1419</v>
          </cell>
          <cell r="B1355" t="str">
            <v>COLAR TOMADA PVC C/ TRAVAS SAIDA ROSCA DE 50 MM X 1/2" P/ LIGACAO PREDIAL</v>
          </cell>
          <cell r="C1355" t="str">
            <v>UN</v>
          </cell>
          <cell r="E1355" t="str">
            <v>6,45</v>
          </cell>
        </row>
        <row r="1356">
          <cell r="A1356">
            <v>1439</v>
          </cell>
          <cell r="B1356" t="str">
            <v>COLAR TOMADA PVC C/ TRAVAS SAIDA ROSCA DE 50 MM X 3/4" P/ LIGACAO PREDIAL</v>
          </cell>
          <cell r="C1356" t="str">
            <v>UN</v>
          </cell>
          <cell r="E1356" t="str">
            <v>6,50</v>
          </cell>
        </row>
        <row r="1357">
          <cell r="A1357">
            <v>1415</v>
          </cell>
          <cell r="B1357" t="str">
            <v>COLAR TOMADA PVC C/ TRAVAS SAIDA ROSCA DE 60 MM X 1/2" P/ LIGACAO PREDIAL</v>
          </cell>
          <cell r="C1357" t="str">
            <v>UN</v>
          </cell>
          <cell r="E1357" t="str">
            <v>7,22</v>
          </cell>
        </row>
        <row r="1358">
          <cell r="A1358">
            <v>1414</v>
          </cell>
          <cell r="B1358" t="str">
            <v>COLAR TOMADA PVC C/ TRAVAS SAIDA ROSCA DE 60 MM X 3/4" P/ LIGACAO PREDIAL</v>
          </cell>
          <cell r="C1358" t="str">
            <v>UN</v>
          </cell>
          <cell r="E1358" t="str">
            <v>7,33</v>
          </cell>
        </row>
        <row r="1359">
          <cell r="A1359">
            <v>1413</v>
          </cell>
          <cell r="B1359" t="str">
            <v>COLAR TOMADA PVC C/ TRAVAS SAIDA ROSCA DE 75 MM X 1/2" P/ LIGACAO PREDIAL</v>
          </cell>
          <cell r="C1359" t="str">
            <v>UN</v>
          </cell>
          <cell r="E1359" t="str">
            <v>11,08</v>
          </cell>
        </row>
        <row r="1360">
          <cell r="A1360">
            <v>1417</v>
          </cell>
          <cell r="B1360" t="str">
            <v>COLAR TOMADA PVC C/ TRAVAS SAIDA ROSCA DE 75 MM X 3/4" P/ LIGACAO PREDIAL</v>
          </cell>
          <cell r="C1360" t="str">
            <v>UN</v>
          </cell>
          <cell r="E1360" t="str">
            <v>11,08</v>
          </cell>
        </row>
        <row r="1361">
          <cell r="A1361">
            <v>1412</v>
          </cell>
          <cell r="B1361" t="str">
            <v>COLAR TOMADA PVC C/ TRAVAS SAIDA ROSCA DE 85 MM X 1/2" P/ LIGACAO PREDIAL</v>
          </cell>
          <cell r="C1361" t="str">
            <v>UN</v>
          </cell>
          <cell r="E1361" t="str">
            <v>10,03</v>
          </cell>
        </row>
        <row r="1362">
          <cell r="A1362">
            <v>1416</v>
          </cell>
          <cell r="B1362" t="str">
            <v>COLAR TOMADA PVC C/ TRAVAS SAIDA ROSCA DE 85 MM X 3/4" P/ LIGACAO PREDIAL</v>
          </cell>
          <cell r="C1362" t="str">
            <v>UN</v>
          </cell>
          <cell r="E1362" t="str">
            <v>10,14</v>
          </cell>
        </row>
        <row r="1363">
          <cell r="A1363">
            <v>1411</v>
          </cell>
          <cell r="B1363" t="str">
            <v>COLAR TOMADA PVC C/ TRAVAS SAIDA ROSCAVEL C/ BUCHA DE LATAO DE 110MM X 1/2'' P/ LIGACAO PREDIAL</v>
          </cell>
          <cell r="C1363" t="str">
            <v>UN</v>
          </cell>
          <cell r="E1363" t="str">
            <v>20,83</v>
          </cell>
        </row>
        <row r="1364">
          <cell r="A1364">
            <v>1435</v>
          </cell>
          <cell r="B1364" t="str">
            <v>COLAR TOMADA PVC C/ TRAVAS SAIDA ROSCAVEL C/ BUCHA DE LATAO DE 60MM X 1/2'' P/ LIGACAO PREDIAL</v>
          </cell>
          <cell r="C1364" t="str">
            <v>UN</v>
          </cell>
          <cell r="E1364" t="str">
            <v>13,89</v>
          </cell>
        </row>
        <row r="1365">
          <cell r="A1365">
            <v>1406</v>
          </cell>
          <cell r="B1365" t="str">
            <v>COLAR TOMADA PVC C/ TRAVAS SAIDA ROSCAVEL C/ BUCHA DE LATAO DE 60MM X 3/4'' P/ LIGACAO PREDIAL</v>
          </cell>
          <cell r="C1365" t="str">
            <v>UN</v>
          </cell>
          <cell r="E1365" t="str">
            <v>13,89</v>
          </cell>
        </row>
        <row r="1366">
          <cell r="A1366">
            <v>1407</v>
          </cell>
          <cell r="B1366" t="str">
            <v>COLAR TOMADA PVC C/ TRAVAS SAIDA ROSCAVEL C/ BUCHA DE LATAO DE 75MM X 1/2'' P/ LIGACAO PREDIAL</v>
          </cell>
          <cell r="C1366" t="str">
            <v>UN</v>
          </cell>
          <cell r="E1366" t="str">
            <v>17,30</v>
          </cell>
        </row>
        <row r="1367">
          <cell r="A1367">
            <v>1418</v>
          </cell>
          <cell r="B1367" t="str">
            <v>COLAR TOMADA PVC C/ TRAVAS SAIDA ROSCAVEL C/ BUCHA DE LATAO DE 75MM X 3/4'' P/ LIGACAO PREDIAL</v>
          </cell>
          <cell r="C1367" t="str">
            <v>UN</v>
          </cell>
          <cell r="E1367" t="str">
            <v>17,30</v>
          </cell>
        </row>
        <row r="1368">
          <cell r="A1368">
            <v>1404</v>
          </cell>
          <cell r="B1368" t="str">
            <v>COLAR TOMADA PVC C/ TRAVAS SAIDA ROSCAVEL C/ BUCHA DE LATAO DE 85MM X 1/2" P/ LIGACAO PREDIAL</v>
          </cell>
          <cell r="C1368" t="str">
            <v>UN</v>
          </cell>
          <cell r="E1368" t="str">
            <v>18,29</v>
          </cell>
        </row>
        <row r="1369">
          <cell r="A1369">
            <v>1410</v>
          </cell>
          <cell r="B1369" t="str">
            <v>COLAR TOMADA PVC C/ TRAVAS SAIDA ROSCAVEL C/ BUCHA DE LATAO DE 85MM X 3/4'' P/ LIGACAO PREDIAL</v>
          </cell>
          <cell r="C1369" t="str">
            <v>UN</v>
          </cell>
          <cell r="E1369" t="str">
            <v>18,29</v>
          </cell>
        </row>
        <row r="1370">
          <cell r="A1370">
            <v>20093</v>
          </cell>
          <cell r="B1370" t="str">
            <v>COLAR TOMADA PVC C/ TRAVAS,SAIDA ROSCAVEL C/ BUCHA DE LATAO DE 110MM X 3/4"</v>
          </cell>
          <cell r="C1370" t="str">
            <v>UN</v>
          </cell>
          <cell r="E1370" t="str">
            <v>20,83</v>
          </cell>
        </row>
        <row r="1371">
          <cell r="A1371">
            <v>20268</v>
          </cell>
          <cell r="B1371" t="str">
            <v>COLUNA LOUCA BRANCA P/ LAVATORIO - PADRAO MEDIO</v>
          </cell>
          <cell r="C1371" t="str">
            <v>UN</v>
          </cell>
          <cell r="E1371" t="str">
            <v>25,14</v>
          </cell>
        </row>
        <row r="1372">
          <cell r="A1372">
            <v>13219</v>
          </cell>
          <cell r="B1372" t="str">
            <v>COMPACTADOR SAPO TIPO F, MARCA CLO, COM FUNCIONAMENTO A AR COMPRIMIDO</v>
          </cell>
          <cell r="C1372" t="str">
            <v>UN</v>
          </cell>
          <cell r="E1372" t="str">
            <v>15.526,11</v>
          </cell>
        </row>
        <row r="1373">
          <cell r="A1373">
            <v>13457</v>
          </cell>
          <cell r="B1373" t="str">
            <v>COMPACTADOR SOLOS C/ PLACA VIBRATORIA DE 43 X 55CM DYNAPAC CM-20D, 7HP, A DIESEL, 415 KG, IMPACTO DINAMICO TOTAL 3000KG**CAIXA**</v>
          </cell>
          <cell r="C1373" t="str">
            <v>UN</v>
          </cell>
          <cell r="E1373" t="str">
            <v>33.647,28</v>
          </cell>
        </row>
        <row r="1374">
          <cell r="A1374">
            <v>1442</v>
          </cell>
          <cell r="B1374" t="str">
            <v>COMPACTADOR SOLOS C/ PLACA VIBRATORIA DE 46 X 51CM DYNAPAC CM-13D, 5HP, 156KG, DIESEL, NAO REVERSIVEL, IMPACTO DINAMICO TOTAL 1700KG**CAIXA**</v>
          </cell>
          <cell r="C1374" t="str">
            <v>UN</v>
          </cell>
          <cell r="E1374" t="str">
            <v>17.124,08</v>
          </cell>
        </row>
        <row r="1375">
          <cell r="A1375">
            <v>1449</v>
          </cell>
          <cell r="B1375" t="str">
            <v>COMPACTADOR SOLOS C/ PLACA VIBRATÓRIA MOTOR DIESEL/GASOLINA * 5HP * NÃO REVERSÍVEL TIPO CLARIDOM CS-15 OU EQUIV</v>
          </cell>
          <cell r="C1375" t="str">
            <v>H</v>
          </cell>
          <cell r="E1375" t="str">
            <v>2,19</v>
          </cell>
        </row>
        <row r="1376">
          <cell r="A1376">
            <v>1444</v>
          </cell>
          <cell r="B1376" t="str">
            <v>COMPACTADOR SOLOS C/ PLACA VIBRATÓRIA MOTOR DIESEL/GASOLINA &gt; = 10CV NÃO REVERSÍVEL TIPO CLARIDOM CS- 30 OU EQUIV</v>
          </cell>
          <cell r="C1376" t="str">
            <v>H</v>
          </cell>
          <cell r="E1376" t="str">
            <v>2,60</v>
          </cell>
        </row>
        <row r="1377">
          <cell r="A1377">
            <v>1453</v>
          </cell>
          <cell r="B1377" t="str">
            <v>COMPACTADOR SOLOS C/ PLACA VIBRATÓRIA MOTOR DIESEL/GASOLINA 7 A 10HP 400KG NÃO REVERSÍVEL TIPO DYNAPAC CM-20 OU EQUIV</v>
          </cell>
          <cell r="C1377" t="str">
            <v>H</v>
          </cell>
          <cell r="E1377" t="str">
            <v>2,92</v>
          </cell>
        </row>
        <row r="1378">
          <cell r="A1378">
            <v>1443</v>
          </cell>
          <cell r="B1378" t="str">
            <v>COMPACTADOR SOLOS C/ PLACA VIBRATÓRIA 135 A 156KG C/ MOTOR DIESEL / GASOLINA 4 A 6HP NÃO REVERSÍVEL TIPO DYNAPAC CM-13 OU EQUIV</v>
          </cell>
          <cell r="C1378" t="str">
            <v>H</v>
          </cell>
          <cell r="E1378" t="str">
            <v>2,43</v>
          </cell>
        </row>
        <row r="1379">
          <cell r="A1379">
            <v>13458</v>
          </cell>
          <cell r="B1379" t="str">
            <v>COMPACTADOR SOLOS MOTOR GAS 4HP MIKASA MOD MTR80 OU SIMILAR**CAIXA**</v>
          </cell>
          <cell r="C1379" t="str">
            <v>UN</v>
          </cell>
          <cell r="E1379" t="str">
            <v>12.070,52</v>
          </cell>
        </row>
        <row r="1380">
          <cell r="A1380">
            <v>1448</v>
          </cell>
          <cell r="B1380" t="str">
            <v>COMPACTADOR SOLOS PNEUMÁTICO TIPO SAPO ATE 35KG TIPO CLOZIRONE OU EQUIV</v>
          </cell>
          <cell r="C1380" t="str">
            <v>H</v>
          </cell>
          <cell r="E1380" t="str">
            <v>2,92</v>
          </cell>
        </row>
        <row r="1381">
          <cell r="A1381">
            <v>1445</v>
          </cell>
          <cell r="B1381" t="str">
            <v>COMPACTADOR SOLOS TIPO SAPO C/ MOTOR DIESEL/GASOLINA *3HP* NÃO REVERSÍVEL PADRAO DYNAPAL LC -7 I R OU EQUIV</v>
          </cell>
          <cell r="C1381" t="str">
            <v>H</v>
          </cell>
          <cell r="E1381" t="str">
            <v>2,92</v>
          </cell>
        </row>
        <row r="1382">
          <cell r="A1382">
            <v>1472</v>
          </cell>
          <cell r="B1382" t="str">
            <v>COMPORTA CIRCULAR FOFO SENTIDO DUPLO FLUXO C/ CHUMBADORES D = 200</v>
          </cell>
          <cell r="C1382" t="str">
            <v>UN</v>
          </cell>
          <cell r="E1382" t="str">
            <v>0,01</v>
          </cell>
        </row>
        <row r="1383">
          <cell r="A1383">
            <v>1501</v>
          </cell>
          <cell r="B1383" t="str">
            <v>COMPORTA CIRCULAR FOFO SENTIDO DUPLO FLUXO C/ CHUMBADORES D = 300</v>
          </cell>
          <cell r="C1383" t="str">
            <v>UN</v>
          </cell>
          <cell r="E1383" t="str">
            <v>0,01</v>
          </cell>
        </row>
        <row r="1384">
          <cell r="A1384">
            <v>1473</v>
          </cell>
          <cell r="B1384" t="str">
            <v>COMPORTA CIRCULAR FOFO SENTIDO DUPLO FLUXO C/ CHUMBADORES D = 400</v>
          </cell>
          <cell r="C1384" t="str">
            <v>UN</v>
          </cell>
          <cell r="E1384" t="str">
            <v>0,01</v>
          </cell>
        </row>
        <row r="1385">
          <cell r="A1385">
            <v>1493</v>
          </cell>
          <cell r="B1385" t="str">
            <v>COMPORTA CIRCULAR FOFO SENTIDO DUPLO FLUXO C/ CHUMBADORES D = 500</v>
          </cell>
          <cell r="C1385" t="str">
            <v>UN</v>
          </cell>
          <cell r="E1385" t="str">
            <v>0,02</v>
          </cell>
        </row>
        <row r="1386">
          <cell r="A1386">
            <v>1474</v>
          </cell>
          <cell r="B1386" t="str">
            <v>COMPORTA CIRCULAR FOFO SENTIDO DUPLO FLUXO C/ CHUMBADORES D = 600</v>
          </cell>
          <cell r="C1386" t="str">
            <v>UN</v>
          </cell>
          <cell r="E1386" t="str">
            <v>0,02</v>
          </cell>
        </row>
        <row r="1387">
          <cell r="A1387">
            <v>1475</v>
          </cell>
          <cell r="B1387" t="str">
            <v>COMPORTA CIRCULAR FOFO SENTIDO DUPLO FLUXO C/ CHUMBADORES D = 700</v>
          </cell>
          <cell r="C1387" t="str">
            <v>UN</v>
          </cell>
          <cell r="E1387" t="str">
            <v>0,03</v>
          </cell>
        </row>
        <row r="1388">
          <cell r="A1388">
            <v>1476</v>
          </cell>
          <cell r="B1388" t="str">
            <v>COMPORTA CIRCULAR FOFO SENTIDO DUPLO FLUXO C/ CHUMBADORES D = 800</v>
          </cell>
          <cell r="C1388" t="str">
            <v>UN</v>
          </cell>
          <cell r="E1388" t="str">
            <v>0,03</v>
          </cell>
        </row>
        <row r="1389">
          <cell r="A1389">
            <v>1477</v>
          </cell>
          <cell r="B1389" t="str">
            <v>COMPORTA CIRCULAR FOFO SENTIDO DUPLO FLUXO C/ CHUMBADORES D = 900</v>
          </cell>
          <cell r="C1389" t="str">
            <v>UN</v>
          </cell>
          <cell r="E1389" t="str">
            <v>0,03</v>
          </cell>
        </row>
        <row r="1390">
          <cell r="A1390">
            <v>1503</v>
          </cell>
          <cell r="B1390" t="str">
            <v>COMPORTA CIRCULAR FOFO SENTIDO DUPLO FLUXO C/ CHUMBADORES D = 1000</v>
          </cell>
          <cell r="C1390" t="str">
            <v>UN</v>
          </cell>
          <cell r="E1390" t="str">
            <v>0,04</v>
          </cell>
        </row>
        <row r="1391">
          <cell r="A1391">
            <v>1502</v>
          </cell>
          <cell r="B1391" t="str">
            <v>COMPORTA CIRCULAR FOFO SENTIDO DUPLO FLUXO C/ CHUMBADORES D = 1200</v>
          </cell>
          <cell r="C1391" t="str">
            <v>UN</v>
          </cell>
          <cell r="E1391" t="str">
            <v>0,04</v>
          </cell>
        </row>
        <row r="1392">
          <cell r="A1392">
            <v>12827</v>
          </cell>
          <cell r="B1392" t="str">
            <v>COMPORTA QUADRADA FOFO SENTIDO DUPLO FLUXO C/ CHUMBADORES D = 300</v>
          </cell>
          <cell r="C1392" t="str">
            <v>UN</v>
          </cell>
          <cell r="E1392" t="str">
            <v>0,01</v>
          </cell>
        </row>
        <row r="1393">
          <cell r="A1393">
            <v>12828</v>
          </cell>
          <cell r="B1393" t="str">
            <v>COMPORTA QUADRADA FOFO SENTIDO DUPLO FLUXO C/ CHUMBADORES D = 400</v>
          </cell>
          <cell r="C1393" t="str">
            <v>UN</v>
          </cell>
          <cell r="E1393" t="str">
            <v>0,01</v>
          </cell>
        </row>
        <row r="1394">
          <cell r="A1394">
            <v>12829</v>
          </cell>
          <cell r="B1394" t="str">
            <v>COMPORTA QUADRADA FOFO SENTIDO DUPLO FLUXO C/ CHUMBADORES D = 500</v>
          </cell>
          <cell r="C1394" t="str">
            <v>UN</v>
          </cell>
          <cell r="E1394" t="str">
            <v>0,02</v>
          </cell>
        </row>
        <row r="1395">
          <cell r="A1395">
            <v>12830</v>
          </cell>
          <cell r="B1395" t="str">
            <v>COMPORTA QUADRADA FOFO SENTIDO DUPLO FLUXO C/ CHUMBADORES D = 600</v>
          </cell>
          <cell r="C1395" t="str">
            <v>UN</v>
          </cell>
          <cell r="E1395" t="str">
            <v>0,02</v>
          </cell>
        </row>
        <row r="1396">
          <cell r="A1396">
            <v>12831</v>
          </cell>
          <cell r="B1396" t="str">
            <v>COMPORTA QUADRADA FOFO SENTIDO DUPLO FLUXO C/ CHUMBADORES D = 700</v>
          </cell>
          <cell r="C1396" t="str">
            <v>UN</v>
          </cell>
          <cell r="E1396" t="str">
            <v>0,03</v>
          </cell>
        </row>
        <row r="1397">
          <cell r="A1397">
            <v>12832</v>
          </cell>
          <cell r="B1397" t="str">
            <v>COMPORTA QUADRADA FOFO SENTIDO DUPLO FLUXO C/ CHUMBADORES D = 800</v>
          </cell>
          <cell r="C1397" t="str">
            <v>UN</v>
          </cell>
          <cell r="E1397" t="str">
            <v>0,03</v>
          </cell>
        </row>
        <row r="1398">
          <cell r="A1398">
            <v>12833</v>
          </cell>
          <cell r="B1398" t="str">
            <v>COMPORTA QUADRADA FOFO SENTIDO DUPLO FLUXO C/ CHUMBADORES D = 900</v>
          </cell>
          <cell r="C1398" t="str">
            <v>UN</v>
          </cell>
          <cell r="E1398" t="str">
            <v>0,03</v>
          </cell>
        </row>
        <row r="1399">
          <cell r="A1399">
            <v>12822</v>
          </cell>
          <cell r="B1399" t="str">
            <v>COMPORTA QUADRADA FOFO SENTIDO DUPLO FLUXO C/ CHUMBADORES D = 1000</v>
          </cell>
          <cell r="C1399" t="str">
            <v>UN</v>
          </cell>
          <cell r="E1399" t="str">
            <v>0,04</v>
          </cell>
        </row>
        <row r="1400">
          <cell r="A1400">
            <v>12823</v>
          </cell>
          <cell r="B1400" t="str">
            <v>COMPORTA QUADRADA FOFO SENTIDO DUPLO FLUXO C/ CHUMBADORES D = 1200</v>
          </cell>
          <cell r="C1400" t="str">
            <v>UN</v>
          </cell>
          <cell r="E1400" t="str">
            <v>0,04</v>
          </cell>
        </row>
        <row r="1401">
          <cell r="A1401">
            <v>13907</v>
          </cell>
          <cell r="B1401" t="str">
            <v>COMPRESSOR DE AR - ESTACIONARIO - ATLAS COPCO XA-90 - DESCARGA LIVRE EFETIVA 565 PCM PRESSAO DE TRABALHO 100 PSI - MOTOR ELETRICO 125 HP**CAIXA**</v>
          </cell>
          <cell r="C1401" t="str">
            <v>UN</v>
          </cell>
          <cell r="E1401" t="str">
            <v>106.089,96</v>
          </cell>
        </row>
        <row r="1402">
          <cell r="A1402">
            <v>13803</v>
          </cell>
          <cell r="B1402" t="str">
            <v>COMPRESSOR DE AR - REBOCAVEL - ATLAS COPCO XA-125 MWD - DESCARGA LIVRE EFETIVA 260 PCM - PRESSAO DE TRABALHO 102 PSI - MOTOR A DIESEL 89 CV**CAIXA**</v>
          </cell>
          <cell r="C1402" t="str">
            <v>UN</v>
          </cell>
          <cell r="E1402" t="str">
            <v>75.500,08</v>
          </cell>
        </row>
        <row r="1403">
          <cell r="A1403">
            <v>25017</v>
          </cell>
          <cell r="B1403" t="str">
            <v>COMPRESSOR DE AR - REBOCAVEL - ATLAS COPCO XA-175 MWD - DESCARGA LIVRE EFETIVA 350 PCM - PRESSAO DE TRABALHO 102 PSI - MOTOR A DIESEL 135 CV**CAIXA**</v>
          </cell>
          <cell r="C1403" t="str">
            <v>UN</v>
          </cell>
          <cell r="E1403" t="str">
            <v>131.207,19</v>
          </cell>
        </row>
        <row r="1404">
          <cell r="A1404">
            <v>13461</v>
          </cell>
          <cell r="B1404" t="str">
            <v>COMPRESSOR DE AR - REBOCAVEL - ATLAS COPCO XA-360 SB - DESCARGA LIVRE EFETIVA 760 PCM - MOTOR A DIESEL 180 CV**CAIXA**</v>
          </cell>
          <cell r="C1404" t="str">
            <v>UN</v>
          </cell>
          <cell r="E1404" t="str">
            <v>164.659,94</v>
          </cell>
        </row>
        <row r="1405">
          <cell r="A1405">
            <v>25018</v>
          </cell>
          <cell r="B1405" t="str">
            <v>COMPRESSOR DE AR - REBOCAVEL - ATLAS COPCO XA-420 SB - DESCARGA LIVRE EFETIVA 764 PCM - MOTOR A</v>
          </cell>
          <cell r="C1405" t="str">
            <v>UN</v>
          </cell>
          <cell r="E1405" t="str">
            <v>239.111,79</v>
          </cell>
        </row>
        <row r="1406">
          <cell r="A1406">
            <v>1507</v>
          </cell>
          <cell r="B1406" t="str">
            <v>COMPRESSOR DE AR - REBOCAVEL - ATLAS COPCO XA-90 MWD - DESCARGA LIVRE EFETIVA 180 PCM - PRESSAO DE TRABALHO 102 PSI - MOTOR A DIESEL 89CV**CAIXA**</v>
          </cell>
          <cell r="C1406" t="str">
            <v>UN</v>
          </cell>
          <cell r="E1406" t="str">
            <v>59.830,00</v>
          </cell>
        </row>
        <row r="1407">
          <cell r="A1407">
            <v>1511</v>
          </cell>
          <cell r="B1407" t="str">
            <v>COMPRESSOR DE AR DIESEL REBOCAVEL 125 A 134PCM</v>
          </cell>
          <cell r="C1407" t="str">
            <v>H</v>
          </cell>
          <cell r="E1407" t="str">
            <v>7,70</v>
          </cell>
        </row>
        <row r="1408">
          <cell r="A1408">
            <v>1513</v>
          </cell>
          <cell r="B1408" t="str">
            <v>COMPRESSOR DE AR DIESEL REBOCAVEL 160 A 170PCM C/ 1 MARTELETE ROMPEDOR</v>
          </cell>
          <cell r="C1408" t="str">
            <v>H</v>
          </cell>
          <cell r="E1408" t="str">
            <v>10,27</v>
          </cell>
        </row>
        <row r="1409">
          <cell r="A1409">
            <v>1508</v>
          </cell>
          <cell r="B1409" t="str">
            <v>COMPRESSOR DE AR DIESEL REBOCAVEL 160PCM</v>
          </cell>
          <cell r="C1409" t="str">
            <v>H</v>
          </cell>
          <cell r="E1409" t="str">
            <v>8,75</v>
          </cell>
        </row>
        <row r="1410">
          <cell r="A1410">
            <v>1512</v>
          </cell>
          <cell r="B1410" t="str">
            <v>COMPRESSOR DE AR DIESEL REBOCAVEL 250 A 275PCM</v>
          </cell>
          <cell r="C1410" t="str">
            <v>H</v>
          </cell>
          <cell r="E1410" t="str">
            <v>11,00</v>
          </cell>
        </row>
        <row r="1411">
          <cell r="A1411">
            <v>1509</v>
          </cell>
          <cell r="B1411" t="str">
            <v>COMPRESSOR DE AR DIESEL REBOCAVEL 250PCM</v>
          </cell>
          <cell r="C1411" t="str">
            <v>H</v>
          </cell>
          <cell r="E1411" t="str">
            <v>11,00</v>
          </cell>
        </row>
        <row r="1412">
          <cell r="A1412">
            <v>1514</v>
          </cell>
          <cell r="B1412" t="str">
            <v>COMPRESSOR DE AR DIESEL REBOCAVEL 365PCM</v>
          </cell>
          <cell r="C1412" t="str">
            <v>H</v>
          </cell>
          <cell r="E1412" t="str">
            <v>12,83</v>
          </cell>
        </row>
        <row r="1413">
          <cell r="A1413">
            <v>1515</v>
          </cell>
          <cell r="B1413" t="str">
            <v>COMPRESSOR DE AR DIESEL REBOCAVEL 600PCM</v>
          </cell>
          <cell r="C1413" t="str">
            <v>H</v>
          </cell>
          <cell r="E1413" t="str">
            <v>19,25</v>
          </cell>
        </row>
        <row r="1414">
          <cell r="A1414">
            <v>14526</v>
          </cell>
          <cell r="B1414" t="str">
            <v>COMPRESSOR DE AR PORTATIL HOLMAN CR-275 - 97HP**CAIXA**</v>
          </cell>
          <cell r="C1414" t="str">
            <v>UN</v>
          </cell>
          <cell r="E1414" t="str">
            <v>77.119,08</v>
          </cell>
        </row>
        <row r="1415">
          <cell r="A1415">
            <v>1520</v>
          </cell>
          <cell r="B1415" t="str">
            <v>CONCRETO BETUMINOSO USINADO A QUENTE (CBUQ) - DIST.MED.TRANSP=10KM P/ PAV ASFALTICA</v>
          </cell>
          <cell r="C1415" t="str">
            <v>M3</v>
          </cell>
          <cell r="E1415" t="str">
            <v>444,11</v>
          </cell>
        </row>
        <row r="1416">
          <cell r="A1416">
            <v>1518</v>
          </cell>
          <cell r="B1416" t="str">
            <v>CONCRETO BETUMINOSO USINADO A QUENTE (CBUQ) - FAIXA C P/ PAV ASFALTICA</v>
          </cell>
          <cell r="C1416" t="str">
            <v>T</v>
          </cell>
          <cell r="E1416" t="str">
            <v>194,50</v>
          </cell>
        </row>
        <row r="1417">
          <cell r="A1417">
            <v>1522</v>
          </cell>
          <cell r="B1417" t="str">
            <v>CONCRETO USINADO BOMBEADO FCK = 11,0 MPA</v>
          </cell>
          <cell r="C1417" t="str">
            <v>M3</v>
          </cell>
          <cell r="E1417" t="str">
            <v>271,19</v>
          </cell>
        </row>
        <row r="1418">
          <cell r="A1418">
            <v>1521</v>
          </cell>
          <cell r="B1418" t="str">
            <v>CONCRETO USINADO BOMBEADO FCK = 13,5 MPA</v>
          </cell>
          <cell r="C1418" t="str">
            <v>M3</v>
          </cell>
          <cell r="E1418" t="str">
            <v>275,89</v>
          </cell>
        </row>
        <row r="1419">
          <cell r="A1419">
            <v>1523</v>
          </cell>
          <cell r="B1419" t="str">
            <v>CONCRETO USINADO BOMBEADO FCK = 15,0MPA</v>
          </cell>
          <cell r="C1419" t="str">
            <v>M3</v>
          </cell>
          <cell r="E1419" t="str">
            <v>290,00</v>
          </cell>
        </row>
        <row r="1420">
          <cell r="A1420">
            <v>11139</v>
          </cell>
          <cell r="B1420" t="str">
            <v>CONCRETO USINADO BOMBEADO FCK = 16,5 MPA</v>
          </cell>
          <cell r="C1420" t="str">
            <v>M3</v>
          </cell>
          <cell r="E1420" t="str">
            <v>300,10</v>
          </cell>
        </row>
        <row r="1421">
          <cell r="A1421">
            <v>1528</v>
          </cell>
          <cell r="B1421" t="str">
            <v>CONCRETO USINADO BOMBEADO FCK = 18,0 MPA</v>
          </cell>
          <cell r="C1421" t="str">
            <v>M3</v>
          </cell>
          <cell r="E1421" t="str">
            <v>301,76</v>
          </cell>
        </row>
        <row r="1422">
          <cell r="A1422">
            <v>1524</v>
          </cell>
          <cell r="B1422" t="str">
            <v>CONCRETO USINADO BOMBEADO FCK = 20,0 MPA</v>
          </cell>
          <cell r="C1422" t="str">
            <v>M3</v>
          </cell>
          <cell r="E1422" t="str">
            <v>305,68</v>
          </cell>
        </row>
        <row r="1423">
          <cell r="A1423">
            <v>11140</v>
          </cell>
          <cell r="B1423" t="str">
            <v>CONCRETO USINADO BOMBEADO FCK = 21,0 MPA</v>
          </cell>
          <cell r="C1423" t="str">
            <v>M3</v>
          </cell>
          <cell r="E1423" t="str">
            <v>324,93</v>
          </cell>
        </row>
        <row r="1424">
          <cell r="A1424">
            <v>11141</v>
          </cell>
          <cell r="B1424" t="str">
            <v>CONCRETO USINADO BOMBEADO FCK = 22,5 MPA</v>
          </cell>
          <cell r="C1424" t="str">
            <v>M3</v>
          </cell>
          <cell r="E1424" t="str">
            <v>329,12</v>
          </cell>
        </row>
        <row r="1425">
          <cell r="A1425">
            <v>11142</v>
          </cell>
          <cell r="B1425" t="str">
            <v>CONCRETO USINADO BOMBEADO FCK = 24,0 MPA</v>
          </cell>
          <cell r="C1425" t="str">
            <v>M3</v>
          </cell>
          <cell r="E1425" t="str">
            <v>328,55</v>
          </cell>
        </row>
        <row r="1426">
          <cell r="A1426">
            <v>1527</v>
          </cell>
          <cell r="B1426" t="str">
            <v>CONCRETO USINADO BOMBEADO FCK = 25,0 MPA</v>
          </cell>
          <cell r="C1426" t="str">
            <v>M3</v>
          </cell>
          <cell r="E1426" t="str">
            <v>329,19</v>
          </cell>
        </row>
        <row r="1427">
          <cell r="A1427">
            <v>11143</v>
          </cell>
          <cell r="B1427" t="str">
            <v>CONCRETO USINADO BOMBEADO FCK = 26,0 MPA</v>
          </cell>
          <cell r="C1427" t="str">
            <v>M3</v>
          </cell>
          <cell r="E1427" t="str">
            <v>356,67</v>
          </cell>
        </row>
        <row r="1428">
          <cell r="A1428">
            <v>11144</v>
          </cell>
          <cell r="B1428" t="str">
            <v>CONCRETO USINADO BOMBEADO FCK = 28,0 MPA</v>
          </cell>
          <cell r="C1428" t="str">
            <v>M3</v>
          </cell>
          <cell r="E1428" t="str">
            <v>357,41</v>
          </cell>
        </row>
        <row r="1429">
          <cell r="A1429">
            <v>1525</v>
          </cell>
          <cell r="B1429" t="str">
            <v>CONCRETO USINADO BOMBEADO FCK = 30,0 MPA</v>
          </cell>
          <cell r="C1429" t="str">
            <v>M3</v>
          </cell>
          <cell r="E1429" t="str">
            <v>359,13</v>
          </cell>
        </row>
        <row r="1430">
          <cell r="A1430">
            <v>1526</v>
          </cell>
          <cell r="B1430" t="str">
            <v>CONCRETO USINADO BOMBEADO FCK = 33,0 MPA</v>
          </cell>
          <cell r="C1430" t="str">
            <v>M3</v>
          </cell>
          <cell r="E1430" t="str">
            <v>372,77</v>
          </cell>
        </row>
        <row r="1431">
          <cell r="A1431">
            <v>11145</v>
          </cell>
          <cell r="B1431" t="str">
            <v>CONCRETO USINADO BOMBEADO FCK = 35,0 MPA</v>
          </cell>
          <cell r="C1431" t="str">
            <v>M3</v>
          </cell>
          <cell r="E1431" t="str">
            <v>376,18</v>
          </cell>
        </row>
        <row r="1432">
          <cell r="A1432">
            <v>11146</v>
          </cell>
          <cell r="B1432" t="str">
            <v>CONCRETO USINADO FCK = 15,0 MPA, AUTO-ADENSAVEL C/ SLUMP 22 CM</v>
          </cell>
          <cell r="C1432" t="str">
            <v>M3</v>
          </cell>
          <cell r="E1432" t="str">
            <v>337,03</v>
          </cell>
        </row>
        <row r="1433">
          <cell r="A1433">
            <v>11147</v>
          </cell>
          <cell r="B1433" t="str">
            <v>CONCRETO USINADO FCK = 20,0 MPA, AUTO-ADENSAVEL C/ SLUMP 22 CM</v>
          </cell>
          <cell r="C1433" t="str">
            <v>M3</v>
          </cell>
          <cell r="E1433" t="str">
            <v>374,65</v>
          </cell>
        </row>
        <row r="1434">
          <cell r="A1434">
            <v>14041</v>
          </cell>
          <cell r="B1434" t="str">
            <v>CONCRETO USINADO FCK = 9,0 MPA (NAO BOMBEADO)</v>
          </cell>
          <cell r="C1434" t="str">
            <v>M3</v>
          </cell>
          <cell r="E1434" t="str">
            <v>257,52</v>
          </cell>
        </row>
        <row r="1435">
          <cell r="A1435">
            <v>14052</v>
          </cell>
          <cell r="B1435" t="str">
            <v>CONDULETE DE ALUMINIO FUNDIDO TIPO B DN 1/2"</v>
          </cell>
          <cell r="C1435" t="str">
            <v>UN</v>
          </cell>
          <cell r="E1435" t="str">
            <v>5,54</v>
          </cell>
        </row>
        <row r="1436">
          <cell r="A1436">
            <v>14054</v>
          </cell>
          <cell r="B1436" t="str">
            <v>CONDULETE DE ALUMINIO FUNDIDO TIPO B DN 1"</v>
          </cell>
          <cell r="C1436" t="str">
            <v>UN</v>
          </cell>
          <cell r="E1436" t="str">
            <v>8,90</v>
          </cell>
        </row>
        <row r="1437">
          <cell r="A1437">
            <v>14053</v>
          </cell>
          <cell r="B1437" t="str">
            <v>CONDULETE DE ALUMINIO FUNDIDO TIPO B DN 3/4"</v>
          </cell>
          <cell r="C1437" t="str">
            <v>UN</v>
          </cell>
          <cell r="E1437" t="str">
            <v>6,07</v>
          </cell>
        </row>
        <row r="1438">
          <cell r="A1438">
            <v>12010</v>
          </cell>
          <cell r="B1438" t="str">
            <v>CONDULETE PVC TIPO "B" D = 1/2" S/TAMPA"</v>
          </cell>
          <cell r="C1438" t="str">
            <v>UN</v>
          </cell>
          <cell r="E1438" t="str">
            <v>6,51</v>
          </cell>
        </row>
        <row r="1439">
          <cell r="A1439">
            <v>12011</v>
          </cell>
          <cell r="B1439" t="str">
            <v>CONDULETE PVC TIPO "B" D = 3/4" S/TAMPA"</v>
          </cell>
          <cell r="C1439" t="str">
            <v>UN</v>
          </cell>
          <cell r="E1439" t="str">
            <v>6,45</v>
          </cell>
        </row>
        <row r="1440">
          <cell r="A1440">
            <v>12016</v>
          </cell>
          <cell r="B1440" t="str">
            <v>CONDULETE PVC TIPO "LB" D = 1/2" S/TAMPA"</v>
          </cell>
          <cell r="C1440" t="str">
            <v>UN</v>
          </cell>
          <cell r="E1440" t="str">
            <v>4,31</v>
          </cell>
        </row>
        <row r="1441">
          <cell r="A1441">
            <v>12015</v>
          </cell>
          <cell r="B1441" t="str">
            <v>CONDULETE PVC TIPO "LB" D = 1" S/TAMPA"</v>
          </cell>
          <cell r="C1441" t="str">
            <v>UN</v>
          </cell>
          <cell r="E1441" t="str">
            <v>14,27</v>
          </cell>
        </row>
        <row r="1442">
          <cell r="A1442">
            <v>12017</v>
          </cell>
          <cell r="B1442" t="str">
            <v>CONDULETE PVC TIPO "LB" D = 3/4" S/TAMPA"</v>
          </cell>
          <cell r="C1442" t="str">
            <v>UN</v>
          </cell>
          <cell r="E1442" t="str">
            <v>4,37</v>
          </cell>
        </row>
        <row r="1443">
          <cell r="A1443">
            <v>12020</v>
          </cell>
          <cell r="B1443" t="str">
            <v>CONDULETE PVC TIPO "LL" D = 1/2" S/TAMPA"</v>
          </cell>
          <cell r="C1443" t="str">
            <v>UN</v>
          </cell>
          <cell r="E1443" t="str">
            <v>4,53</v>
          </cell>
        </row>
        <row r="1444">
          <cell r="A1444">
            <v>12019</v>
          </cell>
          <cell r="B1444" t="str">
            <v>CONDULETE PVC TIPO "LL" D = 1" S/TAMPA"</v>
          </cell>
          <cell r="C1444" t="str">
            <v>UN</v>
          </cell>
          <cell r="E1444" t="str">
            <v>15,85</v>
          </cell>
        </row>
        <row r="1445">
          <cell r="A1445">
            <v>12021</v>
          </cell>
          <cell r="B1445" t="str">
            <v>CONDULETE PVC TIPO "LL" D = 3/4" S/TAMPA"</v>
          </cell>
          <cell r="C1445" t="str">
            <v>UN</v>
          </cell>
          <cell r="E1445" t="str">
            <v>4,39</v>
          </cell>
        </row>
        <row r="1446">
          <cell r="A1446">
            <v>12024</v>
          </cell>
          <cell r="B1446" t="str">
            <v>CONDULETE PVC TIPO "TA" D = 3/4" S/TAMPA"</v>
          </cell>
          <cell r="C1446" t="str">
            <v>UN</v>
          </cell>
          <cell r="E1446" t="str">
            <v>12,57</v>
          </cell>
        </row>
        <row r="1447">
          <cell r="A1447">
            <v>12025</v>
          </cell>
          <cell r="B1447" t="str">
            <v>CONDULETE PVC TIPO "TB" D = 1/2" S/TAMPA"</v>
          </cell>
          <cell r="C1447" t="str">
            <v>UN</v>
          </cell>
          <cell r="E1447" t="str">
            <v>10,51</v>
          </cell>
        </row>
        <row r="1448">
          <cell r="A1448">
            <v>12026</v>
          </cell>
          <cell r="B1448" t="str">
            <v>CONDULETE PVC TIPO "TB" D = 3/4" S/TAMPA"</v>
          </cell>
          <cell r="C1448" t="str">
            <v>UN</v>
          </cell>
          <cell r="E1448" t="str">
            <v>10,65</v>
          </cell>
        </row>
        <row r="1449">
          <cell r="A1449">
            <v>12029</v>
          </cell>
          <cell r="B1449" t="str">
            <v>CONDULETE PVC TIPO "XA" D = 3/4" S/TAMPA"</v>
          </cell>
          <cell r="C1449" t="str">
            <v>UN</v>
          </cell>
          <cell r="E1449" t="str">
            <v>10,90</v>
          </cell>
        </row>
        <row r="1450">
          <cell r="A1450">
            <v>2558</v>
          </cell>
          <cell r="B1450" t="str">
            <v>CONDULETE TIPO "C" EM LIGA ALUMINIO P/ ELETRODUTO ROSCADO 1/2"</v>
          </cell>
          <cell r="C1450" t="str">
            <v>UN</v>
          </cell>
          <cell r="E1450" t="str">
            <v>5,99</v>
          </cell>
        </row>
        <row r="1451">
          <cell r="A1451">
            <v>2560</v>
          </cell>
          <cell r="B1451" t="str">
            <v>CONDULETE TIPO "C" EM LIGA ALUMINIO P/ ELETRODUTO ROSCADO 1"</v>
          </cell>
          <cell r="C1451" t="str">
            <v>UN</v>
          </cell>
          <cell r="E1451" t="str">
            <v>9,39</v>
          </cell>
        </row>
        <row r="1452">
          <cell r="A1452">
            <v>2559</v>
          </cell>
          <cell r="B1452" t="str">
            <v>CONDULETE TIPO "C" EM LIGA ALUMINIO P/ ELETRODUTO ROSCADO 3/4"</v>
          </cell>
          <cell r="C1452" t="str">
            <v>UN</v>
          </cell>
          <cell r="E1452" t="str">
            <v>5,89</v>
          </cell>
        </row>
        <row r="1453">
          <cell r="A1453">
            <v>2592</v>
          </cell>
          <cell r="B1453" t="str">
            <v>CONDULETE TIPO "C" EM LIGA ALUMINIO P/ ELETRODUTO ROSCADO 4"</v>
          </cell>
          <cell r="C1453" t="str">
            <v>UN</v>
          </cell>
          <cell r="E1453" t="str">
            <v>122,11</v>
          </cell>
        </row>
        <row r="1454">
          <cell r="A1454">
            <v>2589</v>
          </cell>
          <cell r="B1454" t="str">
            <v>CONDULETE TIPO "E" EM LIGA ALUMINIO P/ ELETRODUTO ROSCADO 1 1/2"</v>
          </cell>
          <cell r="C1454" t="str">
            <v>UN</v>
          </cell>
          <cell r="E1454" t="str">
            <v>21,94</v>
          </cell>
        </row>
        <row r="1455">
          <cell r="A1455">
            <v>2566</v>
          </cell>
          <cell r="B1455" t="str">
            <v>CONDULETE TIPO "E" EM LIGA ALUMINIO P/ ELETRODUTO ROSCADO 1 1/4"</v>
          </cell>
          <cell r="C1455" t="str">
            <v>UN</v>
          </cell>
          <cell r="E1455" t="str">
            <v>15,22</v>
          </cell>
        </row>
        <row r="1456">
          <cell r="A1456">
            <v>2591</v>
          </cell>
          <cell r="B1456" t="str">
            <v>CONDULETE TIPO "E" EM LIGA ALUMINIO P/ ELETRODUTO ROSCADO 1/2"</v>
          </cell>
          <cell r="C1456" t="str">
            <v>UN</v>
          </cell>
          <cell r="E1456" t="str">
            <v>5,08</v>
          </cell>
        </row>
        <row r="1457">
          <cell r="A1457">
            <v>2590</v>
          </cell>
          <cell r="B1457" t="str">
            <v>CONDULETE TIPO "E" EM LIGA ALUMINIO P/ ELETRODUTO ROSCADO 1"</v>
          </cell>
          <cell r="C1457" t="str">
            <v>UN</v>
          </cell>
          <cell r="E1457" t="str">
            <v>9,11</v>
          </cell>
        </row>
        <row r="1458">
          <cell r="A1458">
            <v>2567</v>
          </cell>
          <cell r="B1458" t="str">
            <v>CONDULETE TIPO "E" EM LIGA ALUMINIO P/ ELETRODUTO ROSCADO 2"</v>
          </cell>
          <cell r="C1458" t="str">
            <v>UN</v>
          </cell>
          <cell r="E1458" t="str">
            <v>29,85</v>
          </cell>
        </row>
        <row r="1459">
          <cell r="A1459">
            <v>2565</v>
          </cell>
          <cell r="B1459" t="str">
            <v>CONDULETE TIPO "E" EM LIGA ALUMINIO P/ ELETRODUTO ROSCADO 3/4"</v>
          </cell>
          <cell r="C1459" t="str">
            <v>UN</v>
          </cell>
          <cell r="E1459" t="str">
            <v>5,50</v>
          </cell>
        </row>
        <row r="1460">
          <cell r="A1460">
            <v>2568</v>
          </cell>
          <cell r="B1460" t="str">
            <v>CONDULETE TIPO "E" EM LIGA ALUMINIO P/ ELETRODUTO ROSCADO 3"</v>
          </cell>
          <cell r="C1460" t="str">
            <v>UN</v>
          </cell>
          <cell r="E1460" t="str">
            <v>64,49</v>
          </cell>
        </row>
        <row r="1461">
          <cell r="A1461">
            <v>2594</v>
          </cell>
          <cell r="B1461" t="str">
            <v>CONDULETE TIPO "E" EM LIGA ALUMINIO P/ ELETRODUTO ROSCADO 4"</v>
          </cell>
          <cell r="C1461" t="str">
            <v>UN</v>
          </cell>
          <cell r="E1461" t="str">
            <v>116,52</v>
          </cell>
        </row>
        <row r="1462">
          <cell r="A1462">
            <v>2587</v>
          </cell>
          <cell r="B1462" t="str">
            <v>CONDULETE TIPO "LR" EM LIGA ALUMINIO P/ ELETRODUTO ROSCADO 1 1/2"</v>
          </cell>
          <cell r="C1462" t="str">
            <v>UN</v>
          </cell>
          <cell r="E1462" t="str">
            <v>23,53</v>
          </cell>
        </row>
        <row r="1463">
          <cell r="A1463">
            <v>2588</v>
          </cell>
          <cell r="B1463" t="str">
            <v>CONDULETE TIPO "LR" EM LIGA ALUMINIO P/ ELETRODUTO ROSCADO 1 1/4"</v>
          </cell>
          <cell r="C1463" t="str">
            <v>UN</v>
          </cell>
          <cell r="E1463" t="str">
            <v>15,74</v>
          </cell>
        </row>
        <row r="1464">
          <cell r="A1464">
            <v>2569</v>
          </cell>
          <cell r="B1464" t="str">
            <v>CONDULETE TIPO "LR" EM LIGA ALUMINIO P/ ELETRODUTO ROSCADO 1/2"</v>
          </cell>
          <cell r="C1464" t="str">
            <v>UN</v>
          </cell>
          <cell r="E1464" t="str">
            <v>5,50</v>
          </cell>
        </row>
        <row r="1465">
          <cell r="A1465">
            <v>2570</v>
          </cell>
          <cell r="B1465" t="str">
            <v>CONDULETE TIPO "LR" EM LIGA ALUMINIO P/ ELETRODUTO ROSCADO 1"</v>
          </cell>
          <cell r="C1465" t="str">
            <v>UN</v>
          </cell>
          <cell r="E1465" t="str">
            <v>9,19</v>
          </cell>
        </row>
        <row r="1466">
          <cell r="A1466">
            <v>2571</v>
          </cell>
          <cell r="B1466" t="str">
            <v>CONDULETE TIPO "LR" EM LIGA ALUMINIO P/ ELETRODUTO ROSCADO 2"</v>
          </cell>
          <cell r="C1466" t="str">
            <v>UN</v>
          </cell>
          <cell r="E1466" t="str">
            <v>33,41</v>
          </cell>
        </row>
        <row r="1467">
          <cell r="A1467">
            <v>2593</v>
          </cell>
          <cell r="B1467" t="str">
            <v>CONDULETE TIPO "LR" EM LIGA ALUMINIO P/ ELETRODUTO ROSCADO 3/4"</v>
          </cell>
          <cell r="C1467" t="str">
            <v>UN</v>
          </cell>
          <cell r="E1467" t="str">
            <v>5,93</v>
          </cell>
        </row>
        <row r="1468">
          <cell r="A1468">
            <v>2572</v>
          </cell>
          <cell r="B1468" t="str">
            <v>CONDULETE TIPO "LR" EM LIGA ALUMINIO P/ ELETRODUTO ROSCADO 3"</v>
          </cell>
          <cell r="C1468" t="str">
            <v>UN</v>
          </cell>
          <cell r="E1468" t="str">
            <v>64,45</v>
          </cell>
        </row>
        <row r="1469">
          <cell r="A1469">
            <v>2595</v>
          </cell>
          <cell r="B1469" t="str">
            <v>CONDULETE TIPO "LR" EM LIGA ALUMINIO P/ ELETRODUTO ROSCADO 4"</v>
          </cell>
          <cell r="C1469" t="str">
            <v>UN</v>
          </cell>
          <cell r="E1469" t="str">
            <v>124,70</v>
          </cell>
        </row>
        <row r="1470">
          <cell r="A1470">
            <v>2576</v>
          </cell>
          <cell r="B1470" t="str">
            <v>CONDULETE TIPO "T" EM LIGA ALUMINIO P/ ELETRODUTO ROSCADO 1 1/2"</v>
          </cell>
          <cell r="C1470" t="str">
            <v>UN</v>
          </cell>
          <cell r="E1470" t="str">
            <v>25,40</v>
          </cell>
        </row>
        <row r="1471">
          <cell r="A1471">
            <v>2575</v>
          </cell>
          <cell r="B1471" t="str">
            <v>CONDULETE TIPO "T" EM LIGA ALUMINIO P/ ELETRODUTO ROSCADO 1 1/4"</v>
          </cell>
          <cell r="C1471" t="str">
            <v>UN</v>
          </cell>
          <cell r="E1471" t="str">
            <v>17,69</v>
          </cell>
        </row>
        <row r="1472">
          <cell r="A1472">
            <v>2573</v>
          </cell>
          <cell r="B1472" t="str">
            <v>CONDULETE TIPO "T" EM LIGA ALUMINIO P/ ELETRODUTO ROSCADO 1/2"</v>
          </cell>
          <cell r="C1472" t="str">
            <v>UN</v>
          </cell>
          <cell r="E1472" t="str">
            <v>6,33</v>
          </cell>
        </row>
        <row r="1473">
          <cell r="A1473">
            <v>2586</v>
          </cell>
          <cell r="B1473" t="str">
            <v>CONDULETE TIPO "T" EM LIGA ALUMINIO P/ ELETRODUTO ROSCADO 1"</v>
          </cell>
          <cell r="C1473" t="str">
            <v>UN</v>
          </cell>
          <cell r="E1473" t="str">
            <v>10,83</v>
          </cell>
        </row>
        <row r="1474">
          <cell r="A1474">
            <v>2577</v>
          </cell>
          <cell r="B1474" t="str">
            <v>CONDULETE TIPO "T" EM LIGA ALUMINIO P/ ELETRODUTO ROSCADO 2"</v>
          </cell>
          <cell r="C1474" t="str">
            <v>UN</v>
          </cell>
          <cell r="E1474" t="str">
            <v>35,68</v>
          </cell>
        </row>
        <row r="1475">
          <cell r="A1475">
            <v>2574</v>
          </cell>
          <cell r="B1475" t="str">
            <v>CONDULETE TIPO "T" EM LIGA ALUMINIO P/ ELETRODUTO ROSCADO 3/4"</v>
          </cell>
          <cell r="C1475" t="str">
            <v>UN</v>
          </cell>
          <cell r="E1475" t="str">
            <v>6,35</v>
          </cell>
        </row>
        <row r="1476">
          <cell r="A1476">
            <v>2578</v>
          </cell>
          <cell r="B1476" t="str">
            <v>CONDULETE TIPO "T" EM LIGA ALUMINIO P/ ELETRODUTO ROSCADO 3"</v>
          </cell>
          <cell r="C1476" t="str">
            <v>UN</v>
          </cell>
          <cell r="E1476" t="str">
            <v>70,65</v>
          </cell>
        </row>
        <row r="1477">
          <cell r="A1477">
            <v>2585</v>
          </cell>
          <cell r="B1477" t="str">
            <v>CONDULETE TIPO "T" EM LIGA ALUMINIO P/ ELETRODUTO ROSCADO 4"</v>
          </cell>
          <cell r="C1477" t="str">
            <v>UN</v>
          </cell>
          <cell r="E1477" t="str">
            <v>128,83</v>
          </cell>
        </row>
        <row r="1478">
          <cell r="A1478">
            <v>12008</v>
          </cell>
          <cell r="B1478" t="str">
            <v>CONDULETE TIPO "TB" EM LIGA ALUMINIO P/ ELETRODUTO ROSCADO 3"</v>
          </cell>
          <cell r="C1478" t="str">
            <v>UN</v>
          </cell>
          <cell r="E1478" t="str">
            <v>70,65</v>
          </cell>
        </row>
        <row r="1479">
          <cell r="A1479">
            <v>2582</v>
          </cell>
          <cell r="B1479" t="str">
            <v>CONDULETE TIPO "X" EM LIGA ALUMINIO P/ ELETRODUTO ROSCADO 1 1/2"</v>
          </cell>
          <cell r="C1479" t="str">
            <v>UN</v>
          </cell>
          <cell r="E1479" t="str">
            <v>25,70</v>
          </cell>
        </row>
        <row r="1480">
          <cell r="A1480">
            <v>2597</v>
          </cell>
          <cell r="B1480" t="str">
            <v>CONDULETE TIPO "X" EM LIGA ALUMINIO P/ ELETRODUTO ROSCADO 1 1/4"</v>
          </cell>
          <cell r="C1480" t="str">
            <v>UN</v>
          </cell>
          <cell r="E1480" t="str">
            <v>19,81</v>
          </cell>
        </row>
        <row r="1481">
          <cell r="A1481">
            <v>2579</v>
          </cell>
          <cell r="B1481" t="str">
            <v>CONDULETE TIPO "X" EM LIGA ALUMINIO P/ ELETRODUTO ROSCADO 1/2"</v>
          </cell>
          <cell r="C1481" t="str">
            <v>UN</v>
          </cell>
          <cell r="E1481" t="str">
            <v>6,29</v>
          </cell>
        </row>
        <row r="1482">
          <cell r="A1482">
            <v>2581</v>
          </cell>
          <cell r="B1482" t="str">
            <v>CONDULETE TIPO "X" EM LIGA ALUMINIO P/ ELETRODUTO ROSCADO 1"</v>
          </cell>
          <cell r="C1482" t="str">
            <v>UN</v>
          </cell>
          <cell r="E1482" t="str">
            <v>11,80</v>
          </cell>
        </row>
        <row r="1483">
          <cell r="A1483">
            <v>2596</v>
          </cell>
          <cell r="B1483" t="str">
            <v>CONDULETE TIPO "X" EM LIGA ALUMINIO P/ ELETRODUTO ROSCADO 2"</v>
          </cell>
          <cell r="C1483" t="str">
            <v>UN</v>
          </cell>
          <cell r="E1483" t="str">
            <v>36,57</v>
          </cell>
        </row>
        <row r="1484">
          <cell r="A1484">
            <v>2580</v>
          </cell>
          <cell r="B1484" t="str">
            <v>CONDULETE TIPO "X" EM LIGA ALUMINIO P/ ELETRODUTO ROSCADO 3/4"</v>
          </cell>
          <cell r="C1484" t="str">
            <v>UN</v>
          </cell>
          <cell r="E1484" t="str">
            <v>6,72</v>
          </cell>
        </row>
        <row r="1485">
          <cell r="A1485">
            <v>2583</v>
          </cell>
          <cell r="B1485" t="str">
            <v>CONDULETE TIPO "X" EM LIGA ALUMINIO P/ ELETRODUTO ROSCADO 3"</v>
          </cell>
          <cell r="C1485" t="str">
            <v>UN</v>
          </cell>
          <cell r="E1485" t="str">
            <v>68,99</v>
          </cell>
        </row>
        <row r="1486">
          <cell r="A1486">
            <v>2584</v>
          </cell>
          <cell r="B1486" t="str">
            <v>CONDULETE TIPO "X" EM LIGA ALUMINIO P/ ELETRODUTO ROSCADO 4"</v>
          </cell>
          <cell r="C1486" t="str">
            <v>UN</v>
          </cell>
          <cell r="E1486" t="str">
            <v>140,10</v>
          </cell>
        </row>
        <row r="1487">
          <cell r="A1487">
            <v>12623</v>
          </cell>
          <cell r="B1487" t="str">
            <v>CONDUTOR PVC AQUAPLUV C=88 MM</v>
          </cell>
          <cell r="C1487" t="str">
            <v>M</v>
          </cell>
          <cell r="E1487" t="str">
            <v>10,72</v>
          </cell>
        </row>
        <row r="1488">
          <cell r="A1488">
            <v>10990</v>
          </cell>
          <cell r="B1488" t="str">
            <v>CONE ANCORAGEM COMPLETO P/ CABOS 12 CORDOALHA 1/2"</v>
          </cell>
          <cell r="C1488" t="str">
            <v>UN</v>
          </cell>
          <cell r="E1488" t="str">
            <v>1,96</v>
          </cell>
        </row>
        <row r="1489">
          <cell r="A1489">
            <v>10991</v>
          </cell>
          <cell r="B1489" t="str">
            <v>CONE ANCORAGEM COMPLETO P/ CABOS 19 CORDOALHA 1/2"</v>
          </cell>
          <cell r="C1489" t="str">
            <v>UN</v>
          </cell>
          <cell r="E1489" t="str">
            <v>4,13</v>
          </cell>
        </row>
        <row r="1490">
          <cell r="A1490">
            <v>10992</v>
          </cell>
          <cell r="B1490" t="str">
            <v>CONE ANCORAGEM COMPLETO P/ CABOS 22 CORDOALHA 1/2"</v>
          </cell>
          <cell r="C1490" t="str">
            <v>UN</v>
          </cell>
          <cell r="E1490" t="str">
            <v>4,44</v>
          </cell>
        </row>
        <row r="1491">
          <cell r="A1491">
            <v>10993</v>
          </cell>
          <cell r="B1491" t="str">
            <v>CONE ANCORAGEM COMPLETO P/ CABOS 31 CORDOALHA 1/2"</v>
          </cell>
          <cell r="C1491" t="str">
            <v>UN</v>
          </cell>
          <cell r="E1491" t="str">
            <v>5,45</v>
          </cell>
        </row>
        <row r="1492">
          <cell r="A1492">
            <v>10995</v>
          </cell>
          <cell r="B1492" t="str">
            <v>CONE ANCORAGEM COMPLETO P/ CABOS 4 CORDOALHA 1/2"</v>
          </cell>
          <cell r="C1492" t="str">
            <v>UN</v>
          </cell>
          <cell r="E1492" t="str">
            <v>0,49</v>
          </cell>
        </row>
        <row r="1493">
          <cell r="A1493">
            <v>10996</v>
          </cell>
          <cell r="B1493" t="str">
            <v>CONE ANCORAGEM COMPLETO P/ CABOS 6 CORDOALHA 1/2"</v>
          </cell>
          <cell r="C1493" t="str">
            <v>UN</v>
          </cell>
          <cell r="E1493" t="str">
            <v>0,70</v>
          </cell>
        </row>
        <row r="1494">
          <cell r="A1494">
            <v>4817</v>
          </cell>
          <cell r="B1494" t="str">
            <v>CONE DE SINALIZACAO MEDIO DE BORRACHA</v>
          </cell>
          <cell r="C1494" t="str">
            <v>UN</v>
          </cell>
          <cell r="E1494" t="str">
            <v>12,02</v>
          </cell>
        </row>
        <row r="1495">
          <cell r="A1495">
            <v>13244</v>
          </cell>
          <cell r="B1495" t="str">
            <v>CONE DE SINALIZACAO PVC C/ PINTURA REFLETIVA H = 0,50M</v>
          </cell>
          <cell r="C1495" t="str">
            <v>UN</v>
          </cell>
          <cell r="E1495" t="str">
            <v>10,90</v>
          </cell>
        </row>
        <row r="1496">
          <cell r="A1496">
            <v>13245</v>
          </cell>
          <cell r="B1496" t="str">
            <v>CONE DE SINALIZACAO PVC C/ PINTURA REFLETIVA H = 0,70M</v>
          </cell>
          <cell r="C1496" t="str">
            <v>UN</v>
          </cell>
          <cell r="E1496" t="str">
            <v>19,52</v>
          </cell>
        </row>
        <row r="1497">
          <cell r="A1497">
            <v>2517</v>
          </cell>
          <cell r="B1497" t="str">
            <v>CONECTOR CURVO 90 GRAUS BITOLA 1 1/2" EM FERRO GALV OU ALUMINIO P/ ADAPTAR ENTRADA DE ELETRODUTO METALICO FLEXIVEL EM QUADROS</v>
          </cell>
          <cell r="C1497" t="str">
            <v>UN</v>
          </cell>
          <cell r="E1497" t="str">
            <v>8,07</v>
          </cell>
        </row>
        <row r="1498">
          <cell r="A1498">
            <v>2522</v>
          </cell>
          <cell r="B1498" t="str">
            <v>CONECTOR CURVO 90 GRAUS BITOLA 1 1/4" EM FERRO GALV OU ALUMINIO P/ ADAPTAR ENTRADA DE ELETRODUTO METALICO FLEXIVEL EM QUADROS</v>
          </cell>
          <cell r="C1498" t="str">
            <v>UN</v>
          </cell>
          <cell r="E1498" t="str">
            <v>7,31</v>
          </cell>
        </row>
        <row r="1499">
          <cell r="A1499">
            <v>2548</v>
          </cell>
          <cell r="B1499" t="str">
            <v>CONECTOR CURVO 90 GRAUS BITOLA 1/2" EM FERRO GALV OU ALUMINIO P/ ADAPTAR ENTRADA DE ELETRODUTO METALICO FLEXIVEL EM QUADROS</v>
          </cell>
          <cell r="C1499" t="str">
            <v>UN</v>
          </cell>
          <cell r="E1499" t="str">
            <v>2,83</v>
          </cell>
        </row>
        <row r="1500">
          <cell r="A1500">
            <v>2516</v>
          </cell>
          <cell r="B1500" t="str">
            <v>CONECTOR CURVO 90 GRAUS BITOLA 1" EM FERRO GALV OU ALUMINIO P/ ADAPTAR ENTRADA DE ELETRODUTO METALICO FLEXIVEL EM QUADROS</v>
          </cell>
          <cell r="C1500" t="str">
            <v>UN</v>
          </cell>
          <cell r="E1500" t="str">
            <v>4,01</v>
          </cell>
        </row>
        <row r="1501">
          <cell r="A1501">
            <v>2518</v>
          </cell>
          <cell r="B1501" t="str">
            <v>CONECTOR CURVO 90 GRAUS BITOLA 2 1/2" EM FERRO GALV OU ALUMINIO P/ ADAPTAR ENTRADA DE ELETRODUTO METALICO FLEXIVEL EM QUADROS</v>
          </cell>
          <cell r="C1501" t="str">
            <v>UN</v>
          </cell>
          <cell r="E1501" t="str">
            <v>40,53</v>
          </cell>
        </row>
        <row r="1502">
          <cell r="A1502">
            <v>2521</v>
          </cell>
          <cell r="B1502" t="str">
            <v>CONECTOR CURVO 90 GRAUS BITOLA 2" EM FERRO GALV OU ALUMINIO P/ ADAPTAR ENTRADA DE ELETRODUTO METALICO FLEXIVEL EM QUADROS</v>
          </cell>
          <cell r="C1502" t="str">
            <v>UN</v>
          </cell>
          <cell r="E1502" t="str">
            <v>24,79</v>
          </cell>
        </row>
        <row r="1503">
          <cell r="A1503">
            <v>2515</v>
          </cell>
          <cell r="B1503" t="str">
            <v>CONECTOR CURVO 90 GRAUS BITOLA 3/4" EM FERRO GALV OU ALUMINIO P/ ADAPTAR ENTRADA DE ELETRODUTO METALICO FLEXIVEL EM QUADROS</v>
          </cell>
          <cell r="C1503" t="str">
            <v>UN</v>
          </cell>
          <cell r="E1503" t="str">
            <v>3,50</v>
          </cell>
        </row>
        <row r="1504">
          <cell r="A1504">
            <v>2519</v>
          </cell>
          <cell r="B1504" t="str">
            <v>CONECTOR CURVO 90 GRAUS BITOLA 3" EM FERRO GALV OU ALUMINIO P/ ADAPTAR ENTRADA DE ELETRODUTO METALICO FLEXIVEL EM QUADROS</v>
          </cell>
          <cell r="C1504" t="str">
            <v>UN</v>
          </cell>
          <cell r="E1504" t="str">
            <v>45,25</v>
          </cell>
        </row>
        <row r="1505">
          <cell r="A1505">
            <v>2520</v>
          </cell>
          <cell r="B1505" t="str">
            <v>CONECTOR CURVO 90 GRAUS BITOLA 4" EM FERRO GALV OU ALUMINIO P/ ADAPTAR ENTRADA DE ELETRODUTO METALICO FLEXIVEL EM QUADROS</v>
          </cell>
          <cell r="C1505" t="str">
            <v>UN</v>
          </cell>
          <cell r="E1505" t="str">
            <v>78,23</v>
          </cell>
        </row>
        <row r="1506">
          <cell r="A1506">
            <v>1595</v>
          </cell>
          <cell r="B1506" t="str">
            <v>CONECTOR DE ATERRAMENTO DE BRONZE P/ CABO 95MM2 A BARRA DE ATE 7MM2</v>
          </cell>
          <cell r="C1506" t="str">
            <v>UN</v>
          </cell>
          <cell r="E1506" t="str">
            <v>10,68</v>
          </cell>
        </row>
        <row r="1507">
          <cell r="A1507">
            <v>11856</v>
          </cell>
          <cell r="B1507" t="str">
            <v>CONECTOR MECANICO SPLIT-BOLT PARA CABO 10 MM2</v>
          </cell>
          <cell r="C1507" t="str">
            <v>UN</v>
          </cell>
          <cell r="E1507" t="str">
            <v>1,80</v>
          </cell>
        </row>
        <row r="1508">
          <cell r="A1508">
            <v>11855</v>
          </cell>
          <cell r="B1508" t="str">
            <v>CONECTOR MECANICO SPLIT-BOLT PARA CABO 70 MM2</v>
          </cell>
          <cell r="C1508" t="str">
            <v>UN</v>
          </cell>
          <cell r="E1508" t="str">
            <v>4,94</v>
          </cell>
        </row>
        <row r="1509">
          <cell r="A1509">
            <v>1562</v>
          </cell>
          <cell r="B1509" t="str">
            <v>CONECTOR PARAFUSO FENDIDO C/ SEPARADOR DE CABOS BIMETALICOS DE COBRE P/ CABO 50MM2</v>
          </cell>
          <cell r="C1509" t="str">
            <v>UN</v>
          </cell>
          <cell r="E1509" t="str">
            <v>6,10</v>
          </cell>
        </row>
        <row r="1510">
          <cell r="A1510">
            <v>1563</v>
          </cell>
          <cell r="B1510" t="str">
            <v>CONECTOR PARAFUSO FENDIDO C/ SEPARADOR DE CABOS BIMETALICOS DE COBRE P/ CABO 70MM2</v>
          </cell>
          <cell r="C1510" t="str">
            <v>UN</v>
          </cell>
          <cell r="E1510" t="str">
            <v>7,84</v>
          </cell>
        </row>
        <row r="1511">
          <cell r="A1511">
            <v>11821</v>
          </cell>
          <cell r="B1511" t="str">
            <v>CONECTOR PARAFUSO FENDIDO C/ SEPARADOR DE CABOS BIMETALICOS DE COBRE P/ CABOS 8-21MM2</v>
          </cell>
          <cell r="C1511" t="str">
            <v>UN</v>
          </cell>
          <cell r="E1511" t="str">
            <v>2,09</v>
          </cell>
        </row>
        <row r="1512">
          <cell r="A1512">
            <v>11818</v>
          </cell>
          <cell r="B1512" t="str">
            <v>CONECTOR PARAFUSO FENDIDO DE BRONZE P/ CABO 10-16MM2</v>
          </cell>
          <cell r="C1512" t="str">
            <v>UN</v>
          </cell>
          <cell r="E1512" t="str">
            <v>2,06</v>
          </cell>
        </row>
        <row r="1513">
          <cell r="A1513">
            <v>1596</v>
          </cell>
          <cell r="B1513" t="str">
            <v>CONECTOR PARAFUSO FENDIDO DE BRONZE P/ CABO 25MM2</v>
          </cell>
          <cell r="C1513" t="str">
            <v>UN</v>
          </cell>
          <cell r="E1513" t="str">
            <v>3,19</v>
          </cell>
        </row>
        <row r="1514">
          <cell r="A1514">
            <v>11820</v>
          </cell>
          <cell r="B1514" t="str">
            <v>CONECTOR PARAFUSO FENDIDO DE BRONZE P/ CABO 6-10MM2</v>
          </cell>
          <cell r="C1514" t="str">
            <v>UN</v>
          </cell>
          <cell r="E1514" t="str">
            <v>2,03</v>
          </cell>
        </row>
        <row r="1515">
          <cell r="A1515">
            <v>11819</v>
          </cell>
          <cell r="B1515" t="str">
            <v>CONECTOR PARAFUSO FENDIDO DE BRONZE P/ CABO 70-240MM2</v>
          </cell>
          <cell r="C1515" t="str">
            <v>UN</v>
          </cell>
          <cell r="E1515" t="str">
            <v>36,29</v>
          </cell>
        </row>
        <row r="1516">
          <cell r="A1516">
            <v>1565</v>
          </cell>
          <cell r="B1516" t="str">
            <v>CONECTOR PARAFUSO FENDIDO DE COBRE P/ CABO 16MM2</v>
          </cell>
          <cell r="C1516" t="str">
            <v>UN</v>
          </cell>
          <cell r="E1516" t="str">
            <v>3,05</v>
          </cell>
        </row>
        <row r="1517">
          <cell r="A1517">
            <v>11857</v>
          </cell>
          <cell r="B1517" t="str">
            <v>CONECTOR PARAFUSO FENDIDO P/ CABO 120MM2</v>
          </cell>
          <cell r="C1517" t="str">
            <v>UN</v>
          </cell>
          <cell r="E1517" t="str">
            <v>6,68</v>
          </cell>
        </row>
        <row r="1518">
          <cell r="A1518">
            <v>11858</v>
          </cell>
          <cell r="B1518" t="str">
            <v>CONECTOR PARAFUSO FENDIDO P/ CABO 150MM2</v>
          </cell>
          <cell r="C1518" t="str">
            <v>UN</v>
          </cell>
          <cell r="E1518" t="str">
            <v>8,19</v>
          </cell>
        </row>
        <row r="1519">
          <cell r="A1519">
            <v>1539</v>
          </cell>
          <cell r="B1519" t="str">
            <v>CONECTOR PARAFUSO FENDIDO P/ CABO 16MM2</v>
          </cell>
          <cell r="C1519" t="str">
            <v>UN</v>
          </cell>
          <cell r="E1519" t="str">
            <v>2,09</v>
          </cell>
        </row>
        <row r="1520">
          <cell r="A1520">
            <v>11859</v>
          </cell>
          <cell r="B1520" t="str">
            <v>CONECTOR PARAFUSO FENDIDO P/ CABO 185MM2</v>
          </cell>
          <cell r="C1520" t="str">
            <v>UN</v>
          </cell>
          <cell r="E1520" t="str">
            <v>11,61</v>
          </cell>
        </row>
        <row r="1521">
          <cell r="A1521">
            <v>1550</v>
          </cell>
          <cell r="B1521" t="str">
            <v>CONECTOR PARAFUSO FENDIDO P/ CABO 25MM2</v>
          </cell>
          <cell r="C1521" t="str">
            <v>UN</v>
          </cell>
          <cell r="E1521" t="str">
            <v>2,79</v>
          </cell>
        </row>
        <row r="1522">
          <cell r="A1522">
            <v>11854</v>
          </cell>
          <cell r="B1522" t="str">
            <v>CONECTOR PARAFUSO FENDIDO P/ CABO 35MM2</v>
          </cell>
          <cell r="C1522" t="str">
            <v>UN</v>
          </cell>
          <cell r="E1522" t="str">
            <v>2,53</v>
          </cell>
        </row>
        <row r="1523">
          <cell r="A1523">
            <v>11862</v>
          </cell>
          <cell r="B1523" t="str">
            <v>CONECTOR PARAFUSO FENDIDO P/ CABO 50MM2</v>
          </cell>
          <cell r="C1523" t="str">
            <v>UN</v>
          </cell>
          <cell r="E1523" t="str">
            <v>3,60</v>
          </cell>
        </row>
        <row r="1524">
          <cell r="A1524">
            <v>11863</v>
          </cell>
          <cell r="B1524" t="str">
            <v>CONECTOR PARAFUSO FENDIDO P/ CABO 6MM2</v>
          </cell>
          <cell r="C1524" t="str">
            <v>UN</v>
          </cell>
          <cell r="E1524" t="str">
            <v>1,28</v>
          </cell>
        </row>
        <row r="1525">
          <cell r="A1525">
            <v>11864</v>
          </cell>
          <cell r="B1525" t="str">
            <v>CONECTOR PARAFUSO FENDIDO P/ CABO 95MM2</v>
          </cell>
          <cell r="C1525" t="str">
            <v>UN</v>
          </cell>
          <cell r="E1525" t="str">
            <v>8,42</v>
          </cell>
        </row>
        <row r="1526">
          <cell r="A1526">
            <v>1602</v>
          </cell>
          <cell r="B1526" t="str">
            <v>CONECTOR PRENSA CABO DE ALUMINIO BITOLA 1 1/2" P/ CABO DN 37 - 40MM</v>
          </cell>
          <cell r="C1526" t="str">
            <v>UN</v>
          </cell>
          <cell r="E1526" t="str">
            <v>16,20</v>
          </cell>
        </row>
        <row r="1527">
          <cell r="A1527">
            <v>1601</v>
          </cell>
          <cell r="B1527" t="str">
            <v>CONECTOR PRENSA CABO DE ALUMINIO BITOLA 1 1/4" P/ CABO DN 31 - 34MM</v>
          </cell>
          <cell r="C1527" t="str">
            <v>UN</v>
          </cell>
          <cell r="E1527" t="str">
            <v>14,37</v>
          </cell>
        </row>
        <row r="1528">
          <cell r="A1528">
            <v>1598</v>
          </cell>
          <cell r="B1528" t="str">
            <v>CONECTOR PRENSA CABO DE ALUMINIO BITOLA 1/2" P/ CABO DN 12,5 - 15MM</v>
          </cell>
          <cell r="C1528" t="str">
            <v>UN</v>
          </cell>
          <cell r="E1528" t="str">
            <v>3,40</v>
          </cell>
        </row>
        <row r="1529">
          <cell r="A1529">
            <v>1600</v>
          </cell>
          <cell r="B1529" t="str">
            <v>CONECTOR PRENSA CABO DE ALUMINIO BITOLA 1" P/ CABO DN 22,5 - 25MM</v>
          </cell>
          <cell r="C1529" t="str">
            <v>UN</v>
          </cell>
          <cell r="E1529" t="str">
            <v>4,91</v>
          </cell>
        </row>
        <row r="1530">
          <cell r="A1530">
            <v>1603</v>
          </cell>
          <cell r="B1530" t="str">
            <v>CONECTOR PRENSA CABO DE ALUMINIO BITOLA 2" P/ CABO DN 47,5 - 50MM</v>
          </cell>
          <cell r="C1530" t="str">
            <v>UN</v>
          </cell>
          <cell r="E1530" t="str">
            <v>21,77</v>
          </cell>
        </row>
        <row r="1531">
          <cell r="A1531">
            <v>1599</v>
          </cell>
          <cell r="B1531" t="str">
            <v>CONECTOR PRENSA CABO DE ALUMINIO BITOLA 3/4 " P/ CABO DN 17,5 - 20MM</v>
          </cell>
          <cell r="C1531" t="str">
            <v>UN</v>
          </cell>
          <cell r="E1531" t="str">
            <v>3,80</v>
          </cell>
        </row>
        <row r="1532">
          <cell r="A1532">
            <v>1597</v>
          </cell>
          <cell r="B1532" t="str">
            <v>CONECTOR PRENSA CABO DE ALUMINIO BITOLA 3/8" P/ CABO DN 9 - 10MM</v>
          </cell>
          <cell r="C1532" t="str">
            <v>UN</v>
          </cell>
          <cell r="E1532" t="str">
            <v>2,70</v>
          </cell>
        </row>
        <row r="1533">
          <cell r="A1533">
            <v>2527</v>
          </cell>
          <cell r="B1533" t="str">
            <v>CONECTOR RETO 1 1/2" EM FERRO GALV OU ALUMINIO P/ ADAPTAR ENTRADA DE ELETRODUTO METALICO FLEXIVEL EM QUADROS</v>
          </cell>
          <cell r="C1533" t="str">
            <v>UN</v>
          </cell>
          <cell r="E1533" t="str">
            <v>5,14</v>
          </cell>
        </row>
        <row r="1534">
          <cell r="A1534">
            <v>2526</v>
          </cell>
          <cell r="B1534" t="str">
            <v>CONECTOR RETO 1 1/4" EM FERRO GALV OU ALUMINIO P/ ADAPTAR ENTRADA DE ELETRODUTO METALICO FLEXIVEL EM QUADROS</v>
          </cell>
          <cell r="C1534" t="str">
            <v>UN</v>
          </cell>
          <cell r="E1534" t="str">
            <v>4,43</v>
          </cell>
        </row>
        <row r="1535">
          <cell r="A1535">
            <v>2487</v>
          </cell>
          <cell r="B1535" t="str">
            <v>CONECTOR RETO 1/2" EM FERRO GALV OU ALUMINIO P/ ADAPTAR ENTRADA DE ELETRODUTO METALICO FLEXIVEL EM QUADROS</v>
          </cell>
          <cell r="C1535" t="str">
            <v>UN</v>
          </cell>
          <cell r="E1535" t="str">
            <v>1,80</v>
          </cell>
        </row>
        <row r="1536">
          <cell r="A1536">
            <v>2483</v>
          </cell>
          <cell r="B1536" t="str">
            <v>CONECTOR RETO 1" EM FERRO GALV OU ALUMINIO P/ ADAPTAR ENTRADA DE ELETRODUTO METALICO FLEXIVEL EM QUADROS</v>
          </cell>
          <cell r="C1536" t="str">
            <v>UN</v>
          </cell>
          <cell r="E1536" t="str">
            <v>2,31</v>
          </cell>
        </row>
        <row r="1537">
          <cell r="A1537">
            <v>2528</v>
          </cell>
          <cell r="B1537" t="str">
            <v>CONECTOR RETO 2 1/2" EM FERRO GALV OU ALUMINIO P/ ADAPTAR ENTRADA DE ELETRODUTO METALICO FLEXIVEL EM QUADROS</v>
          </cell>
          <cell r="C1537" t="str">
            <v>UN</v>
          </cell>
          <cell r="E1537" t="str">
            <v>15,78</v>
          </cell>
        </row>
        <row r="1538">
          <cell r="A1538">
            <v>2489</v>
          </cell>
          <cell r="B1538" t="str">
            <v>CONECTOR RETO 2" EM FERRO GALV OU ALUMINIO P/ ADAPTAR ENTRADA DE ELETRODUTO METALICO FLEXIVEL EM QUADROS</v>
          </cell>
          <cell r="C1538" t="str">
            <v>UN</v>
          </cell>
          <cell r="E1538" t="str">
            <v>6,94</v>
          </cell>
        </row>
        <row r="1539">
          <cell r="A1539">
            <v>2488</v>
          </cell>
          <cell r="B1539" t="str">
            <v>CONECTOR RETO 3/4" EM FERRO GALV OU ALUMINIO P/ ADAPTAR ENTRADA DE ELETRODUTO METALICO FLEXIVEL EM QUADROS</v>
          </cell>
          <cell r="C1539" t="str">
            <v>UN</v>
          </cell>
          <cell r="E1539" t="str">
            <v>1,98</v>
          </cell>
        </row>
        <row r="1540">
          <cell r="A1540">
            <v>2484</v>
          </cell>
          <cell r="B1540" t="str">
            <v>CONECTOR RETO 3" EM FERRO GALV OU ALUMINIO P/ ADAPTAR ENTRADA DE ELETRODUTO METALICO FLEXIVEL EM QUADROS</v>
          </cell>
          <cell r="C1540" t="str">
            <v>UN</v>
          </cell>
          <cell r="E1540" t="str">
            <v>19,41</v>
          </cell>
        </row>
        <row r="1541">
          <cell r="A1541">
            <v>2485</v>
          </cell>
          <cell r="B1541" t="str">
            <v>CONECTOR RETO 4" EM FERRO GALV OU ALUMINIO P/ ADAPTAR ENTRADA DE ELETRODUTO METALICO FLEXIVEL EM QUADROS</v>
          </cell>
          <cell r="C1541" t="str">
            <v>UN</v>
          </cell>
          <cell r="E1541" t="str">
            <v>47,19</v>
          </cell>
        </row>
        <row r="1542">
          <cell r="A1542">
            <v>1607</v>
          </cell>
          <cell r="B1542" t="str">
            <v>CONJUNTO ARRUELAS DE VEDACAO 5/16" P/ TELHA FIBROCIMENTO (UMA ARRUELA METALICA E UMA ARRULA PVC - CONICAS)</v>
          </cell>
          <cell r="C1542" t="str">
            <v>CJ</v>
          </cell>
          <cell r="E1542" t="str">
            <v>0,17</v>
          </cell>
        </row>
        <row r="1543">
          <cell r="A1543">
            <v>12118</v>
          </cell>
          <cell r="B1543" t="str">
            <v>CONJUNTO ARSTOP P/ AR CONDICIONADO C/ DISJUNTOR 20A</v>
          </cell>
          <cell r="C1543" t="str">
            <v>UN</v>
          </cell>
          <cell r="E1543" t="str">
            <v>23,00</v>
          </cell>
        </row>
        <row r="1544">
          <cell r="A1544">
            <v>13347</v>
          </cell>
          <cell r="B1544" t="str">
            <v>CONJUNTO ARSTOP P/ AR CONDICIONADO C/ DISJUNTOR 25A</v>
          </cell>
          <cell r="C1544" t="str">
            <v>UN</v>
          </cell>
          <cell r="E1544" t="str">
            <v>21,97</v>
          </cell>
        </row>
        <row r="1545">
          <cell r="A1545">
            <v>12006</v>
          </cell>
          <cell r="B1545" t="str">
            <v>CONJUNTO CONDULETE PVC TIPO "C" C/ 1 INTERRUPTOR BIPOLAR + TAMPA"</v>
          </cell>
          <cell r="C1545" t="str">
            <v>UN</v>
          </cell>
          <cell r="E1545" t="str">
            <v>25,45</v>
          </cell>
        </row>
        <row r="1546">
          <cell r="A1546">
            <v>12002</v>
          </cell>
          <cell r="B1546" t="str">
            <v>CONJUNTO CONDULETE PVC TIPO "C" C/ 1 INTERRUPTOR SIMPLES CONJUGADO C/ 1 TOMADA + TAMPA"</v>
          </cell>
          <cell r="C1546" t="str">
            <v>UN</v>
          </cell>
          <cell r="E1546" t="str">
            <v>18,02</v>
          </cell>
        </row>
        <row r="1547">
          <cell r="A1547">
            <v>12004</v>
          </cell>
          <cell r="B1547" t="str">
            <v>CONJUNTO CONDULETE PVC TIPO "C" C/ 1 TOMADA 2P + T INCLUSIVE TAMPA"</v>
          </cell>
          <cell r="C1547" t="str">
            <v>UN</v>
          </cell>
          <cell r="E1547" t="str">
            <v>17,66</v>
          </cell>
        </row>
        <row r="1548">
          <cell r="A1548">
            <v>12005</v>
          </cell>
          <cell r="B1548" t="str">
            <v>CONJUNTO CONDULETE PVC TIPO "C" C/ 2 INTERRUPTORES SIMPLES + TAMPA"</v>
          </cell>
          <cell r="C1548" t="str">
            <v>UN</v>
          </cell>
          <cell r="E1548" t="str">
            <v>16,80</v>
          </cell>
        </row>
        <row r="1549">
          <cell r="A1549">
            <v>12007</v>
          </cell>
          <cell r="B1549" t="str">
            <v>CONJUNTO CONDULETE PVC TIPO "C" C/ 2 TOMADAS UNIVERSAL 2P + TAMPA"</v>
          </cell>
          <cell r="C1549" t="str">
            <v>UN</v>
          </cell>
          <cell r="E1549" t="str">
            <v>13,18</v>
          </cell>
        </row>
        <row r="1550">
          <cell r="A1550">
            <v>12612</v>
          </cell>
          <cell r="B1550" t="str">
            <v>CONJUNTO DE LIGACAO (TUBO + CANOPLA) PVC RIGIDO C/ TUBO 1.1/2" X 20CM P/ BACIA SANITARIA"</v>
          </cell>
          <cell r="C1550" t="str">
            <v>UN</v>
          </cell>
          <cell r="E1550" t="str">
            <v>3,02</v>
          </cell>
        </row>
        <row r="1551">
          <cell r="A1551">
            <v>11686</v>
          </cell>
          <cell r="B1551" t="str">
            <v>CONJUNTO DE LIGACAO (TUBO+CANOPLA+ANEL) EM PLASTICO BRANCO (POLIETILEN0) C/ TUBO 1.1/2" X 20CM P/ BACIA SANITARIA"</v>
          </cell>
          <cell r="C1551" t="str">
            <v>UN</v>
          </cell>
          <cell r="E1551" t="str">
            <v>3,13</v>
          </cell>
        </row>
        <row r="1552">
          <cell r="A1552">
            <v>12116</v>
          </cell>
          <cell r="B1552" t="str">
            <v>CONJUNTO EMBUTIR 1 INTERRUPTOR PARALELO 1 TOMADA 2P UNIVERSAL 10A/250V S/ PLACA, TP SILENTOQUE PIAL OU EQUIV</v>
          </cell>
          <cell r="C1552" t="str">
            <v>UN</v>
          </cell>
          <cell r="E1552" t="str">
            <v>5,73</v>
          </cell>
        </row>
        <row r="1553">
          <cell r="A1553">
            <v>7550</v>
          </cell>
          <cell r="B1553" t="str">
            <v>CONJUNTO EMBUTIR 1 INTERRUPTOR SIMPLES 1 INTERRUPTOR PARALELO 10A/250V C/ PLACA , TP SILENTOQUE PIAL OU EQUIV</v>
          </cell>
          <cell r="C1553" t="str">
            <v>UN</v>
          </cell>
          <cell r="E1553" t="str">
            <v>5,92</v>
          </cell>
        </row>
        <row r="1554">
          <cell r="A1554">
            <v>7556</v>
          </cell>
          <cell r="B1554" t="str">
            <v>CONJUNTO EMBUTIR 1 INTERRUPTOR SIMPLES 1 TOMADA 2P UNIVERSAL 10A/250V C/ PLACA, TP SILENTOQUE PIAL OU EQUIV</v>
          </cell>
          <cell r="C1554" t="str">
            <v>UN</v>
          </cell>
          <cell r="E1554" t="str">
            <v>5,74</v>
          </cell>
        </row>
        <row r="1555">
          <cell r="A1555">
            <v>7562</v>
          </cell>
          <cell r="B1555" t="str">
            <v>CONJUNTO EMBUTIR 1 INTERRUPTOR SIMPLES 1 TOMADA 2P UNIVERSAL 10A/250V S/ PLACA, TP SILENTOQUE PIAL OU EQUIV</v>
          </cell>
          <cell r="C1555" t="str">
            <v>UN</v>
          </cell>
          <cell r="E1555" t="str">
            <v>4,75</v>
          </cell>
        </row>
        <row r="1556">
          <cell r="A1556">
            <v>12130</v>
          </cell>
          <cell r="B1556" t="str">
            <v>CONJUNTO EMBUTIR 2 INTERRUPTORES PARALELOS 1 TOMADA 2P UNIVERSAL 10A/250V, S/ PLACA, TP SILENTOQUE PIAL OU EQUIV</v>
          </cell>
          <cell r="C1556" t="str">
            <v>UN</v>
          </cell>
          <cell r="E1556" t="str">
            <v>6,89</v>
          </cell>
        </row>
        <row r="1557">
          <cell r="A1557">
            <v>7567</v>
          </cell>
          <cell r="B1557" t="str">
            <v>CONJUNTO EMBUTIR 2 INTERRUPTORES PARALELOS 10A/250V C/ PLACA, TP SILENTOQUE PIAL OU EQUIV</v>
          </cell>
          <cell r="C1557" t="str">
            <v>UN</v>
          </cell>
          <cell r="E1557" t="str">
            <v>7,20</v>
          </cell>
        </row>
        <row r="1558">
          <cell r="A1558">
            <v>12125</v>
          </cell>
          <cell r="B1558" t="str">
            <v>CONJUNTO EMBUTIR 2 INTERRUPTORES SIMPLES 1 INTERRUPTOR PARALELO 10A/250V C/ PLACA TP SILENTOQUE PIAL OU EQUIV</v>
          </cell>
          <cell r="C1558" t="str">
            <v>UN</v>
          </cell>
          <cell r="E1558" t="str">
            <v>9,79</v>
          </cell>
        </row>
        <row r="1559">
          <cell r="A1559">
            <v>7558</v>
          </cell>
          <cell r="B1559" t="str">
            <v>CONJUNTO EMBUTIR 2 INTERRUPTORES SIMPLES 1 TOMADA 2P UNIVERSAL 10A/250V C/ PLACA, TP SILENTOQUE PIAL OU EQUIV</v>
          </cell>
          <cell r="C1559" t="str">
            <v>UN</v>
          </cell>
          <cell r="E1559" t="str">
            <v>7,59</v>
          </cell>
        </row>
        <row r="1560">
          <cell r="A1560">
            <v>7554</v>
          </cell>
          <cell r="B1560" t="str">
            <v>CONJUNTO EMBUTIR 2 INTERRUPTORES SIMPLES 1 TOMADA 2P UNIVERSAL 10A/250V S/ PLACA, TP SILENTOQUE PIAL OU EQUIV</v>
          </cell>
          <cell r="C1560" t="str">
            <v>UN</v>
          </cell>
          <cell r="E1560" t="str">
            <v>6,40</v>
          </cell>
        </row>
        <row r="1561">
          <cell r="A1561">
            <v>7559</v>
          </cell>
          <cell r="B1561" t="str">
            <v>CONJUNTO EMBUTIR 2 INTERRUPTORES SIMPLES 10A/250V C/ PLACA, TP SILENTOQUE PIAL OU EQUIV</v>
          </cell>
          <cell r="C1561" t="str">
            <v>UN</v>
          </cell>
          <cell r="E1561" t="str">
            <v>5,18</v>
          </cell>
        </row>
        <row r="1562">
          <cell r="A1562">
            <v>7547</v>
          </cell>
          <cell r="B1562" t="str">
            <v>CONJUNTO EMBUTIR 2 INTERRUPTORES SIMPLES 10A/250V S/ PLACA, TP SILENTOQUE PIAL OU EQUIV</v>
          </cell>
          <cell r="C1562" t="str">
            <v>UN</v>
          </cell>
          <cell r="E1562" t="str">
            <v>4,42</v>
          </cell>
        </row>
        <row r="1563">
          <cell r="A1563">
            <v>12126</v>
          </cell>
          <cell r="B1563" t="str">
            <v>CONJUNTO EMBUTIR 3 INTERRUPTORES PARALELOS 10A/250V C/ PLACA TP SILENTOQUE PIAL OU EQUIV</v>
          </cell>
          <cell r="C1563" t="str">
            <v>UN</v>
          </cell>
          <cell r="E1563" t="str">
            <v>9,52</v>
          </cell>
        </row>
        <row r="1564">
          <cell r="A1564">
            <v>7560</v>
          </cell>
          <cell r="B1564" t="str">
            <v>CONJUNTO EMBUTIR 3 INTERRUPTORES SIMPLES 10A/250V C/ PLACA, TP SILENTOQUE PIAL OU EQUIV</v>
          </cell>
          <cell r="C1564" t="str">
            <v>UN</v>
          </cell>
          <cell r="E1564" t="str">
            <v>7,14</v>
          </cell>
        </row>
        <row r="1565">
          <cell r="A1565">
            <v>7561</v>
          </cell>
          <cell r="B1565" t="str">
            <v>CONJUNTO EMBUTIR 3 INTERRUPTORES SIMPLES 10A/250V S/ PLACA, TP SILENTOQUE PIAL OU EQUIV</v>
          </cell>
          <cell r="C1565" t="str">
            <v>UN</v>
          </cell>
          <cell r="E1565" t="str">
            <v>6,06</v>
          </cell>
        </row>
        <row r="1566">
          <cell r="A1566">
            <v>6142</v>
          </cell>
          <cell r="B1566" t="str">
            <v>CONJUNTO LIGACAO PLASTICA P/ VASO SANITARIO (ESPUDE + TUBO + CANOPLA)</v>
          </cell>
          <cell r="C1566" t="str">
            <v>UN</v>
          </cell>
          <cell r="E1566" t="str">
            <v>9,76</v>
          </cell>
        </row>
        <row r="1567">
          <cell r="A1567">
            <v>1383</v>
          </cell>
          <cell r="B1567" t="str">
            <v>CONJUNTO MOTOBOMBA ELETRICO P/ REBAIXAMENTO LENCOL FREATICO C/ 8 PONTEIRAS</v>
          </cell>
          <cell r="C1567" t="str">
            <v>H</v>
          </cell>
          <cell r="E1567" t="str">
            <v>2,70</v>
          </cell>
        </row>
        <row r="1568">
          <cell r="A1568">
            <v>25398</v>
          </cell>
          <cell r="B1568" t="str">
            <v>CONJUNTO P/FUTSAL (TRAVES FOGO 300X200 REDES 4MM</v>
          </cell>
          <cell r="C1568" t="str">
            <v>UN</v>
          </cell>
          <cell r="E1568" t="str">
            <v>1.263,38</v>
          </cell>
        </row>
        <row r="1569">
          <cell r="A1569">
            <v>25399</v>
          </cell>
          <cell r="B1569" t="str">
            <v>CONJUNTO P/VOLEI(POSTES FOGO H=255 REDE NYLON 2 MM</v>
          </cell>
          <cell r="C1569" t="str">
            <v>UN</v>
          </cell>
          <cell r="E1569" t="str">
            <v>288,78</v>
          </cell>
        </row>
        <row r="1570">
          <cell r="A1570">
            <v>20275</v>
          </cell>
          <cell r="B1570" t="str">
            <v>CONJUNTO PINO DE ACO C/ FURO E FINCA PINO CURTO P/ CONCRETO</v>
          </cell>
          <cell r="C1570" t="str">
            <v>CJ</v>
          </cell>
          <cell r="E1570" t="str">
            <v>1,04</v>
          </cell>
        </row>
        <row r="1571">
          <cell r="A1571">
            <v>13950</v>
          </cell>
          <cell r="B1571" t="str">
            <v>CONJUNTO PNEUS CAMINHAO TOCO 3.5T</v>
          </cell>
          <cell r="C1571" t="str">
            <v>UN</v>
          </cell>
          <cell r="E1571" t="str">
            <v>2.265,01</v>
          </cell>
        </row>
        <row r="1572">
          <cell r="A1572">
            <v>13942</v>
          </cell>
          <cell r="B1572" t="str">
            <v>CONJUNTO PNEUS ESPALHADOR REBOCAVEL AGREGADOS 4 RODAS</v>
          </cell>
          <cell r="C1572" t="str">
            <v>UN</v>
          </cell>
          <cell r="E1572" t="str">
            <v>1.321,34</v>
          </cell>
        </row>
        <row r="1573">
          <cell r="A1573">
            <v>13940</v>
          </cell>
          <cell r="B1573" t="str">
            <v>CONJUNTO PNEUS MOTONIVELADORA 125CV</v>
          </cell>
          <cell r="C1573" t="str">
            <v>UN</v>
          </cell>
          <cell r="E1573" t="str">
            <v>9.289,22</v>
          </cell>
        </row>
        <row r="1574">
          <cell r="A1574">
            <v>13946</v>
          </cell>
          <cell r="B1574" t="str">
            <v>CONJUNTO PNEUS TRATOR E PULVI-MISTURADOR 61CV</v>
          </cell>
          <cell r="C1574" t="str">
            <v>UN</v>
          </cell>
          <cell r="E1574" t="str">
            <v>4.160,26</v>
          </cell>
        </row>
        <row r="1575">
          <cell r="A1575">
            <v>10775</v>
          </cell>
          <cell r="B1575" t="str">
            <v>CONTAINER 220 X 620CM P/ ESCRITORIO C/ 1 WCB COMPLETO TIPO CANTEIRO MOD. 1402 OU SIMILAR</v>
          </cell>
          <cell r="C1575" t="str">
            <v>MES</v>
          </cell>
          <cell r="E1575" t="str">
            <v>600,00</v>
          </cell>
        </row>
        <row r="1576">
          <cell r="A1576">
            <v>10776</v>
          </cell>
          <cell r="B1576" t="str">
            <v>CONTAINER 220 X 620CM P/ ESCRITORIO S/ DIVISORIAS TIPO CANTEIRO MOD. 1401 OU SIMILAR</v>
          </cell>
          <cell r="C1576" t="str">
            <v>MES</v>
          </cell>
          <cell r="E1576" t="str">
            <v>567,86</v>
          </cell>
        </row>
        <row r="1577">
          <cell r="A1577">
            <v>10777</v>
          </cell>
          <cell r="B1577" t="str">
            <v>CONTAINER 220 X 620CM P/ SANITARIO/VESTIARIO C/ 2 BACIAS, 1 LAVATORIO, 1 MICTORIO E 4 CHUVEIROS</v>
          </cell>
          <cell r="C1577" t="str">
            <v>MES</v>
          </cell>
          <cell r="E1577" t="str">
            <v>833,57</v>
          </cell>
        </row>
        <row r="1578">
          <cell r="A1578">
            <v>10778</v>
          </cell>
          <cell r="B1578" t="str">
            <v>CONTAINER 220 X 620CM P/ SANITARIO/VESTIARIO C/ 4 BACIAS, 1 LAVATORIO, 1 MICTORIO E 4 CHUVEIROS</v>
          </cell>
          <cell r="C1578" t="str">
            <v>MES</v>
          </cell>
          <cell r="E1578" t="str">
            <v>878,57</v>
          </cell>
        </row>
        <row r="1579">
          <cell r="A1579">
            <v>10779</v>
          </cell>
          <cell r="B1579" t="str">
            <v>CONTAINER 220 X 620CM P/ SANITARIO/VESTIARIO C/ 7 BACIAS, 1 LAVATORIO, 1 MICTORIO E 4 CHUVEIROS</v>
          </cell>
          <cell r="C1579" t="str">
            <v>MES</v>
          </cell>
          <cell r="E1579" t="str">
            <v>900,00</v>
          </cell>
        </row>
        <row r="1580">
          <cell r="A1580">
            <v>10667</v>
          </cell>
          <cell r="B1580" t="str">
            <v>CONTAINER 220 X 620CM PADRAO SIMPLES (S/ DIVISORIAS) TIPO CANTEIRO MOD.1401 OU SIMILAR</v>
          </cell>
          <cell r="C1580" t="str">
            <v>UN</v>
          </cell>
          <cell r="E1580" t="str">
            <v>7.830,11</v>
          </cell>
        </row>
        <row r="1581">
          <cell r="A1581">
            <v>1630</v>
          </cell>
          <cell r="B1581" t="str">
            <v>CONTATOR P/ ACIONAMENTO DE CAPACITORES TIPO WEG CW247</v>
          </cell>
          <cell r="C1581" t="str">
            <v>UN</v>
          </cell>
          <cell r="E1581" t="str">
            <v>2.173,61</v>
          </cell>
        </row>
        <row r="1582">
          <cell r="A1582">
            <v>1613</v>
          </cell>
          <cell r="B1582" t="str">
            <v>CONTATOR TRIPOLAR DE POTENCIA 112A (500V) CATEGORIA AC-2 E AC-3</v>
          </cell>
          <cell r="C1582" t="str">
            <v>UN</v>
          </cell>
          <cell r="E1582" t="str">
            <v>853,09</v>
          </cell>
        </row>
        <row r="1583">
          <cell r="A1583">
            <v>1623</v>
          </cell>
          <cell r="B1583" t="str">
            <v>CONTATOR TRIPOLAR DE POTENCIA 12A (500V) CATEGORIA AC-2 E AC-3</v>
          </cell>
          <cell r="C1583" t="str">
            <v>UN</v>
          </cell>
          <cell r="E1583" t="str">
            <v>68,86</v>
          </cell>
        </row>
        <row r="1584">
          <cell r="A1584">
            <v>1626</v>
          </cell>
          <cell r="B1584" t="str">
            <v>CONTATOR TRIPOLAR DE POTENCIA 180A (500V) CATEGORIA AC-2 E AC-3</v>
          </cell>
          <cell r="C1584" t="str">
            <v>UN</v>
          </cell>
          <cell r="E1584" t="str">
            <v>1.266,28</v>
          </cell>
        </row>
        <row r="1585">
          <cell r="A1585">
            <v>1625</v>
          </cell>
          <cell r="B1585" t="str">
            <v>CONTATOR TRIPOLAR DE POTENCIA 22A (500V) CATEGORIA AC-2 E AC-3</v>
          </cell>
          <cell r="C1585" t="str">
            <v>UN</v>
          </cell>
          <cell r="E1585" t="str">
            <v>93,06</v>
          </cell>
        </row>
        <row r="1586">
          <cell r="A1586">
            <v>1619</v>
          </cell>
          <cell r="B1586" t="str">
            <v>CONTATOR TRIPOLAR DE POTENCIA 25A (500V) CATEGORIA AC-2 E AC-3</v>
          </cell>
          <cell r="C1586" t="str">
            <v>UN</v>
          </cell>
          <cell r="E1586" t="str">
            <v>100,50</v>
          </cell>
        </row>
        <row r="1587">
          <cell r="A1587">
            <v>1622</v>
          </cell>
          <cell r="B1587" t="str">
            <v>CONTATOR TRIPOLAR DE POTENCIA 270A (500V) CATEGORIA AC-2 E AC-3</v>
          </cell>
          <cell r="C1587" t="str">
            <v>UN</v>
          </cell>
          <cell r="E1587" t="str">
            <v>3.900,44</v>
          </cell>
        </row>
        <row r="1588">
          <cell r="A1588">
            <v>1616</v>
          </cell>
          <cell r="B1588" t="str">
            <v>CONTATOR TRIPOLAR DE POTENCIA 300A (500V) CATEGORIA AC-2 E AC-3</v>
          </cell>
          <cell r="C1588" t="str">
            <v>UN</v>
          </cell>
          <cell r="E1588" t="str">
            <v>3.900,44</v>
          </cell>
        </row>
        <row r="1589">
          <cell r="A1589">
            <v>1614</v>
          </cell>
          <cell r="B1589" t="str">
            <v>CONTATOR TRIPOLAR DE POTENCIA 32A (500V) CATEGORIA AC-2 E AC-3</v>
          </cell>
          <cell r="C1589" t="str">
            <v>UN</v>
          </cell>
          <cell r="E1589" t="str">
            <v>159,08</v>
          </cell>
        </row>
        <row r="1590">
          <cell r="A1590">
            <v>1620</v>
          </cell>
          <cell r="B1590" t="str">
            <v>CONTATOR TRIPOLAR DE POTENCIA 36A (500V) CATEGORIA AC-2 E AC-3</v>
          </cell>
          <cell r="C1590" t="str">
            <v>UN</v>
          </cell>
          <cell r="E1590" t="str">
            <v>223,68</v>
          </cell>
        </row>
        <row r="1591">
          <cell r="A1591">
            <v>1617</v>
          </cell>
          <cell r="B1591" t="str">
            <v>CONTATOR TRIPOLAR DE POTENCIA 400A (500V) CATEGORIA AC-2 E AC-3</v>
          </cell>
          <cell r="C1591" t="str">
            <v>UN</v>
          </cell>
          <cell r="E1591" t="str">
            <v>4.819,16</v>
          </cell>
        </row>
        <row r="1592">
          <cell r="A1592">
            <v>1621</v>
          </cell>
          <cell r="B1592" t="str">
            <v>CONTATOR TRIPOLAR DE POTENCIA 45A (500V) CATEGORIA AC-2 E AC-3</v>
          </cell>
          <cell r="C1592" t="str">
            <v>UN</v>
          </cell>
          <cell r="E1592" t="str">
            <v>268,23</v>
          </cell>
        </row>
        <row r="1593">
          <cell r="A1593">
            <v>1629</v>
          </cell>
          <cell r="B1593" t="str">
            <v>CONTATOR TRIPOLAR DE POTENCIA 490A (500V) CATEGORIA AC-2 E AC-3</v>
          </cell>
          <cell r="C1593" t="str">
            <v>UN</v>
          </cell>
          <cell r="E1593" t="str">
            <v>6.782,27</v>
          </cell>
        </row>
        <row r="1594">
          <cell r="A1594">
            <v>1627</v>
          </cell>
          <cell r="B1594" t="str">
            <v>CONTATOR TRIPOLAR DE POTENCIA 63A (500V) CATEGORIA AC-2 E AC-3</v>
          </cell>
          <cell r="C1594" t="str">
            <v>UN</v>
          </cell>
          <cell r="E1594" t="str">
            <v>381,15</v>
          </cell>
        </row>
        <row r="1595">
          <cell r="A1595">
            <v>1624</v>
          </cell>
          <cell r="B1595" t="str">
            <v>CONTATOR TRIPOLAR DE POTENCIA 630A (500V) CATEGORIA AC-2 E AC-3</v>
          </cell>
          <cell r="C1595" t="str">
            <v>UN</v>
          </cell>
          <cell r="E1595" t="str">
            <v>8.660,38</v>
          </cell>
        </row>
        <row r="1596">
          <cell r="A1596">
            <v>1615</v>
          </cell>
          <cell r="B1596" t="str">
            <v>CONTATOR TRIPOLAR DE POTENCIA 75A (500V) CATEGORIA AC-2 E AC-3</v>
          </cell>
          <cell r="C1596" t="str">
            <v>UN</v>
          </cell>
          <cell r="E1596" t="str">
            <v>474,87</v>
          </cell>
        </row>
        <row r="1597">
          <cell r="A1597">
            <v>1612</v>
          </cell>
          <cell r="B1597" t="str">
            <v>CONTATOR TRIPOLAR DE POTENCIA 9A (500V) CATEGORIA AC-2 E AC-3</v>
          </cell>
          <cell r="C1597" t="str">
            <v>UN</v>
          </cell>
          <cell r="E1597" t="str">
            <v>68,00</v>
          </cell>
        </row>
        <row r="1598">
          <cell r="A1598">
            <v>1618</v>
          </cell>
          <cell r="B1598" t="str">
            <v>CONTATOR TRIPOLAR DE POTENCIA 94A (500V) CATEGORIA AC-2 E AC-3</v>
          </cell>
          <cell r="C1598" t="str">
            <v>UN</v>
          </cell>
          <cell r="E1598" t="str">
            <v>708,35</v>
          </cell>
        </row>
        <row r="1599">
          <cell r="A1599">
            <v>14211</v>
          </cell>
          <cell r="B1599" t="str">
            <v>CONTRA PORCA SEXTAVADA H = 35MM</v>
          </cell>
          <cell r="C1599" t="str">
            <v>UN</v>
          </cell>
          <cell r="E1599" t="str">
            <v>25,89</v>
          </cell>
        </row>
        <row r="1600">
          <cell r="A1600">
            <v>4266</v>
          </cell>
          <cell r="B1600" t="str">
            <v>COPIA HELIOGRAFICA</v>
          </cell>
          <cell r="C1600" t="str">
            <v>M2</v>
          </cell>
          <cell r="E1600" t="str">
            <v>12,04</v>
          </cell>
        </row>
        <row r="1601">
          <cell r="A1601">
            <v>12890</v>
          </cell>
          <cell r="B1601" t="str">
            <v>CORDAO DE NYLON P/ PISO DE CARPETE - COLOCADO</v>
          </cell>
          <cell r="C1601" t="str">
            <v>M</v>
          </cell>
          <cell r="E1601" t="str">
            <v>5,19</v>
          </cell>
        </row>
        <row r="1602">
          <cell r="A1602">
            <v>1634</v>
          </cell>
          <cell r="B1602" t="str">
            <v>CORDEL DETONANTE NP10</v>
          </cell>
          <cell r="C1602" t="str">
            <v>M</v>
          </cell>
          <cell r="E1602" t="str">
            <v>1,43</v>
          </cell>
        </row>
        <row r="1603">
          <cell r="A1603">
            <v>10970</v>
          </cell>
          <cell r="B1603" t="str">
            <v>CORDOALHA ACO PARA PROTENSAO ( 6 D=1/2")</v>
          </cell>
          <cell r="C1603" t="str">
            <v>KG</v>
          </cell>
          <cell r="E1603" t="str">
            <v>0,01</v>
          </cell>
        </row>
        <row r="1604">
          <cell r="A1604">
            <v>25984</v>
          </cell>
          <cell r="B1604" t="str">
            <v>CORDOALHA EM AÇO CP - 190 RB 7, DIAMETRO NOMINAL 12,7MM ENGRAXADA</v>
          </cell>
          <cell r="C1604" t="str">
            <v>KG</v>
          </cell>
          <cell r="E1604" t="str">
            <v>0,01</v>
          </cell>
        </row>
        <row r="1605">
          <cell r="A1605">
            <v>5086</v>
          </cell>
          <cell r="B1605" t="str">
            <v>CORRENTE DE FERRO E = 1/2''</v>
          </cell>
          <cell r="C1605" t="str">
            <v>KG</v>
          </cell>
          <cell r="E1605" t="str">
            <v>11,01</v>
          </cell>
        </row>
        <row r="1606">
          <cell r="A1606">
            <v>12109</v>
          </cell>
          <cell r="B1606" t="str">
            <v>CORTA-CIRCUITO FUSIVEL DISTRIBUICAO, 100A/15 KV C/ SUPORTE L, TIPO LMO DA HITACHE-LINE OU EQUIV</v>
          </cell>
          <cell r="C1606" t="str">
            <v>UN</v>
          </cell>
          <cell r="E1606" t="str">
            <v>215,45</v>
          </cell>
        </row>
        <row r="1607">
          <cell r="A1607">
            <v>12722</v>
          </cell>
          <cell r="B1607" t="str">
            <v>COTOVELO COBRE S/ANEL SOLDA REF 607 104MM</v>
          </cell>
          <cell r="C1607" t="str">
            <v>UN</v>
          </cell>
          <cell r="E1607" t="str">
            <v>199,19</v>
          </cell>
        </row>
        <row r="1608">
          <cell r="A1608">
            <v>12714</v>
          </cell>
          <cell r="B1608" t="str">
            <v>COTOVELO COBRE S/ANEL SOLDA REF 607 15MM</v>
          </cell>
          <cell r="C1608" t="str">
            <v>UN</v>
          </cell>
          <cell r="E1608" t="str">
            <v>1,63</v>
          </cell>
        </row>
        <row r="1609">
          <cell r="A1609">
            <v>12715</v>
          </cell>
          <cell r="B1609" t="str">
            <v>COTOVELO COBRE S/ANEL SOLDA REF 607 22MM</v>
          </cell>
          <cell r="C1609" t="str">
            <v>UN</v>
          </cell>
          <cell r="E1609" t="str">
            <v>3,98</v>
          </cell>
        </row>
        <row r="1610">
          <cell r="A1610">
            <v>12716</v>
          </cell>
          <cell r="B1610" t="str">
            <v>COTOVELO COBRE S/ANEL SOLDA REF 607 28MM</v>
          </cell>
          <cell r="C1610" t="str">
            <v>UN</v>
          </cell>
          <cell r="E1610" t="str">
            <v>5,47</v>
          </cell>
        </row>
        <row r="1611">
          <cell r="A1611">
            <v>12717</v>
          </cell>
          <cell r="B1611" t="str">
            <v>COTOVELO COBRE S/ANEL SOLDA REF 607 35MM</v>
          </cell>
          <cell r="C1611" t="str">
            <v>UN</v>
          </cell>
          <cell r="E1611" t="str">
            <v>14,66</v>
          </cell>
        </row>
        <row r="1612">
          <cell r="A1612">
            <v>12718</v>
          </cell>
          <cell r="B1612" t="str">
            <v>COTOVELO COBRE S/ANEL SOLDA REF 607 42MM</v>
          </cell>
          <cell r="C1612" t="str">
            <v>UN</v>
          </cell>
          <cell r="E1612" t="str">
            <v>22,15</v>
          </cell>
        </row>
        <row r="1613">
          <cell r="A1613">
            <v>12719</v>
          </cell>
          <cell r="B1613" t="str">
            <v>COTOVELO COBRE S/ANEL SOLDA REF 607 54MM</v>
          </cell>
          <cell r="C1613" t="str">
            <v>UN</v>
          </cell>
          <cell r="E1613" t="str">
            <v>32,63</v>
          </cell>
        </row>
        <row r="1614">
          <cell r="A1614">
            <v>12720</v>
          </cell>
          <cell r="B1614" t="str">
            <v>COTOVELO COBRE S/ANEL SOLDA REF 607 66MM</v>
          </cell>
          <cell r="C1614" t="str">
            <v>UN</v>
          </cell>
          <cell r="E1614" t="str">
            <v>97,12</v>
          </cell>
        </row>
        <row r="1615">
          <cell r="A1615">
            <v>12721</v>
          </cell>
          <cell r="B1615" t="str">
            <v>COTOVELO COBRE S/ANEL SOLDA REF 607 79MM</v>
          </cell>
          <cell r="C1615" t="str">
            <v>UN</v>
          </cell>
          <cell r="E1615" t="str">
            <v>115,95</v>
          </cell>
        </row>
        <row r="1616">
          <cell r="A1616">
            <v>3112</v>
          </cell>
          <cell r="B1616" t="str">
            <v>CREMONA LATAO CROMADO OU POLIDO - COMPLETA C/ VARA H =1,20M</v>
          </cell>
          <cell r="C1616" t="str">
            <v>CJ</v>
          </cell>
          <cell r="E1616" t="str">
            <v>20,58</v>
          </cell>
        </row>
        <row r="1617">
          <cell r="A1617">
            <v>3113</v>
          </cell>
          <cell r="B1617" t="str">
            <v>CREMONA LATAO CROMADO OU POLIDO - COMPLETA C/ VARA H =1,50M</v>
          </cell>
          <cell r="C1617" t="str">
            <v>CJ</v>
          </cell>
          <cell r="E1617" t="str">
            <v>37,80</v>
          </cell>
        </row>
        <row r="1618">
          <cell r="A1618">
            <v>3114</v>
          </cell>
          <cell r="B1618" t="str">
            <v>CREMONA LATAO CROMADO 113 X 40 X 35MM (NAO INCL VARA FERRO)</v>
          </cell>
          <cell r="C1618" t="str">
            <v>UN</v>
          </cell>
          <cell r="E1618" t="str">
            <v>33,08</v>
          </cell>
        </row>
        <row r="1619">
          <cell r="A1619">
            <v>1636</v>
          </cell>
          <cell r="B1619" t="str">
            <v>CRIVO FOFO FLANGE PN-10 DN 80</v>
          </cell>
          <cell r="C1619" t="str">
            <v>UN</v>
          </cell>
          <cell r="E1619" t="str">
            <v>146,37</v>
          </cell>
        </row>
        <row r="1620">
          <cell r="A1620">
            <v>1646</v>
          </cell>
          <cell r="B1620" t="str">
            <v>CRIVO FOFO FLANGE PN-10 DN 100</v>
          </cell>
          <cell r="C1620" t="str">
            <v>UN</v>
          </cell>
          <cell r="E1620" t="str">
            <v>200,34</v>
          </cell>
        </row>
        <row r="1621">
          <cell r="A1621">
            <v>1637</v>
          </cell>
          <cell r="B1621" t="str">
            <v>CRIVO FOFO FLANGE PN-10 DN 150</v>
          </cell>
          <cell r="C1621" t="str">
            <v>UN</v>
          </cell>
          <cell r="E1621" t="str">
            <v>300,51</v>
          </cell>
        </row>
        <row r="1622">
          <cell r="A1622">
            <v>1638</v>
          </cell>
          <cell r="B1622" t="str">
            <v>CRIVO FOFO FLANGE PN-10 DN 200</v>
          </cell>
          <cell r="C1622" t="str">
            <v>UN</v>
          </cell>
          <cell r="E1622" t="str">
            <v>421,89</v>
          </cell>
        </row>
        <row r="1623">
          <cell r="A1623">
            <v>1645</v>
          </cell>
          <cell r="B1623" t="str">
            <v>CRIVO FOFO FLANGE PN-10 DN 250</v>
          </cell>
          <cell r="C1623" t="str">
            <v>UN</v>
          </cell>
          <cell r="E1623" t="str">
            <v>589,24</v>
          </cell>
        </row>
        <row r="1624">
          <cell r="A1624">
            <v>1639</v>
          </cell>
          <cell r="B1624" t="str">
            <v>CRIVO FOFO FLANGE PN-10 DN 300</v>
          </cell>
          <cell r="C1624" t="str">
            <v>UN</v>
          </cell>
          <cell r="E1624" t="str">
            <v>756,58</v>
          </cell>
        </row>
        <row r="1625">
          <cell r="A1625">
            <v>1640</v>
          </cell>
          <cell r="B1625" t="str">
            <v>CRIVO FOFO FLANGE PN-10 DN 350</v>
          </cell>
          <cell r="C1625" t="str">
            <v>UN</v>
          </cell>
          <cell r="E1625" t="str">
            <v>965,17</v>
          </cell>
        </row>
        <row r="1626">
          <cell r="A1626">
            <v>1644</v>
          </cell>
          <cell r="B1626" t="str">
            <v>CRIVO FOFO FLANGE PN-10 DN 400</v>
          </cell>
          <cell r="C1626" t="str">
            <v>UN</v>
          </cell>
          <cell r="E1626" t="str">
            <v>1.044,12</v>
          </cell>
        </row>
        <row r="1627">
          <cell r="A1627">
            <v>1641</v>
          </cell>
          <cell r="B1627" t="str">
            <v>CRIVO FOFO FLANGE PN-10 DN 450</v>
          </cell>
          <cell r="C1627" t="str">
            <v>UN</v>
          </cell>
          <cell r="E1627" t="str">
            <v>1.878,84</v>
          </cell>
        </row>
        <row r="1628">
          <cell r="A1628">
            <v>1642</v>
          </cell>
          <cell r="B1628" t="str">
            <v>CRIVO FOFO FLANGE PN-10 DN 500</v>
          </cell>
          <cell r="C1628" t="str">
            <v>UN</v>
          </cell>
          <cell r="E1628" t="str">
            <v>2.222,60</v>
          </cell>
        </row>
        <row r="1629">
          <cell r="A1629">
            <v>1643</v>
          </cell>
          <cell r="B1629" t="str">
            <v>CRIVO FOFO FLANGE PN-10 DN 600</v>
          </cell>
          <cell r="C1629" t="str">
            <v>UN</v>
          </cell>
          <cell r="E1629" t="str">
            <v>2.427,65</v>
          </cell>
        </row>
        <row r="1630">
          <cell r="A1630">
            <v>1677</v>
          </cell>
          <cell r="B1630" t="str">
            <v>CRUZETA C/BOLSAS JGS FOFO DN 100X100 INCLUSIVE ANEL BORRACHA</v>
          </cell>
          <cell r="C1630" t="str">
            <v>UN</v>
          </cell>
          <cell r="E1630" t="str">
            <v>0,01</v>
          </cell>
        </row>
        <row r="1631">
          <cell r="A1631">
            <v>1678</v>
          </cell>
          <cell r="B1631" t="str">
            <v>CRUZETA C/BOLSAS JGS FOFO DN 150X 80 INCLUSIVE ANEL BORRACHA</v>
          </cell>
          <cell r="C1631" t="str">
            <v>UN</v>
          </cell>
          <cell r="E1631" t="str">
            <v>0,01</v>
          </cell>
        </row>
        <row r="1632">
          <cell r="A1632">
            <v>1672</v>
          </cell>
          <cell r="B1632" t="str">
            <v>CRUZETA C/BOLSAS JGS FOFO DN 150X100 INCLUSIVE ANEL BORRACHA</v>
          </cell>
          <cell r="C1632" t="str">
            <v>UN</v>
          </cell>
          <cell r="E1632" t="str">
            <v>0,01</v>
          </cell>
        </row>
        <row r="1633">
          <cell r="A1633">
            <v>1679</v>
          </cell>
          <cell r="B1633" t="str">
            <v>CRUZETA C/BOLSAS JGS FOFO DN 150X150 INCLUSIVE ANEL BORRACHA</v>
          </cell>
          <cell r="C1633" t="str">
            <v>UN</v>
          </cell>
          <cell r="E1633" t="str">
            <v>0,01</v>
          </cell>
        </row>
        <row r="1634">
          <cell r="A1634">
            <v>1680</v>
          </cell>
          <cell r="B1634" t="str">
            <v>CRUZETA C/BOLSAS JGS FOFO DN 200X 80 INCLUSIVE ANEL BORRACHA</v>
          </cell>
          <cell r="C1634" t="str">
            <v>UN</v>
          </cell>
          <cell r="E1634" t="str">
            <v>0,02</v>
          </cell>
        </row>
        <row r="1635">
          <cell r="A1635">
            <v>1658</v>
          </cell>
          <cell r="B1635" t="str">
            <v>CRUZETA C/BOLSAS JGS FOFO DN 200X100 INCLUSIVE ANEL BORRACHA</v>
          </cell>
          <cell r="C1635" t="str">
            <v>UN</v>
          </cell>
          <cell r="E1635" t="str">
            <v>0,02</v>
          </cell>
        </row>
        <row r="1636">
          <cell r="A1636">
            <v>1681</v>
          </cell>
          <cell r="B1636" t="str">
            <v>CRUZETA C/BOLSAS JGS FOFO DN 200X200 INCLUSIVE ANEL BORRACHA</v>
          </cell>
          <cell r="C1636" t="str">
            <v>UN</v>
          </cell>
          <cell r="E1636" t="str">
            <v>0,03</v>
          </cell>
        </row>
        <row r="1637">
          <cell r="A1637">
            <v>1682</v>
          </cell>
          <cell r="B1637" t="str">
            <v>CRUZETA C/BOLSAS JGS FOFO DN 250X 80 INCLUSIVE ANEL BORRACHA</v>
          </cell>
          <cell r="C1637" t="str">
            <v>UN</v>
          </cell>
          <cell r="E1637" t="str">
            <v>0,03</v>
          </cell>
        </row>
        <row r="1638">
          <cell r="A1638">
            <v>1683</v>
          </cell>
          <cell r="B1638" t="str">
            <v>CRUZETA C/BOLSAS JGS FOFO DN 250X100 INCLUSIVE ANEL BORRACHA</v>
          </cell>
          <cell r="C1638" t="str">
            <v>UN</v>
          </cell>
          <cell r="E1638" t="str">
            <v>0,04</v>
          </cell>
        </row>
        <row r="1639">
          <cell r="A1639">
            <v>1661</v>
          </cell>
          <cell r="B1639" t="str">
            <v>CRUZETA C/BOLSAS JGS FOFO DN 250X250 INCLUSIVE ANEL BORRACHA</v>
          </cell>
          <cell r="C1639" t="str">
            <v>UN</v>
          </cell>
          <cell r="E1639" t="str">
            <v>0,04</v>
          </cell>
        </row>
        <row r="1640">
          <cell r="A1640">
            <v>1666</v>
          </cell>
          <cell r="B1640" t="str">
            <v>CRUZETA C/BOLSAS JGS FOFO DN 300X 80 INCLUSIVE ANEL BORRACHA</v>
          </cell>
          <cell r="C1640" t="str">
            <v>UN</v>
          </cell>
          <cell r="E1640" t="str">
            <v>0,04</v>
          </cell>
        </row>
        <row r="1641">
          <cell r="A1641">
            <v>1684</v>
          </cell>
          <cell r="B1641" t="str">
            <v>CRUZETA C/BOLSAS JGS FOFO DN 300X100 INCLUSIVE ANEL BORRACHA</v>
          </cell>
          <cell r="C1641" t="str">
            <v>UN</v>
          </cell>
          <cell r="E1641" t="str">
            <v>0,05</v>
          </cell>
        </row>
        <row r="1642">
          <cell r="A1642">
            <v>1685</v>
          </cell>
          <cell r="B1642" t="str">
            <v>CRUZETA C/BOLSAS JGS FOFO DN 300X200 INCLUSIVE ANEL BORRACHA</v>
          </cell>
          <cell r="C1642" t="str">
            <v>UN</v>
          </cell>
          <cell r="E1642" t="str">
            <v>0,05</v>
          </cell>
        </row>
        <row r="1643">
          <cell r="A1643">
            <v>1665</v>
          </cell>
          <cell r="B1643" t="str">
            <v>CRUZETA C/BOLSAS JGS FOFO DN 300X300 INCLUSIVE ANEL BORRACHA</v>
          </cell>
          <cell r="C1643" t="str">
            <v>UN</v>
          </cell>
          <cell r="E1643" t="str">
            <v>0,06</v>
          </cell>
        </row>
        <row r="1644">
          <cell r="A1644">
            <v>1664</v>
          </cell>
          <cell r="B1644" t="str">
            <v>CRUZETA C/BOLSAS JGS FOFO DN 400X 80 INCLUSIVE ANEL BORRACHA</v>
          </cell>
          <cell r="C1644" t="str">
            <v>UN</v>
          </cell>
          <cell r="E1644" t="str">
            <v>0,05</v>
          </cell>
        </row>
        <row r="1645">
          <cell r="A1645">
            <v>1686</v>
          </cell>
          <cell r="B1645" t="str">
            <v>CRUZETA C/BOLSAS JGS FOFO DN 400X100 INCLUSIVE ANEL BORRACHA</v>
          </cell>
          <cell r="C1645" t="str">
            <v>UN</v>
          </cell>
          <cell r="E1645" t="str">
            <v>0,06</v>
          </cell>
        </row>
        <row r="1646">
          <cell r="A1646">
            <v>1687</v>
          </cell>
          <cell r="B1646" t="str">
            <v>CRUZETA C/BOLSAS JGS FOFO DN 400X200 INCLUSIVE ANEL BORRACHA</v>
          </cell>
          <cell r="C1646" t="str">
            <v>UN</v>
          </cell>
          <cell r="E1646" t="str">
            <v>0,08</v>
          </cell>
        </row>
        <row r="1647">
          <cell r="A1647">
            <v>1663</v>
          </cell>
          <cell r="B1647" t="str">
            <v>CRUZETA C/BOLSAS JGS FOFO DN 400X300 INCLUSIVE ANEL BORRACHA</v>
          </cell>
          <cell r="C1647" t="str">
            <v>UN</v>
          </cell>
          <cell r="E1647" t="str">
            <v>0,10</v>
          </cell>
        </row>
        <row r="1648">
          <cell r="A1648">
            <v>1688</v>
          </cell>
          <cell r="B1648" t="str">
            <v>CRUZETA C/BOLSAS JGS FOFO DN 400X400 INCLUSIVE ANEL BORRACHA</v>
          </cell>
          <cell r="C1648" t="str">
            <v>UN</v>
          </cell>
          <cell r="E1648" t="str">
            <v>0,14</v>
          </cell>
        </row>
        <row r="1649">
          <cell r="A1649">
            <v>1671</v>
          </cell>
          <cell r="B1649" t="str">
            <v>CRUZETA C/BOLSAS JGS FOFO DN 500X100 INCLUSIVE ANEL BORRACHA</v>
          </cell>
          <cell r="C1649" t="str">
            <v>UN</v>
          </cell>
          <cell r="E1649" t="str">
            <v>0,09</v>
          </cell>
        </row>
        <row r="1650">
          <cell r="A1650">
            <v>1689</v>
          </cell>
          <cell r="B1650" t="str">
            <v>CRUZETA C/BOLSAS JGS FOFO DN 500X200 INCLUSIVE ANEL BORRACHA</v>
          </cell>
          <cell r="C1650" t="str">
            <v>UN</v>
          </cell>
          <cell r="E1650" t="str">
            <v>0,11</v>
          </cell>
        </row>
        <row r="1651">
          <cell r="A1651">
            <v>1670</v>
          </cell>
          <cell r="B1651" t="str">
            <v>CRUZETA C/BOLSAS JGS FOFO DN 500X300 INCLUSIVE ANEL BORRACHA</v>
          </cell>
          <cell r="C1651" t="str">
            <v>UN</v>
          </cell>
          <cell r="E1651" t="str">
            <v>0,12</v>
          </cell>
        </row>
        <row r="1652">
          <cell r="A1652">
            <v>1669</v>
          </cell>
          <cell r="B1652" t="str">
            <v>CRUZETA C/BOLSAS JGS FOFO DN 500X500 INCLUSIVE ANEL BORRACHA</v>
          </cell>
          <cell r="C1652" t="str">
            <v>UN</v>
          </cell>
          <cell r="E1652" t="str">
            <v>0,19</v>
          </cell>
        </row>
        <row r="1653">
          <cell r="A1653">
            <v>1690</v>
          </cell>
          <cell r="B1653" t="str">
            <v>CRUZETA C/BOLSAS JGS FOFO DN 600X100 INCLUSIVE ANEL BORRACHA</v>
          </cell>
          <cell r="C1653" t="str">
            <v>UN</v>
          </cell>
          <cell r="E1653" t="str">
            <v>0,13</v>
          </cell>
        </row>
        <row r="1654">
          <cell r="A1654">
            <v>1691</v>
          </cell>
          <cell r="B1654" t="str">
            <v>CRUZETA C/BOLSAS JGS FOFO DN 600X200 INCLUSIVE ANEL BORRACHA</v>
          </cell>
          <cell r="C1654" t="str">
            <v>UN</v>
          </cell>
          <cell r="E1654" t="str">
            <v>0,15</v>
          </cell>
        </row>
        <row r="1655">
          <cell r="A1655">
            <v>1692</v>
          </cell>
          <cell r="B1655" t="str">
            <v>CRUZETA C/BOLSAS JGS FOFO DN 600X300 INCLUSIVE ANEL BORRACHA</v>
          </cell>
          <cell r="C1655" t="str">
            <v>UN</v>
          </cell>
          <cell r="E1655" t="str">
            <v>0,16</v>
          </cell>
        </row>
        <row r="1656">
          <cell r="A1656">
            <v>1668</v>
          </cell>
          <cell r="B1656" t="str">
            <v>CRUZETA C/BOLSAS JGS FOFO DN 600X400 INCLUSIVE ANEL BORRACHA</v>
          </cell>
          <cell r="C1656" t="str">
            <v>UN</v>
          </cell>
          <cell r="E1656" t="str">
            <v>0,19</v>
          </cell>
        </row>
        <row r="1657">
          <cell r="A1657">
            <v>1693</v>
          </cell>
          <cell r="B1657" t="str">
            <v>CRUZETA C/BOLSAS JGS FOFO DN 600X600 INCLUSIVE ANEL BORRACHA</v>
          </cell>
          <cell r="C1657" t="str">
            <v>UN</v>
          </cell>
          <cell r="E1657" t="str">
            <v>0,29</v>
          </cell>
        </row>
        <row r="1658">
          <cell r="A1658">
            <v>1696</v>
          </cell>
          <cell r="B1658" t="str">
            <v>CRUZETA C/BOLSAS JGS FOFO E BOLSA P/TUBO PVC DN 150X 50 INCLUSIVE ANEL BORRACHA</v>
          </cell>
          <cell r="C1658" t="str">
            <v>UN</v>
          </cell>
          <cell r="E1658" t="str">
            <v>0,01</v>
          </cell>
        </row>
        <row r="1659">
          <cell r="A1659">
            <v>1697</v>
          </cell>
          <cell r="B1659" t="str">
            <v>CRUZETA C/BOLSAS JGS FOFO E BOLSA P/TUBO PVC DN 150X 75 INCLUSIVE ANEL BORRACHA</v>
          </cell>
          <cell r="C1659" t="str">
            <v>UN</v>
          </cell>
          <cell r="E1659" t="str">
            <v>0,01</v>
          </cell>
        </row>
        <row r="1660">
          <cell r="A1660">
            <v>1698</v>
          </cell>
          <cell r="B1660" t="str">
            <v>CRUZETA C/BOLSAS JGS FOFO E BOLSA P/TUBO PVC DN 150X100 INCLUSIVE ANEL BORRACHA</v>
          </cell>
          <cell r="C1660" t="str">
            <v>UN</v>
          </cell>
          <cell r="E1660" t="str">
            <v>0,02</v>
          </cell>
        </row>
        <row r="1661">
          <cell r="A1661">
            <v>1667</v>
          </cell>
          <cell r="B1661" t="str">
            <v>CRUZETA C/BOLSAS JGS FOFO E BOLSA P/TUBO PVC DN 200X 50 INCLUSIVE ANEL BORRACHA</v>
          </cell>
          <cell r="C1661" t="str">
            <v>UN</v>
          </cell>
          <cell r="E1661" t="str">
            <v>0,01</v>
          </cell>
        </row>
        <row r="1662">
          <cell r="A1662">
            <v>1657</v>
          </cell>
          <cell r="B1662" t="str">
            <v>CRUZETA C/BOLSAS JGS FOFO E BOLSA P/TUBO PVC DN 200X 75 INCLUSIVE ANELBORRACHA</v>
          </cell>
          <cell r="C1662" t="str">
            <v>UN</v>
          </cell>
          <cell r="E1662" t="str">
            <v>0,02</v>
          </cell>
        </row>
        <row r="1663">
          <cell r="A1663">
            <v>1699</v>
          </cell>
          <cell r="B1663" t="str">
            <v>CRUZETA C/BOLSAS JGS FOFO E BOLSA P/TUBO PVC DN 200X100 INCLUSIVE ANEL BORRACHA</v>
          </cell>
          <cell r="C1663" t="str">
            <v>UN</v>
          </cell>
          <cell r="E1663" t="str">
            <v>0,02</v>
          </cell>
        </row>
        <row r="1664">
          <cell r="A1664">
            <v>1659</v>
          </cell>
          <cell r="B1664" t="str">
            <v>CRUZETA C/BOLSAS JGS FOFO E BOLSA P/TUBO PVC DN 250X 50 INCLUSIVE ANEL BORRACHA</v>
          </cell>
          <cell r="C1664" t="str">
            <v>UN</v>
          </cell>
          <cell r="E1664" t="str">
            <v>0,03</v>
          </cell>
        </row>
        <row r="1665">
          <cell r="A1665">
            <v>1700</v>
          </cell>
          <cell r="B1665" t="str">
            <v>CRUZETA C/BOLSAS JGS FOFO E BOLSA P/TUBO PVC DN 250X 75 INCLUSIVE ANEL BORRACHA</v>
          </cell>
          <cell r="C1665" t="str">
            <v>UN</v>
          </cell>
          <cell r="E1665" t="str">
            <v>0,03</v>
          </cell>
        </row>
        <row r="1666">
          <cell r="A1666">
            <v>1701</v>
          </cell>
          <cell r="B1666" t="str">
            <v>CRUZETA C/BOLSAS JGS FOFO E BOLSA P/TUBO PVC DN 250X100 INCLUSIVE ANEL BORRACHA</v>
          </cell>
          <cell r="C1666" t="str">
            <v>UN</v>
          </cell>
          <cell r="E1666" t="str">
            <v>0,03</v>
          </cell>
        </row>
        <row r="1667">
          <cell r="A1667">
            <v>10510</v>
          </cell>
          <cell r="B1667" t="str">
            <v>CRUZETA DE MADEIRA DE LEI, COMPRIM= 2,4M SECAO TRANSVERSAL 90 X 115MM</v>
          </cell>
          <cell r="C1667" t="str">
            <v>UN</v>
          </cell>
          <cell r="E1667" t="str">
            <v>108,74</v>
          </cell>
        </row>
        <row r="1668">
          <cell r="A1668">
            <v>1649</v>
          </cell>
          <cell r="B1668" t="str">
            <v>CRUZETA FERRO GALV ROSCA REF 1 1/2"</v>
          </cell>
          <cell r="C1668" t="str">
            <v>UN</v>
          </cell>
          <cell r="E1668" t="str">
            <v>19,26</v>
          </cell>
        </row>
        <row r="1669">
          <cell r="A1669">
            <v>1653</v>
          </cell>
          <cell r="B1669" t="str">
            <v>CRUZETA FERRO GALV ROSCA REF 1 1/4"</v>
          </cell>
          <cell r="C1669" t="str">
            <v>UN</v>
          </cell>
          <cell r="E1669" t="str">
            <v>15,99</v>
          </cell>
        </row>
        <row r="1670">
          <cell r="A1670">
            <v>1647</v>
          </cell>
          <cell r="B1670" t="str">
            <v>CRUZETA FERRO GALV ROSCA REF 1/2"</v>
          </cell>
          <cell r="C1670" t="str">
            <v>UN</v>
          </cell>
          <cell r="E1670" t="str">
            <v>5,92</v>
          </cell>
        </row>
        <row r="1671">
          <cell r="A1671">
            <v>1648</v>
          </cell>
          <cell r="B1671" t="str">
            <v>CRUZETA FERRO GALV ROSCA REF 1"</v>
          </cell>
          <cell r="C1671" t="str">
            <v>UN</v>
          </cell>
          <cell r="E1671" t="str">
            <v>11,38</v>
          </cell>
        </row>
        <row r="1672">
          <cell r="A1672">
            <v>1651</v>
          </cell>
          <cell r="B1672" t="str">
            <v>CRUZETA FERRO GALV ROSCA REF 2 1/2"</v>
          </cell>
          <cell r="C1672" t="str">
            <v>UN</v>
          </cell>
          <cell r="E1672" t="str">
            <v>41,96</v>
          </cell>
        </row>
        <row r="1673">
          <cell r="A1673">
            <v>1650</v>
          </cell>
          <cell r="B1673" t="str">
            <v>CRUZETA FERRO GALV ROSCA REF 2"</v>
          </cell>
          <cell r="C1673" t="str">
            <v>UN</v>
          </cell>
          <cell r="E1673" t="str">
            <v>26,62</v>
          </cell>
        </row>
        <row r="1674">
          <cell r="A1674">
            <v>1654</v>
          </cell>
          <cell r="B1674" t="str">
            <v>CRUZETA FERRO GALV ROSCA REF 3/4"</v>
          </cell>
          <cell r="C1674" t="str">
            <v>UN</v>
          </cell>
          <cell r="E1674" t="str">
            <v>7,56</v>
          </cell>
        </row>
        <row r="1675">
          <cell r="A1675">
            <v>1652</v>
          </cell>
          <cell r="B1675" t="str">
            <v>CRUZETA FERRO GALV ROSCA REF 3"</v>
          </cell>
          <cell r="C1675" t="str">
            <v>UN</v>
          </cell>
          <cell r="E1675" t="str">
            <v>58,88</v>
          </cell>
        </row>
        <row r="1676">
          <cell r="A1676">
            <v>1725</v>
          </cell>
          <cell r="B1676" t="str">
            <v>CRUZETA PVC PBA EB 183 JE BBBB DN 50/DE 60MM</v>
          </cell>
          <cell r="C1676" t="str">
            <v>UN</v>
          </cell>
          <cell r="E1676" t="str">
            <v>12,17</v>
          </cell>
        </row>
        <row r="1677">
          <cell r="A1677">
            <v>12920</v>
          </cell>
          <cell r="B1677" t="str">
            <v>CRUZETA PVC PBA JE BBBB DN 100/DE 110MM</v>
          </cell>
          <cell r="C1677" t="str">
            <v>UN</v>
          </cell>
          <cell r="E1677" t="str">
            <v>55,02</v>
          </cell>
        </row>
        <row r="1678">
          <cell r="A1678">
            <v>12943</v>
          </cell>
          <cell r="B1678" t="str">
            <v>CRUZETA PVC PBA JE BBBB DN 75/DE 85MM</v>
          </cell>
          <cell r="C1678" t="str">
            <v>UN</v>
          </cell>
          <cell r="E1678" t="str">
            <v>29,68</v>
          </cell>
        </row>
        <row r="1679">
          <cell r="A1679">
            <v>1727</v>
          </cell>
          <cell r="B1679" t="str">
            <v>CRUZETA REDUCAO PVC PBA EB183 JE BBBB DN 75 X 50 /DE 85 X 60MM</v>
          </cell>
          <cell r="C1679" t="str">
            <v>UN</v>
          </cell>
          <cell r="E1679" t="str">
            <v>22,68</v>
          </cell>
        </row>
        <row r="1680">
          <cell r="A1680">
            <v>1743</v>
          </cell>
          <cell r="B1680" t="str">
            <v>CUBA ACO INOXIDAVEL NUM 1 (46,5X30,0X11,5) CM</v>
          </cell>
          <cell r="C1680" t="str">
            <v>UN</v>
          </cell>
          <cell r="E1680" t="str">
            <v>38,54</v>
          </cell>
        </row>
        <row r="1681">
          <cell r="A1681">
            <v>1747</v>
          </cell>
          <cell r="B1681" t="str">
            <v>CUBA ACO INOXIDAVEL NUM 2 (56,0X33,0X11,5) CM</v>
          </cell>
          <cell r="C1681" t="str">
            <v>UN</v>
          </cell>
          <cell r="E1681" t="str">
            <v>45,72</v>
          </cell>
        </row>
        <row r="1682">
          <cell r="A1682">
            <v>1744</v>
          </cell>
          <cell r="B1682" t="str">
            <v>CUBA ACO INOXIDAVEL NUM 3 (40,0X34,0X11,5) CM</v>
          </cell>
          <cell r="C1682" t="str">
            <v>UN</v>
          </cell>
          <cell r="E1682" t="str">
            <v>42,63</v>
          </cell>
        </row>
        <row r="1683">
          <cell r="A1683">
            <v>7241</v>
          </cell>
          <cell r="B1683" t="str">
            <v>CUMEEIRA ALUMINIO ONDULADA ESP = 0,8MM LARG = 1,12M</v>
          </cell>
          <cell r="C1683" t="str">
            <v>M2</v>
          </cell>
          <cell r="E1683" t="str">
            <v>27,84</v>
          </cell>
        </row>
        <row r="1684">
          <cell r="A1684">
            <v>20236</v>
          </cell>
          <cell r="B1684" t="str">
            <v>CUMEEIRA ARTICULADA FIBROCIMENTO P/ TELHA ONDULADA 6MM</v>
          </cell>
          <cell r="C1684" t="str">
            <v>UN</v>
          </cell>
          <cell r="E1684" t="str">
            <v>31,40</v>
          </cell>
        </row>
        <row r="1685">
          <cell r="A1685">
            <v>11013</v>
          </cell>
          <cell r="B1685" t="str">
            <v>CUMEEIRA ARTICULADA P/ TELHA FIBROC. CANALETE 49 OU KALHETA - ABA EXTERNA (SUPERIOR)</v>
          </cell>
          <cell r="C1685" t="str">
            <v>UN</v>
          </cell>
          <cell r="E1685" t="str">
            <v>16,04</v>
          </cell>
        </row>
        <row r="1686">
          <cell r="A1686">
            <v>11014</v>
          </cell>
          <cell r="B1686" t="str">
            <v>CUMEEIRA ARTICULADA P/ TELHA FIBROC. CANALETE 49 OU KALHETA - ABA INTERNA (INFERIOR)</v>
          </cell>
          <cell r="C1686" t="str">
            <v>UN</v>
          </cell>
          <cell r="E1686" t="str">
            <v>14,74</v>
          </cell>
        </row>
        <row r="1687">
          <cell r="A1687">
            <v>11017</v>
          </cell>
          <cell r="B1687" t="str">
            <v>CUMEEIRA ARTICULADA SUPERIOR P/ TELHA FIBROCIMENTO 4MM TIPO FIBROTEX OU VOGATEX</v>
          </cell>
          <cell r="C1687" t="str">
            <v>UN</v>
          </cell>
          <cell r="E1687" t="str">
            <v>4,25</v>
          </cell>
        </row>
        <row r="1688">
          <cell r="A1688">
            <v>11015</v>
          </cell>
          <cell r="B1688" t="str">
            <v>CUMEEIRA NORMAL DE EXTREMIDADE OU TERMINAL P/ TELHA FIBROCIMENTO CANALETE 90 OU KALHETAO</v>
          </cell>
          <cell r="C1688" t="str">
            <v>UN</v>
          </cell>
          <cell r="E1688" t="str">
            <v>38,67</v>
          </cell>
        </row>
        <row r="1689">
          <cell r="A1689">
            <v>20235</v>
          </cell>
          <cell r="B1689" t="str">
            <v>CUMEEIRA NORMAL FIBROCIMENTO ABA 300MM P/ TELHA ONDULADA 6MM</v>
          </cell>
          <cell r="C1689" t="str">
            <v>UN</v>
          </cell>
          <cell r="E1689" t="str">
            <v>26,29</v>
          </cell>
        </row>
        <row r="1690">
          <cell r="A1690">
            <v>7215</v>
          </cell>
          <cell r="B1690" t="str">
            <v>CUMEEIRA NORMAL P/ TELHA FIBROCIMENTO CANALETE 49 OU KALHETA</v>
          </cell>
          <cell r="C1690" t="str">
            <v>UN</v>
          </cell>
          <cell r="E1690" t="str">
            <v>14,37</v>
          </cell>
        </row>
        <row r="1691">
          <cell r="A1691">
            <v>7216</v>
          </cell>
          <cell r="B1691" t="str">
            <v>CUMEEIRA NORMAL P/ TELHA FIBROCIMENTO CANALETE 90 OU KALHETAO</v>
          </cell>
          <cell r="C1691" t="str">
            <v>UN</v>
          </cell>
          <cell r="E1691" t="str">
            <v>32,31</v>
          </cell>
        </row>
        <row r="1692">
          <cell r="A1692">
            <v>11016</v>
          </cell>
          <cell r="B1692" t="str">
            <v>CUMEEIRA NORMAL P/ TELHA FIBROCIMENTO MAXIPLAC OU ETERMAX</v>
          </cell>
          <cell r="C1692" t="str">
            <v>UN</v>
          </cell>
          <cell r="E1692" t="str">
            <v>24,40</v>
          </cell>
        </row>
        <row r="1693">
          <cell r="A1693">
            <v>7181</v>
          </cell>
          <cell r="B1693" t="str">
            <v>CUMEEIRA P/ TELHA CERAMICA</v>
          </cell>
          <cell r="C1693" t="str">
            <v>UN</v>
          </cell>
          <cell r="E1693" t="str">
            <v>2,03</v>
          </cell>
        </row>
        <row r="1694">
          <cell r="A1694">
            <v>7214</v>
          </cell>
          <cell r="B1694" t="str">
            <v>CUMEEIRA SHED P/ TELHA FIBROCIMENTO ONDULADA</v>
          </cell>
          <cell r="C1694" t="str">
            <v>UN</v>
          </cell>
          <cell r="E1694" t="str">
            <v>21,99</v>
          </cell>
        </row>
        <row r="1695">
          <cell r="A1695">
            <v>7219</v>
          </cell>
          <cell r="B1695" t="str">
            <v>CUMEEIRA UNIVERSAL P/ TELHA FIBROCIMENTO ONDULADA (6MM - 110 X 21CM)</v>
          </cell>
          <cell r="C1695" t="str">
            <v>UN</v>
          </cell>
          <cell r="E1695" t="str">
            <v>24,81</v>
          </cell>
        </row>
        <row r="1696">
          <cell r="A1696">
            <v>1752</v>
          </cell>
          <cell r="B1696" t="str">
            <v>CURVA CERAMICA 45G ESG PB DN 100</v>
          </cell>
          <cell r="C1696" t="str">
            <v>UN</v>
          </cell>
          <cell r="E1696" t="str">
            <v>4,08</v>
          </cell>
        </row>
        <row r="1697">
          <cell r="A1697">
            <v>1774</v>
          </cell>
          <cell r="B1697" t="str">
            <v>CURVA CERAMICA 45G ESG PB DN 150</v>
          </cell>
          <cell r="C1697" t="str">
            <v>UN</v>
          </cell>
          <cell r="E1697" t="str">
            <v>8,79</v>
          </cell>
        </row>
        <row r="1698">
          <cell r="A1698">
            <v>1773</v>
          </cell>
          <cell r="B1698" t="str">
            <v>CURVA CERAMICA 45G ESG PB DN 200</v>
          </cell>
          <cell r="C1698" t="str">
            <v>UN</v>
          </cell>
          <cell r="E1698" t="str">
            <v>14,28</v>
          </cell>
        </row>
        <row r="1699">
          <cell r="A1699">
            <v>1754</v>
          </cell>
          <cell r="B1699" t="str">
            <v>CURVA CERAMICA 45G ESG PB DN 250</v>
          </cell>
          <cell r="C1699" t="str">
            <v>UN</v>
          </cell>
          <cell r="E1699" t="str">
            <v>22,92</v>
          </cell>
        </row>
        <row r="1700">
          <cell r="A1700">
            <v>1755</v>
          </cell>
          <cell r="B1700" t="str">
            <v>CURVA CERAMICA 45G ESG PB DN 300</v>
          </cell>
          <cell r="C1700" t="str">
            <v>UN</v>
          </cell>
          <cell r="E1700" t="str">
            <v>37,18</v>
          </cell>
        </row>
        <row r="1701">
          <cell r="A1701">
            <v>1757</v>
          </cell>
          <cell r="B1701" t="str">
            <v>CURVA CERAMICA 45G ESG PB DN 400</v>
          </cell>
          <cell r="C1701" t="str">
            <v>UN</v>
          </cell>
          <cell r="E1701" t="str">
            <v>153,99</v>
          </cell>
        </row>
        <row r="1702">
          <cell r="A1702">
            <v>1758</v>
          </cell>
          <cell r="B1702" t="str">
            <v>CURVA CERAMICA 45G ESG PB DN 45G 0</v>
          </cell>
          <cell r="C1702" t="str">
            <v>UN</v>
          </cell>
          <cell r="E1702" t="str">
            <v>200,18</v>
          </cell>
        </row>
        <row r="1703">
          <cell r="A1703">
            <v>1751</v>
          </cell>
          <cell r="B1703" t="str">
            <v>CURVA CERAMICA 45G ESG PB DN 75</v>
          </cell>
          <cell r="C1703" t="str">
            <v>UN</v>
          </cell>
          <cell r="E1703" t="str">
            <v>3,85</v>
          </cell>
        </row>
        <row r="1704">
          <cell r="A1704">
            <v>1761</v>
          </cell>
          <cell r="B1704" t="str">
            <v>CURVA CERAMICA 90G ESG PB DN 100</v>
          </cell>
          <cell r="C1704" t="str">
            <v>UN</v>
          </cell>
          <cell r="E1704" t="str">
            <v>4,08</v>
          </cell>
        </row>
        <row r="1705">
          <cell r="A1705">
            <v>1753</v>
          </cell>
          <cell r="B1705" t="str">
            <v>CURVA CERAMICA 90G ESG PB DN 150</v>
          </cell>
          <cell r="C1705" t="str">
            <v>UN</v>
          </cell>
          <cell r="E1705" t="str">
            <v>8,79</v>
          </cell>
        </row>
        <row r="1706">
          <cell r="A1706">
            <v>1762</v>
          </cell>
          <cell r="B1706" t="str">
            <v>CURVA CERAMICA 90G ESG PB DN 200</v>
          </cell>
          <cell r="C1706" t="str">
            <v>UN</v>
          </cell>
          <cell r="E1706" t="str">
            <v>13,99</v>
          </cell>
        </row>
        <row r="1707">
          <cell r="A1707">
            <v>1763</v>
          </cell>
          <cell r="B1707" t="str">
            <v>CURVA CERAMICA 90G ESG PB DN 250</v>
          </cell>
          <cell r="C1707" t="str">
            <v>UN</v>
          </cell>
          <cell r="E1707" t="str">
            <v>22,46</v>
          </cell>
        </row>
        <row r="1708">
          <cell r="A1708">
            <v>1771</v>
          </cell>
          <cell r="B1708" t="str">
            <v>CURVA CERAMICA 90G ESG PB DN 300</v>
          </cell>
          <cell r="C1708" t="str">
            <v>UN</v>
          </cell>
          <cell r="E1708" t="str">
            <v>37,18</v>
          </cell>
        </row>
        <row r="1709">
          <cell r="A1709">
            <v>1770</v>
          </cell>
          <cell r="B1709" t="str">
            <v>CURVA CERAMICA 90G ESG PB DN 400</v>
          </cell>
          <cell r="C1709" t="str">
            <v>UN</v>
          </cell>
          <cell r="E1709" t="str">
            <v>157,07</v>
          </cell>
        </row>
        <row r="1710">
          <cell r="A1710">
            <v>1765</v>
          </cell>
          <cell r="B1710" t="str">
            <v>CURVA CERAMICA 90G ESG PB DN 450</v>
          </cell>
          <cell r="C1710" t="str">
            <v>UN</v>
          </cell>
          <cell r="E1710" t="str">
            <v>204,80</v>
          </cell>
        </row>
        <row r="1711">
          <cell r="A1711">
            <v>1772</v>
          </cell>
          <cell r="B1711" t="str">
            <v>CURVA CERAMICA 90G ESG PB DN 75</v>
          </cell>
          <cell r="C1711" t="str">
            <v>UN</v>
          </cell>
          <cell r="E1711" t="str">
            <v>3,85</v>
          </cell>
        </row>
        <row r="1712">
          <cell r="A1712">
            <v>2216</v>
          </cell>
          <cell r="B1712" t="str">
            <v>CURVA DE PE C/FLANGES 90 GR FOFO PN-16 DN 200</v>
          </cell>
          <cell r="C1712" t="str">
            <v>UN</v>
          </cell>
          <cell r="E1712" t="str">
            <v>0,05</v>
          </cell>
        </row>
        <row r="1713">
          <cell r="A1713">
            <v>2217</v>
          </cell>
          <cell r="B1713" t="str">
            <v>CURVA DE PE C/FLANGES 90 GR FOFO PN-16 DN 250</v>
          </cell>
          <cell r="C1713" t="str">
            <v>UN</v>
          </cell>
          <cell r="E1713" t="str">
            <v>0,08</v>
          </cell>
        </row>
        <row r="1714">
          <cell r="A1714">
            <v>2218</v>
          </cell>
          <cell r="B1714" t="str">
            <v>CURVA DE PE C/FLANGES 90 GR FOFO PN-16 DN 300</v>
          </cell>
          <cell r="C1714" t="str">
            <v>UN</v>
          </cell>
          <cell r="E1714" t="str">
            <v>0,11</v>
          </cell>
        </row>
        <row r="1715">
          <cell r="A1715">
            <v>2464</v>
          </cell>
          <cell r="B1715" t="str">
            <v>CURVA FERRO ESMALTADO P/ ELETRODUTO PESADO 135G 1.1/2"</v>
          </cell>
          <cell r="C1715" t="str">
            <v>UN</v>
          </cell>
          <cell r="E1715" t="str">
            <v>7,72</v>
          </cell>
        </row>
        <row r="1716">
          <cell r="A1716">
            <v>2463</v>
          </cell>
          <cell r="B1716" t="str">
            <v>CURVA FERRO ESMALTADO P/ ELETRODUTO PESADO 135G 1.1/4"</v>
          </cell>
          <cell r="C1716" t="str">
            <v>UN</v>
          </cell>
          <cell r="E1716" t="str">
            <v>6,61</v>
          </cell>
        </row>
        <row r="1717">
          <cell r="A1717">
            <v>2461</v>
          </cell>
          <cell r="B1717" t="str">
            <v>CURVA FERRO ESMALTADO P/ ELETRODUTO PESADO 135G 1/2"</v>
          </cell>
          <cell r="C1717" t="str">
            <v>UN</v>
          </cell>
          <cell r="E1717" t="str">
            <v>2,05</v>
          </cell>
        </row>
        <row r="1718">
          <cell r="A1718">
            <v>2469</v>
          </cell>
          <cell r="B1718" t="str">
            <v>CURVA FERRO ESMALTADO P/ ELETRODUTO PESADO 135G 1"</v>
          </cell>
          <cell r="C1718" t="str">
            <v>UN</v>
          </cell>
          <cell r="E1718" t="str">
            <v>3,94</v>
          </cell>
        </row>
        <row r="1719">
          <cell r="A1719">
            <v>2465</v>
          </cell>
          <cell r="B1719" t="str">
            <v>CURVA FERRO ESMALTADO P/ ELETRODUTO PESADO 135G 2.1/2"</v>
          </cell>
          <cell r="C1719" t="str">
            <v>UN</v>
          </cell>
          <cell r="E1719" t="str">
            <v>34,03</v>
          </cell>
        </row>
        <row r="1720">
          <cell r="A1720">
            <v>2468</v>
          </cell>
          <cell r="B1720" t="str">
            <v>CURVA FERRO ESMALTADO P/ ELETRODUTO PESADO 135G 2"</v>
          </cell>
          <cell r="C1720" t="str">
            <v>UN</v>
          </cell>
          <cell r="E1720" t="str">
            <v>12,55</v>
          </cell>
        </row>
        <row r="1721">
          <cell r="A1721">
            <v>2462</v>
          </cell>
          <cell r="B1721" t="str">
            <v>CURVA FERRO ESMALTADO P/ ELETRODUTO PESADO 135G 3/4"</v>
          </cell>
          <cell r="C1721" t="str">
            <v>UN</v>
          </cell>
          <cell r="E1721" t="str">
            <v>2,22</v>
          </cell>
        </row>
        <row r="1722">
          <cell r="A1722">
            <v>2466</v>
          </cell>
          <cell r="B1722" t="str">
            <v>CURVA FERRO ESMALTADO P/ ELETRODUTO PESADO 135G 3"</v>
          </cell>
          <cell r="C1722" t="str">
            <v>UN</v>
          </cell>
          <cell r="E1722" t="str">
            <v>51,12</v>
          </cell>
        </row>
        <row r="1723">
          <cell r="A1723">
            <v>2467</v>
          </cell>
          <cell r="B1723" t="str">
            <v>CURVA FERRO ESMALTADO P/ ELETRODUTO PESADO 135G 4"</v>
          </cell>
          <cell r="C1723" t="str">
            <v>UN</v>
          </cell>
          <cell r="E1723" t="str">
            <v>93,06</v>
          </cell>
        </row>
        <row r="1724">
          <cell r="A1724">
            <v>2458</v>
          </cell>
          <cell r="B1724" t="str">
            <v>CURVA FERRO ESMALTADO P/ ELETRODUTO PESADO 90G 1.1/2"</v>
          </cell>
          <cell r="C1724" t="str">
            <v>UN</v>
          </cell>
          <cell r="E1724" t="str">
            <v>7,04</v>
          </cell>
        </row>
        <row r="1725">
          <cell r="A1725">
            <v>2457</v>
          </cell>
          <cell r="B1725" t="str">
            <v>CURVA FERRO ESMALTADO P/ ELETRODUTO PESADO 90G 1.1/4"</v>
          </cell>
          <cell r="C1725" t="str">
            <v>UN</v>
          </cell>
          <cell r="E1725" t="str">
            <v>5,46</v>
          </cell>
        </row>
        <row r="1726">
          <cell r="A1726">
            <v>2455</v>
          </cell>
          <cell r="B1726" t="str">
            <v>CURVA FERRO ESMALTADO P/ ELETRODUTO PESADO 90G 1/2"</v>
          </cell>
          <cell r="C1726" t="str">
            <v>UN</v>
          </cell>
          <cell r="E1726" t="str">
            <v>1,71</v>
          </cell>
        </row>
        <row r="1727">
          <cell r="A1727">
            <v>2472</v>
          </cell>
          <cell r="B1727" t="str">
            <v>CURVA FERRO ESMALTADO P/ ELETRODUTO PESADO 90G 1"</v>
          </cell>
          <cell r="C1727" t="str">
            <v>UN</v>
          </cell>
          <cell r="E1727" t="str">
            <v>2,31</v>
          </cell>
        </row>
        <row r="1728">
          <cell r="A1728">
            <v>2471</v>
          </cell>
          <cell r="B1728" t="str">
            <v>CURVA FERRO ESMALTADO P/ ELETRODUTO PESADO 90G 2.1/2"</v>
          </cell>
          <cell r="C1728" t="str">
            <v>UN</v>
          </cell>
          <cell r="E1728" t="str">
            <v>22,42</v>
          </cell>
        </row>
        <row r="1729">
          <cell r="A1729">
            <v>2459</v>
          </cell>
          <cell r="B1729" t="str">
            <v>CURVA FERRO ESMALTADO P/ ELETRODUTO PESADO 90G 2"</v>
          </cell>
          <cell r="C1729" t="str">
            <v>UN</v>
          </cell>
          <cell r="E1729" t="str">
            <v>10,40</v>
          </cell>
        </row>
        <row r="1730">
          <cell r="A1730">
            <v>2456</v>
          </cell>
          <cell r="B1730" t="str">
            <v>CURVA FERRO ESMALTADO P/ ELETRODUTO PESADO 90G 3/4"</v>
          </cell>
          <cell r="C1730" t="str">
            <v>UN</v>
          </cell>
          <cell r="E1730" t="str">
            <v>1,54</v>
          </cell>
        </row>
        <row r="1731">
          <cell r="A1731">
            <v>2470</v>
          </cell>
          <cell r="B1731" t="str">
            <v>CURVA FERRO ESMALTADO P/ ELETRODUTO PESADO 90G 3"</v>
          </cell>
          <cell r="C1731" t="str">
            <v>UN</v>
          </cell>
          <cell r="E1731" t="str">
            <v>29,28</v>
          </cell>
        </row>
        <row r="1732">
          <cell r="A1732">
            <v>2460</v>
          </cell>
          <cell r="B1732" t="str">
            <v>CURVA FERRO ESMALTADO P/ ELETRODUTO PESADO 90G 4"</v>
          </cell>
          <cell r="C1732" t="str">
            <v>UN</v>
          </cell>
          <cell r="E1732" t="str">
            <v>53,67</v>
          </cell>
        </row>
        <row r="1733">
          <cell r="A1733">
            <v>1777</v>
          </cell>
          <cell r="B1733" t="str">
            <v>CURVA FERRO GALVANIZADO 45G ROSCA FEMEA REF. 1 1/2"</v>
          </cell>
          <cell r="C1733" t="str">
            <v>UN</v>
          </cell>
          <cell r="E1733" t="str">
            <v>20,76</v>
          </cell>
        </row>
        <row r="1734">
          <cell r="A1734">
            <v>1819</v>
          </cell>
          <cell r="B1734" t="str">
            <v>CURVA FERRO GALVANIZADO 45G ROSCA FEMEA REF. 1 1/4"</v>
          </cell>
          <cell r="C1734" t="str">
            <v>UN</v>
          </cell>
          <cell r="E1734" t="str">
            <v>17,84</v>
          </cell>
        </row>
        <row r="1735">
          <cell r="A1735">
            <v>1775</v>
          </cell>
          <cell r="B1735" t="str">
            <v>CURVA FERRO GALVANIZADO 45G ROSCA FEMEA REF. 1/2"</v>
          </cell>
          <cell r="C1735" t="str">
            <v>UN</v>
          </cell>
          <cell r="E1735" t="str">
            <v>6,13</v>
          </cell>
        </row>
        <row r="1736">
          <cell r="A1736">
            <v>1776</v>
          </cell>
          <cell r="B1736" t="str">
            <v>CURVA FERRO GALVANIZADO 45G ROSCA FEMEA REF. 1"</v>
          </cell>
          <cell r="C1736" t="str">
            <v>UN</v>
          </cell>
          <cell r="E1736" t="str">
            <v>11,38</v>
          </cell>
        </row>
        <row r="1737">
          <cell r="A1737">
            <v>1778</v>
          </cell>
          <cell r="B1737" t="str">
            <v>CURVA FERRO GALVANIZADO 45G ROSCA FEMEA REF. 2 1/2"</v>
          </cell>
          <cell r="C1737" t="str">
            <v>UN</v>
          </cell>
          <cell r="E1737" t="str">
            <v>42,93</v>
          </cell>
        </row>
        <row r="1738">
          <cell r="A1738">
            <v>1818</v>
          </cell>
          <cell r="B1738" t="str">
            <v>CURVA FERRO GALVANIZADO 45G ROSCA FEMEA REF. 2"</v>
          </cell>
          <cell r="C1738" t="str">
            <v>UN</v>
          </cell>
          <cell r="E1738" t="str">
            <v>34,47</v>
          </cell>
        </row>
        <row r="1739">
          <cell r="A1739">
            <v>1820</v>
          </cell>
          <cell r="B1739" t="str">
            <v>CURVA FERRO GALVANIZADO 45G ROSCA FEMEA REF. 3/4"</v>
          </cell>
          <cell r="C1739" t="str">
            <v>UN</v>
          </cell>
          <cell r="E1739" t="str">
            <v>7,83</v>
          </cell>
        </row>
        <row r="1740">
          <cell r="A1740">
            <v>1779</v>
          </cell>
          <cell r="B1740" t="str">
            <v>CURVA FERRO GALVANIZADO 45G ROSCA FEMEA REF. 3"</v>
          </cell>
          <cell r="C1740" t="str">
            <v>UN</v>
          </cell>
          <cell r="E1740" t="str">
            <v>66,80</v>
          </cell>
        </row>
        <row r="1741">
          <cell r="A1741">
            <v>1780</v>
          </cell>
          <cell r="B1741" t="str">
            <v>CURVA FERRO GALVANIZADO 45G ROSCA FEMEA REF. 4"</v>
          </cell>
          <cell r="C1741" t="str">
            <v>UN</v>
          </cell>
          <cell r="E1741" t="str">
            <v>115,47</v>
          </cell>
        </row>
        <row r="1742">
          <cell r="A1742">
            <v>1783</v>
          </cell>
          <cell r="B1742" t="str">
            <v>CURVA FERRO GALVANIZADO 45G ROSCA MACHO/FEMEA REF. 1 1/2"</v>
          </cell>
          <cell r="C1742" t="str">
            <v>UN</v>
          </cell>
          <cell r="E1742" t="str">
            <v>17,81</v>
          </cell>
        </row>
        <row r="1743">
          <cell r="A1743">
            <v>1782</v>
          </cell>
          <cell r="B1743" t="str">
            <v>CURVA FERRO GALVANIZADO 45G ROSCA MACHO/FEMEA REF. 1 1/4"</v>
          </cell>
          <cell r="C1743" t="str">
            <v>UN</v>
          </cell>
          <cell r="E1743" t="str">
            <v>15,85</v>
          </cell>
        </row>
        <row r="1744">
          <cell r="A1744">
            <v>1817</v>
          </cell>
          <cell r="B1744" t="str">
            <v>CURVA FERRO GALVANIZADO 45G ROSCA MACHO/FEMEA REF. 1/2"</v>
          </cell>
          <cell r="C1744" t="str">
            <v>UN</v>
          </cell>
          <cell r="E1744" t="str">
            <v>4,75</v>
          </cell>
        </row>
        <row r="1745">
          <cell r="A1745">
            <v>1781</v>
          </cell>
          <cell r="B1745" t="str">
            <v>CURVA FERRO GALVANIZADO 45G ROSCA MACHO/FEMEA REF. 1"</v>
          </cell>
          <cell r="C1745" t="str">
            <v>UN</v>
          </cell>
          <cell r="E1745" t="str">
            <v>10,81</v>
          </cell>
        </row>
        <row r="1746">
          <cell r="A1746">
            <v>1784</v>
          </cell>
          <cell r="B1746" t="str">
            <v>CURVA FERRO GALVANIZADO 45G ROSCA MACHO/FEMEA REF. 2 1/2"</v>
          </cell>
          <cell r="C1746" t="str">
            <v>UN</v>
          </cell>
          <cell r="E1746" t="str">
            <v>40,65</v>
          </cell>
        </row>
        <row r="1747">
          <cell r="A1747">
            <v>1810</v>
          </cell>
          <cell r="B1747" t="str">
            <v>CURVA FERRO GALVANIZADO 45G ROSCA MACHO/FEMEA REF. 2"</v>
          </cell>
          <cell r="C1747" t="str">
            <v>UN</v>
          </cell>
          <cell r="E1747" t="str">
            <v>28,50</v>
          </cell>
        </row>
        <row r="1748">
          <cell r="A1748">
            <v>1811</v>
          </cell>
          <cell r="B1748" t="str">
            <v>CURVA FERRO GALVANIZADO 45G ROSCA MACHO/FEMEA REF. 3/4"</v>
          </cell>
          <cell r="C1748" t="str">
            <v>UN</v>
          </cell>
          <cell r="E1748" t="str">
            <v>7,70</v>
          </cell>
        </row>
        <row r="1749">
          <cell r="A1749">
            <v>1812</v>
          </cell>
          <cell r="B1749" t="str">
            <v>CURVA FERRO GALVANIZADO 45G ROSCA MACHO/FEMEA REF. 3"</v>
          </cell>
          <cell r="C1749" t="str">
            <v>UN</v>
          </cell>
          <cell r="E1749" t="str">
            <v>55,28</v>
          </cell>
        </row>
        <row r="1750">
          <cell r="A1750">
            <v>1813</v>
          </cell>
          <cell r="B1750" t="str">
            <v>CURVA FERRO GALVANIZADO 90G ROSCA FEMEA REF 3/4"</v>
          </cell>
          <cell r="C1750" t="str">
            <v>UN</v>
          </cell>
          <cell r="E1750" t="str">
            <v>8,27</v>
          </cell>
        </row>
        <row r="1751">
          <cell r="A1751">
            <v>1789</v>
          </cell>
          <cell r="B1751" t="str">
            <v>CURVA FERRO GALVANIZADO 90G ROSCA FEMEA REF. 1 1/2"</v>
          </cell>
          <cell r="C1751" t="str">
            <v>UN</v>
          </cell>
          <cell r="E1751" t="str">
            <v>24,61</v>
          </cell>
        </row>
        <row r="1752">
          <cell r="A1752">
            <v>1788</v>
          </cell>
          <cell r="B1752" t="str">
            <v>CURVA FERRO GALVANIZADO 90G ROSCA FEMEA REF. 1 1/4"</v>
          </cell>
          <cell r="C1752" t="str">
            <v>UN</v>
          </cell>
          <cell r="E1752" t="str">
            <v>20,26</v>
          </cell>
        </row>
        <row r="1753">
          <cell r="A1753">
            <v>1786</v>
          </cell>
          <cell r="B1753" t="str">
            <v>CURVA FERRO GALVANIZADO 90G ROSCA FEMEA REF. 1/2"</v>
          </cell>
          <cell r="C1753" t="str">
            <v>UN</v>
          </cell>
          <cell r="E1753" t="str">
            <v>4,93</v>
          </cell>
        </row>
        <row r="1754">
          <cell r="A1754">
            <v>1787</v>
          </cell>
          <cell r="B1754" t="str">
            <v>CURVA FERRO GALVANIZADO 90G ROSCA FEMEA REF. 1"</v>
          </cell>
          <cell r="C1754" t="str">
            <v>UN</v>
          </cell>
          <cell r="E1754" t="str">
            <v>13,04</v>
          </cell>
        </row>
        <row r="1755">
          <cell r="A1755">
            <v>1791</v>
          </cell>
          <cell r="B1755" t="str">
            <v>CURVA FERRO GALVANIZADO 90G ROSCA FEMEA REF. 2 1/2"</v>
          </cell>
          <cell r="C1755" t="str">
            <v>UN</v>
          </cell>
          <cell r="E1755" t="str">
            <v>55,05</v>
          </cell>
        </row>
        <row r="1756">
          <cell r="A1756">
            <v>1790</v>
          </cell>
          <cell r="B1756" t="str">
            <v>CURVA FERRO GALVANIZADO 90G ROSCA FEMEA REF. 2"</v>
          </cell>
          <cell r="C1756" t="str">
            <v>UN</v>
          </cell>
          <cell r="E1756" t="str">
            <v>47,47</v>
          </cell>
        </row>
        <row r="1757">
          <cell r="A1757">
            <v>1792</v>
          </cell>
          <cell r="B1757" t="str">
            <v>CURVA FERRO GALVANIZADO 90G ROSCA FEMEA REF. 3"</v>
          </cell>
          <cell r="C1757" t="str">
            <v>UN</v>
          </cell>
          <cell r="E1757" t="str">
            <v>85,45</v>
          </cell>
        </row>
        <row r="1758">
          <cell r="A1758">
            <v>1793</v>
          </cell>
          <cell r="B1758" t="str">
            <v>CURVA FERRO GALVANIZADO 90G ROSCA FEMEA REF. 4"</v>
          </cell>
          <cell r="C1758" t="str">
            <v>UN</v>
          </cell>
          <cell r="E1758" t="str">
            <v>143,98</v>
          </cell>
        </row>
        <row r="1759">
          <cell r="A1759">
            <v>1816</v>
          </cell>
          <cell r="B1759" t="str">
            <v>CURVA FERRO GALVANIZADO 90G ROSCA MACHO REF 1"</v>
          </cell>
          <cell r="C1759" t="str">
            <v>UN</v>
          </cell>
          <cell r="E1759" t="str">
            <v>12,72</v>
          </cell>
        </row>
        <row r="1760">
          <cell r="A1760">
            <v>1815</v>
          </cell>
          <cell r="B1760" t="str">
            <v>CURVA FERRO GALVANIZADO 90G ROSCA MACHO REF 2 1/2"</v>
          </cell>
          <cell r="C1760" t="str">
            <v>UN</v>
          </cell>
          <cell r="E1760" t="str">
            <v>68,92</v>
          </cell>
        </row>
        <row r="1761">
          <cell r="A1761">
            <v>1797</v>
          </cell>
          <cell r="B1761" t="str">
            <v>CURVA FERRO GALVANIZADO 90G ROSCA MACHO REF. 1 1/2"</v>
          </cell>
          <cell r="C1761" t="str">
            <v>UN</v>
          </cell>
          <cell r="E1761" t="str">
            <v>24,36</v>
          </cell>
        </row>
        <row r="1762">
          <cell r="A1762">
            <v>1796</v>
          </cell>
          <cell r="B1762" t="str">
            <v>CURVA FERRO GALVANIZADO 90G ROSCA MACHO REF. 1 1/4"</v>
          </cell>
          <cell r="C1762" t="str">
            <v>UN</v>
          </cell>
          <cell r="E1762" t="str">
            <v>18,99</v>
          </cell>
        </row>
        <row r="1763">
          <cell r="A1763">
            <v>1794</v>
          </cell>
          <cell r="B1763" t="str">
            <v>CURVA FERRO GALVANIZADO 90G ROSCA MACHO REF. 1/2"</v>
          </cell>
          <cell r="C1763" t="str">
            <v>UN</v>
          </cell>
          <cell r="E1763" t="str">
            <v>4,26</v>
          </cell>
        </row>
        <row r="1764">
          <cell r="A1764">
            <v>1798</v>
          </cell>
          <cell r="B1764" t="str">
            <v>CURVA FERRO GALVANIZADO 90G ROSCA MACHO REF. 2"</v>
          </cell>
          <cell r="C1764" t="str">
            <v>UN</v>
          </cell>
          <cell r="E1764" t="str">
            <v>38,14</v>
          </cell>
        </row>
        <row r="1765">
          <cell r="A1765">
            <v>1795</v>
          </cell>
          <cell r="B1765" t="str">
            <v>CURVA FERRO GALVANIZADO 90G ROSCA MACHO REF. 3/4"</v>
          </cell>
          <cell r="C1765" t="str">
            <v>UN</v>
          </cell>
          <cell r="E1765" t="str">
            <v>6,36</v>
          </cell>
        </row>
        <row r="1766">
          <cell r="A1766">
            <v>1799</v>
          </cell>
          <cell r="B1766" t="str">
            <v>CURVA FERRO GALVANIZADO 90G ROSCA MACHO REF. 3"</v>
          </cell>
          <cell r="C1766" t="str">
            <v>UN</v>
          </cell>
          <cell r="E1766" t="str">
            <v>85,12</v>
          </cell>
        </row>
        <row r="1767">
          <cell r="A1767">
            <v>1800</v>
          </cell>
          <cell r="B1767" t="str">
            <v>CURVA FERRO GALVANIZADO 90G ROSCA MACHO REF. 4"</v>
          </cell>
          <cell r="C1767" t="str">
            <v>UN</v>
          </cell>
          <cell r="E1767" t="str">
            <v>142,94</v>
          </cell>
        </row>
        <row r="1768">
          <cell r="A1768">
            <v>1801</v>
          </cell>
          <cell r="B1768" t="str">
            <v>CURVA FERRO GALVANIZADO 90G ROSCA MACHO REF. 5"</v>
          </cell>
          <cell r="C1768" t="str">
            <v>UN</v>
          </cell>
          <cell r="E1768" t="str">
            <v>289,52</v>
          </cell>
        </row>
        <row r="1769">
          <cell r="A1769">
            <v>1802</v>
          </cell>
          <cell r="B1769" t="str">
            <v>CURVA FERRO GALVANIZADO 90G ROSCA MACHO REF. 6"</v>
          </cell>
          <cell r="C1769" t="str">
            <v>UN</v>
          </cell>
          <cell r="E1769" t="str">
            <v>306,52</v>
          </cell>
        </row>
        <row r="1770">
          <cell r="A1770">
            <v>1809</v>
          </cell>
          <cell r="B1770" t="str">
            <v>CURVA FERRO GALVANIZADO 90G ROSCA MACHO/FEMEA REF. 1 1/2"</v>
          </cell>
          <cell r="C1770" t="str">
            <v>UN</v>
          </cell>
          <cell r="E1770" t="str">
            <v>23,62</v>
          </cell>
        </row>
        <row r="1771">
          <cell r="A1771">
            <v>1814</v>
          </cell>
          <cell r="B1771" t="str">
            <v>CURVA FERRO GALVANIZADO 90G ROSCA MACHO/FEMEA REF. 1 1/4"</v>
          </cell>
          <cell r="C1771" t="str">
            <v>UN</v>
          </cell>
          <cell r="E1771" t="str">
            <v>20,49</v>
          </cell>
        </row>
        <row r="1772">
          <cell r="A1772">
            <v>1803</v>
          </cell>
          <cell r="B1772" t="str">
            <v>CURVA FERRO GALVANIZADO 90G ROSCA MACHO/FEMEA REF. 1/2"</v>
          </cell>
          <cell r="C1772" t="str">
            <v>UN</v>
          </cell>
          <cell r="E1772" t="str">
            <v>4,79</v>
          </cell>
        </row>
        <row r="1773">
          <cell r="A1773">
            <v>1805</v>
          </cell>
          <cell r="B1773" t="str">
            <v>CURVA FERRO GALVANIZADO 90G ROSCA MACHO/FEMEA REF. 1"</v>
          </cell>
          <cell r="C1773" t="str">
            <v>UN</v>
          </cell>
          <cell r="E1773" t="str">
            <v>11,82</v>
          </cell>
        </row>
        <row r="1774">
          <cell r="A1774">
            <v>1821</v>
          </cell>
          <cell r="B1774" t="str">
            <v>CURVA FERRO GALVANIZADO 90G ROSCA MACHO/FEMEA REF. 2 1/2"</v>
          </cell>
          <cell r="C1774" t="str">
            <v>UN</v>
          </cell>
          <cell r="E1774" t="str">
            <v>60,26</v>
          </cell>
        </row>
        <row r="1775">
          <cell r="A1775">
            <v>1806</v>
          </cell>
          <cell r="B1775" t="str">
            <v>CURVA FERRO GALVANIZADO 90G ROSCA MACHO/FEMEA REF. 2"</v>
          </cell>
          <cell r="C1775" t="str">
            <v>UN</v>
          </cell>
          <cell r="E1775" t="str">
            <v>36,96</v>
          </cell>
        </row>
        <row r="1776">
          <cell r="A1776">
            <v>1804</v>
          </cell>
          <cell r="B1776" t="str">
            <v>CURVA FERRO GALVANIZADO 90G ROSCA MACHO/FEMEA REF. 3/4"</v>
          </cell>
          <cell r="C1776" t="str">
            <v>UN</v>
          </cell>
          <cell r="E1776" t="str">
            <v>6,84</v>
          </cell>
        </row>
        <row r="1777">
          <cell r="A1777">
            <v>1807</v>
          </cell>
          <cell r="B1777" t="str">
            <v>CURVA FERRO GALVANIZADO 90G ROSCA MACHO/FEMEA REF. 3"</v>
          </cell>
          <cell r="C1777" t="str">
            <v>UN</v>
          </cell>
          <cell r="E1777" t="str">
            <v>82,61</v>
          </cell>
        </row>
        <row r="1778">
          <cell r="A1778">
            <v>1808</v>
          </cell>
          <cell r="B1778" t="str">
            <v>CURVA FERRO GALVANIZADO 90G ROSCA MACHO/FEMEA REF. 4"</v>
          </cell>
          <cell r="C1778" t="str">
            <v>UN</v>
          </cell>
          <cell r="E1778" t="str">
            <v>130,33</v>
          </cell>
        </row>
        <row r="1779">
          <cell r="A1779">
            <v>2197</v>
          </cell>
          <cell r="B1779" t="str">
            <v>CURVA FOFO 11 GR C/BOLSAS JGS DN 150 INCLUSIVE ANEL BORRACHA</v>
          </cell>
          <cell r="C1779" t="str">
            <v>UN</v>
          </cell>
          <cell r="E1779" t="str">
            <v>0,01</v>
          </cell>
        </row>
        <row r="1780">
          <cell r="A1780">
            <v>2145</v>
          </cell>
          <cell r="B1780" t="str">
            <v>CURVA FOFO 11 GR C/BOLSAS JGS DN 200 INCLUSIVE ANEL BORRACHA</v>
          </cell>
          <cell r="C1780" t="str">
            <v>UN</v>
          </cell>
          <cell r="E1780" t="str">
            <v>0,02</v>
          </cell>
        </row>
        <row r="1781">
          <cell r="A1781">
            <v>2144</v>
          </cell>
          <cell r="B1781" t="str">
            <v>CURVA FOFO 11 GR C/BOLSAS JGS DN 250 INCLUSIVE ANEL BORRACHA</v>
          </cell>
          <cell r="C1781" t="str">
            <v>UN</v>
          </cell>
          <cell r="E1781" t="str">
            <v>0,02</v>
          </cell>
        </row>
        <row r="1782">
          <cell r="A1782">
            <v>2198</v>
          </cell>
          <cell r="B1782" t="str">
            <v>CURVA FOFO 11 GR C/BOLSAS JGS DN 300 INCLUSIVE ANEL BORRACHA</v>
          </cell>
          <cell r="C1782" t="str">
            <v>UN</v>
          </cell>
          <cell r="E1782" t="str">
            <v>0,03</v>
          </cell>
        </row>
        <row r="1783">
          <cell r="A1783">
            <v>2199</v>
          </cell>
          <cell r="B1783" t="str">
            <v>CURVA FOFO 11 GR C/BOLSAS JGS DN 350 INCLUSIVE ANEL BORRACHA</v>
          </cell>
          <cell r="C1783" t="str">
            <v>UN</v>
          </cell>
          <cell r="E1783" t="str">
            <v>0,05</v>
          </cell>
        </row>
        <row r="1784">
          <cell r="A1784">
            <v>2143</v>
          </cell>
          <cell r="B1784" t="str">
            <v>CURVA FOFO 11 GR C/BOLSAS JGS DN 400 INCLUSIVE ANEL BORRACHA</v>
          </cell>
          <cell r="C1784" t="str">
            <v>UN</v>
          </cell>
          <cell r="E1784" t="str">
            <v>0,06</v>
          </cell>
        </row>
        <row r="1785">
          <cell r="A1785">
            <v>2200</v>
          </cell>
          <cell r="B1785" t="str">
            <v>CURVA FOFO 11 GR C/BOLSAS JGS DN 500 INCLUSIVE ANEL BORRACHA</v>
          </cell>
          <cell r="C1785" t="str">
            <v>UN</v>
          </cell>
          <cell r="E1785" t="str">
            <v>0,10</v>
          </cell>
        </row>
        <row r="1786">
          <cell r="A1786">
            <v>2150</v>
          </cell>
          <cell r="B1786" t="str">
            <v>CURVA FOFO 11 GR C/BOLSAS JGS DN 600 INCLUSIVE ANEL BORRACHA</v>
          </cell>
          <cell r="C1786" t="str">
            <v>UN</v>
          </cell>
          <cell r="E1786" t="str">
            <v>0,11</v>
          </cell>
        </row>
        <row r="1787">
          <cell r="A1787">
            <v>2327</v>
          </cell>
          <cell r="B1787" t="str">
            <v>CURVA FOFO 11 GR C/BOLSAS JM DN 300</v>
          </cell>
          <cell r="C1787" t="str">
            <v>UN</v>
          </cell>
          <cell r="E1787" t="str">
            <v>0,12</v>
          </cell>
        </row>
        <row r="1788">
          <cell r="A1788">
            <v>2326</v>
          </cell>
          <cell r="B1788" t="str">
            <v>CURVA FOFO 11 GR C/BOLSAS JM DN 400</v>
          </cell>
          <cell r="C1788" t="str">
            <v>UN</v>
          </cell>
          <cell r="E1788" t="str">
            <v>0,29</v>
          </cell>
        </row>
        <row r="1789">
          <cell r="A1789">
            <v>2075</v>
          </cell>
          <cell r="B1789" t="str">
            <v>CURVA FOFO 11 GR C/BOLSAS JM DN 500</v>
          </cell>
          <cell r="C1789" t="str">
            <v>UN</v>
          </cell>
          <cell r="E1789" t="str">
            <v>0,28</v>
          </cell>
        </row>
        <row r="1790">
          <cell r="A1790">
            <v>2325</v>
          </cell>
          <cell r="B1790" t="str">
            <v>CURVA FOFO 11 GR C/BOLSAS JM DN 600</v>
          </cell>
          <cell r="C1790" t="str">
            <v>UN</v>
          </cell>
          <cell r="E1790" t="str">
            <v>0,29</v>
          </cell>
        </row>
        <row r="1791">
          <cell r="A1791">
            <v>2324</v>
          </cell>
          <cell r="B1791" t="str">
            <v>CURVA FOFO 11 GR C/BOLSAS JM DN 700</v>
          </cell>
          <cell r="C1791" t="str">
            <v>UN</v>
          </cell>
          <cell r="E1791" t="str">
            <v>0,62</v>
          </cell>
        </row>
        <row r="1792">
          <cell r="A1792">
            <v>2076</v>
          </cell>
          <cell r="B1792" t="str">
            <v>CURVA FOFO 11 GR C/BOLSAS JM DN 800</v>
          </cell>
          <cell r="C1792" t="str">
            <v>UN</v>
          </cell>
          <cell r="E1792" t="str">
            <v>0,78</v>
          </cell>
        </row>
        <row r="1793">
          <cell r="A1793">
            <v>2077</v>
          </cell>
          <cell r="B1793" t="str">
            <v>CURVA FOFO 11 GR C/BOLSAS JM DN 900</v>
          </cell>
          <cell r="C1793" t="str">
            <v>UN</v>
          </cell>
          <cell r="E1793" t="str">
            <v>0,80</v>
          </cell>
        </row>
        <row r="1794">
          <cell r="A1794">
            <v>2078</v>
          </cell>
          <cell r="B1794" t="str">
            <v>CURVA FOFO 11 GR C/BOLSAS JM DN 1000</v>
          </cell>
          <cell r="C1794" t="str">
            <v>UN</v>
          </cell>
          <cell r="E1794" t="str">
            <v>1,32</v>
          </cell>
        </row>
        <row r="1795">
          <cell r="A1795">
            <v>2079</v>
          </cell>
          <cell r="B1795" t="str">
            <v>CURVA FOFO 11 GR C/BOLSAS JM DN 1200</v>
          </cell>
          <cell r="C1795" t="str">
            <v>UN</v>
          </cell>
          <cell r="E1795" t="str">
            <v>1,27</v>
          </cell>
        </row>
        <row r="1796">
          <cell r="A1796">
            <v>2233</v>
          </cell>
          <cell r="B1796" t="str">
            <v>CURVA FOFO 11 GR C/FLANGES PN-10 DN 350</v>
          </cell>
          <cell r="C1796" t="str">
            <v>UN</v>
          </cell>
          <cell r="E1796" t="str">
            <v>0,12</v>
          </cell>
        </row>
        <row r="1797">
          <cell r="A1797">
            <v>2000</v>
          </cell>
          <cell r="B1797" t="str">
            <v>CURVA FOFO 11 GR C/FLANGES PN-10 DN 400</v>
          </cell>
          <cell r="C1797" t="str">
            <v>UN</v>
          </cell>
          <cell r="E1797" t="str">
            <v>0,15</v>
          </cell>
        </row>
        <row r="1798">
          <cell r="A1798">
            <v>2235</v>
          </cell>
          <cell r="B1798" t="str">
            <v>CURVA FOFO 11 GR C/FLANGES PN-10 DN 500</v>
          </cell>
          <cell r="C1798" t="str">
            <v>UN</v>
          </cell>
          <cell r="E1798" t="str">
            <v>0,21</v>
          </cell>
        </row>
        <row r="1799">
          <cell r="A1799">
            <v>2236</v>
          </cell>
          <cell r="B1799" t="str">
            <v>CURVA FOFO 11 GR C/FLANGES PN-10 DN 600</v>
          </cell>
          <cell r="C1799" t="str">
            <v>UN</v>
          </cell>
          <cell r="E1799" t="str">
            <v>0,26</v>
          </cell>
        </row>
        <row r="1800">
          <cell r="A1800">
            <v>2239</v>
          </cell>
          <cell r="B1800" t="str">
            <v>CURVA FOFO 11 GR C/FLANGES PN-10 DN 1000</v>
          </cell>
          <cell r="C1800" t="str">
            <v>UN</v>
          </cell>
          <cell r="E1800" t="str">
            <v>0,85</v>
          </cell>
        </row>
        <row r="1801">
          <cell r="A1801">
            <v>2279</v>
          </cell>
          <cell r="B1801" t="str">
            <v>CURVA FOFO 11 GR C/FLANGES PN-10/16 DN 100</v>
          </cell>
          <cell r="C1801" t="str">
            <v>UN</v>
          </cell>
          <cell r="E1801" t="str">
            <v>0,02</v>
          </cell>
        </row>
        <row r="1802">
          <cell r="A1802">
            <v>2280</v>
          </cell>
          <cell r="B1802" t="str">
            <v>CURVA FOFO 11 GR C/FLANGES PN-10/16 DN 150</v>
          </cell>
          <cell r="C1802" t="str">
            <v>UN</v>
          </cell>
          <cell r="E1802" t="str">
            <v>0,03</v>
          </cell>
        </row>
        <row r="1803">
          <cell r="A1803">
            <v>2006</v>
          </cell>
          <cell r="B1803" t="str">
            <v>CURVA FOFO 11 GR C/FLANGES PN-10/16 DN 200</v>
          </cell>
          <cell r="C1803" t="str">
            <v>UN</v>
          </cell>
          <cell r="E1803" t="str">
            <v>0,04</v>
          </cell>
        </row>
        <row r="1804">
          <cell r="A1804">
            <v>2005</v>
          </cell>
          <cell r="B1804" t="str">
            <v>CURVA FOFO 11 GR C/FLANGES PN-10/16 DN 250</v>
          </cell>
          <cell r="C1804" t="str">
            <v>UN</v>
          </cell>
          <cell r="E1804" t="str">
            <v>0,04</v>
          </cell>
        </row>
        <row r="1805">
          <cell r="A1805">
            <v>2232</v>
          </cell>
          <cell r="B1805" t="str">
            <v>CURVA FOFO 11 GR C/FLANGES PN-10/16 DN 300</v>
          </cell>
          <cell r="C1805" t="str">
            <v>UN</v>
          </cell>
          <cell r="E1805" t="str">
            <v>0,05</v>
          </cell>
        </row>
        <row r="1806">
          <cell r="A1806">
            <v>15001</v>
          </cell>
          <cell r="B1806" t="str">
            <v>CURVA FOFO 11 GR C/FLANGES PN-16 DN 200</v>
          </cell>
          <cell r="C1806" t="str">
            <v>UN</v>
          </cell>
          <cell r="E1806" t="str">
            <v>0,04</v>
          </cell>
        </row>
        <row r="1807">
          <cell r="A1807">
            <v>15002</v>
          </cell>
          <cell r="B1807" t="str">
            <v>CURVA FOFO 11 GR C/FLANGES PN-16 DN 250</v>
          </cell>
          <cell r="C1807" t="str">
            <v>UN</v>
          </cell>
          <cell r="E1807" t="str">
            <v>0,05</v>
          </cell>
        </row>
        <row r="1808">
          <cell r="A1808">
            <v>2281</v>
          </cell>
          <cell r="B1808" t="str">
            <v>CURVA FOFO 11 GR C/FLANGES PN-16 DN 300</v>
          </cell>
          <cell r="C1808" t="str">
            <v>UN</v>
          </cell>
          <cell r="E1808" t="str">
            <v>0,07</v>
          </cell>
        </row>
        <row r="1809">
          <cell r="A1809">
            <v>2282</v>
          </cell>
          <cell r="B1809" t="str">
            <v>CURVA FOFO 11 GR C/FLANGES PN-16 DN 350</v>
          </cell>
          <cell r="C1809" t="str">
            <v>UN</v>
          </cell>
          <cell r="E1809" t="str">
            <v>0,12</v>
          </cell>
        </row>
        <row r="1810">
          <cell r="A1810">
            <v>2283</v>
          </cell>
          <cell r="B1810" t="str">
            <v>CURVA FOFO 11 GR C/FLANGES PN-16 DN 400</v>
          </cell>
          <cell r="C1810" t="str">
            <v>UN</v>
          </cell>
          <cell r="E1810" t="str">
            <v>0,13</v>
          </cell>
        </row>
        <row r="1811">
          <cell r="A1811">
            <v>2284</v>
          </cell>
          <cell r="B1811" t="str">
            <v>CURVA FOFO 11 GR C/FLANGES PN-16 DN 500</v>
          </cell>
          <cell r="C1811" t="str">
            <v>UN</v>
          </cell>
          <cell r="E1811" t="str">
            <v>0,25</v>
          </cell>
        </row>
        <row r="1812">
          <cell r="A1812">
            <v>2136</v>
          </cell>
          <cell r="B1812" t="str">
            <v>CURVA FOFO 11 GR C/FLANGES PN-16 DN 600</v>
          </cell>
          <cell r="C1812" t="str">
            <v>UN</v>
          </cell>
          <cell r="E1812" t="str">
            <v>0,33</v>
          </cell>
        </row>
        <row r="1813">
          <cell r="A1813">
            <v>2131</v>
          </cell>
          <cell r="B1813" t="str">
            <v>CURVA FOFO 11 GR C/FLANGES PN-25 DN 100</v>
          </cell>
          <cell r="C1813" t="str">
            <v>UN</v>
          </cell>
          <cell r="E1813" t="str">
            <v>0,02</v>
          </cell>
        </row>
        <row r="1814">
          <cell r="A1814">
            <v>2132</v>
          </cell>
          <cell r="B1814" t="str">
            <v>CURVA FOFO 11 GR C/FLANGES PN-25 DN 150</v>
          </cell>
          <cell r="C1814" t="str">
            <v>UN</v>
          </cell>
          <cell r="E1814" t="str">
            <v>0,02</v>
          </cell>
        </row>
        <row r="1815">
          <cell r="A1815">
            <v>2044</v>
          </cell>
          <cell r="B1815" t="str">
            <v>CURVA FOFO 11 GR C/FLANGES PN-25 DN 200</v>
          </cell>
          <cell r="C1815" t="str">
            <v>UN</v>
          </cell>
          <cell r="E1815" t="str">
            <v>0,04</v>
          </cell>
        </row>
        <row r="1816">
          <cell r="A1816">
            <v>2043</v>
          </cell>
          <cell r="B1816" t="str">
            <v>CURVA FOFO 11 GR C/FLANGES PN-25 DN 250</v>
          </cell>
          <cell r="C1816" t="str">
            <v>UN</v>
          </cell>
          <cell r="E1816" t="str">
            <v>0,06</v>
          </cell>
        </row>
        <row r="1817">
          <cell r="A1817">
            <v>2133</v>
          </cell>
          <cell r="B1817" t="str">
            <v>CURVA FOFO 11 GR C/FLANGES PN-25 DN 300</v>
          </cell>
          <cell r="C1817" t="str">
            <v>UN</v>
          </cell>
          <cell r="E1817" t="str">
            <v>0,08</v>
          </cell>
        </row>
        <row r="1818">
          <cell r="A1818">
            <v>2042</v>
          </cell>
          <cell r="B1818" t="str">
            <v>CURVA FOFO 11 GR C/FLANGES PN-25 DN 350</v>
          </cell>
          <cell r="C1818" t="str">
            <v>UN</v>
          </cell>
          <cell r="E1818" t="str">
            <v>0,15</v>
          </cell>
        </row>
        <row r="1819">
          <cell r="A1819">
            <v>2134</v>
          </cell>
          <cell r="B1819" t="str">
            <v>CURVA FOFO 11 GR C/FLANGES PN-25 DN 400</v>
          </cell>
          <cell r="C1819" t="str">
            <v>UN</v>
          </cell>
          <cell r="E1819" t="str">
            <v>0,16</v>
          </cell>
        </row>
        <row r="1820">
          <cell r="A1820">
            <v>2135</v>
          </cell>
          <cell r="B1820" t="str">
            <v>CURVA FOFO 11 GR C/FLANGES PN-25 DN 500</v>
          </cell>
          <cell r="C1820" t="str">
            <v>UN</v>
          </cell>
          <cell r="E1820" t="str">
            <v>0,28</v>
          </cell>
        </row>
        <row r="1821">
          <cell r="A1821">
            <v>2040</v>
          </cell>
          <cell r="B1821" t="str">
            <v>CURVA FOFO 11 GR C/FLANGES PN-25 DN 600</v>
          </cell>
          <cell r="C1821" t="str">
            <v>UN</v>
          </cell>
          <cell r="E1821" t="str">
            <v>0,36</v>
          </cell>
        </row>
        <row r="1822">
          <cell r="A1822">
            <v>2147</v>
          </cell>
          <cell r="B1822" t="str">
            <v>CURVA FOFO 22 GR C/BOLSAS JGS DN 150 INCLUSIVE ANEL BORRACHA</v>
          </cell>
          <cell r="C1822" t="str">
            <v>UN</v>
          </cell>
          <cell r="E1822" t="str">
            <v>0,01</v>
          </cell>
        </row>
        <row r="1823">
          <cell r="A1823">
            <v>2207</v>
          </cell>
          <cell r="B1823" t="str">
            <v>CURVA FOFO 22 GR C/BOLSAS JGS DN 200 INCLUSIVE ANEL BORRACHA</v>
          </cell>
          <cell r="C1823" t="str">
            <v>UN</v>
          </cell>
          <cell r="E1823" t="str">
            <v>0,02</v>
          </cell>
        </row>
        <row r="1824">
          <cell r="A1824">
            <v>2208</v>
          </cell>
          <cell r="B1824" t="str">
            <v>CURVA FOFO 22 GR C/BOLSAS JGS DN 250 INCLUSIVE ANEL BORRACHA</v>
          </cell>
          <cell r="C1824" t="str">
            <v>UN</v>
          </cell>
          <cell r="E1824" t="str">
            <v>0,03</v>
          </cell>
        </row>
        <row r="1825">
          <cell r="A1825">
            <v>2209</v>
          </cell>
          <cell r="B1825" t="str">
            <v>CURVA FOFO 22 GR C/BOLSAS JGS DN 300 INCLUSIVE ANEL BORRACHA</v>
          </cell>
          <cell r="C1825" t="str">
            <v>UN</v>
          </cell>
          <cell r="E1825" t="str">
            <v>0,04</v>
          </cell>
        </row>
        <row r="1826">
          <cell r="A1826">
            <v>2210</v>
          </cell>
          <cell r="B1826" t="str">
            <v>CURVA FOFO 22 GR C/BOLSAS JGS DN 350 INCLUSIVE ANEL BORRACHA</v>
          </cell>
          <cell r="C1826" t="str">
            <v>UN</v>
          </cell>
          <cell r="E1826" t="str">
            <v>0,05</v>
          </cell>
        </row>
        <row r="1827">
          <cell r="A1827">
            <v>2146</v>
          </cell>
          <cell r="B1827" t="str">
            <v>CURVA FOFO 22 GR C/BOLSAS JGS DN 400 INCLUSIVE ANEL BORRACHA</v>
          </cell>
          <cell r="C1827" t="str">
            <v>UN</v>
          </cell>
          <cell r="E1827" t="str">
            <v>0,06</v>
          </cell>
        </row>
        <row r="1828">
          <cell r="A1828">
            <v>2211</v>
          </cell>
          <cell r="B1828" t="str">
            <v>CURVA FOFO 22 GR C/BOLSAS JGS DN 500 INCLUSIVE ANEL BORRACHA</v>
          </cell>
          <cell r="C1828" t="str">
            <v>UN</v>
          </cell>
          <cell r="E1828" t="str">
            <v>0,11</v>
          </cell>
        </row>
        <row r="1829">
          <cell r="A1829">
            <v>2046</v>
          </cell>
          <cell r="B1829" t="str">
            <v>CURVA FOFO 22 GR C/BOLSAS JGS DN 600 INCLUSIVE ANEL BORRACHA</v>
          </cell>
          <cell r="C1829" t="str">
            <v>UN</v>
          </cell>
          <cell r="E1829" t="str">
            <v>0,14</v>
          </cell>
        </row>
        <row r="1830">
          <cell r="A1830">
            <v>2080</v>
          </cell>
          <cell r="B1830" t="str">
            <v>CURVA FOFO 22 GR C/BOLSAS JM DN 300</v>
          </cell>
          <cell r="C1830" t="str">
            <v>UN</v>
          </cell>
          <cell r="E1830" t="str">
            <v>0,13</v>
          </cell>
        </row>
        <row r="1831">
          <cell r="A1831">
            <v>2082</v>
          </cell>
          <cell r="B1831" t="str">
            <v>CURVA FOFO 22 GR C/BOLSAS JM DN 400</v>
          </cell>
          <cell r="C1831" t="str">
            <v>UN</v>
          </cell>
          <cell r="E1831" t="str">
            <v>0,19</v>
          </cell>
        </row>
        <row r="1832">
          <cell r="A1832">
            <v>2084</v>
          </cell>
          <cell r="B1832" t="str">
            <v>CURVA FOFO 22 GR C/BOLSAS JM DN 500</v>
          </cell>
          <cell r="C1832" t="str">
            <v>UN</v>
          </cell>
          <cell r="E1832" t="str">
            <v>0,31</v>
          </cell>
        </row>
        <row r="1833">
          <cell r="A1833">
            <v>2085</v>
          </cell>
          <cell r="B1833" t="str">
            <v>CURVA FOFO 22 GR C/BOLSAS JM DN 600</v>
          </cell>
          <cell r="C1833" t="str">
            <v>UN</v>
          </cell>
          <cell r="E1833" t="str">
            <v>0,33</v>
          </cell>
        </row>
        <row r="1834">
          <cell r="A1834">
            <v>2086</v>
          </cell>
          <cell r="B1834" t="str">
            <v>CURVA FOFO 22 GR C/BOLSAS JM DN 700</v>
          </cell>
          <cell r="C1834" t="str">
            <v>UN</v>
          </cell>
          <cell r="E1834" t="str">
            <v>0,68</v>
          </cell>
        </row>
        <row r="1835">
          <cell r="A1835">
            <v>2349</v>
          </cell>
          <cell r="B1835" t="str">
            <v>CURVA FOFO 22 GR C/BOLSAS JM DN 800</v>
          </cell>
          <cell r="C1835" t="str">
            <v>UN</v>
          </cell>
          <cell r="E1835" t="str">
            <v>0,88</v>
          </cell>
        </row>
        <row r="1836">
          <cell r="A1836">
            <v>2087</v>
          </cell>
          <cell r="B1836" t="str">
            <v>CURVA FOFO 22 GR C/BOLSAS JM DN 900</v>
          </cell>
          <cell r="C1836" t="str">
            <v>UN</v>
          </cell>
          <cell r="E1836" t="str">
            <v>0,98</v>
          </cell>
        </row>
        <row r="1837">
          <cell r="A1837">
            <v>2088</v>
          </cell>
          <cell r="B1837" t="str">
            <v>CURVA FOFO 22 GR C/BOLSAS JM DN 1000</v>
          </cell>
          <cell r="C1837" t="str">
            <v>UN</v>
          </cell>
          <cell r="E1837" t="str">
            <v>1,41</v>
          </cell>
        </row>
        <row r="1838">
          <cell r="A1838">
            <v>2089</v>
          </cell>
          <cell r="B1838" t="str">
            <v>CURVA FOFO 22 GR C/BOLSAS JM DN 1200</v>
          </cell>
          <cell r="C1838" t="str">
            <v>UN</v>
          </cell>
          <cell r="E1838" t="str">
            <v>1,51</v>
          </cell>
        </row>
        <row r="1839">
          <cell r="A1839">
            <v>2247</v>
          </cell>
          <cell r="B1839" t="str">
            <v>CURVA FOFO 22 GR C/FLANGES PN-10 DN 350</v>
          </cell>
          <cell r="C1839" t="str">
            <v>UN</v>
          </cell>
          <cell r="E1839" t="str">
            <v>0,11</v>
          </cell>
        </row>
        <row r="1840">
          <cell r="A1840">
            <v>2248</v>
          </cell>
          <cell r="B1840" t="str">
            <v>CURVA FOFO 22 GR C/FLANGES PN-10 DN 400</v>
          </cell>
          <cell r="C1840" t="str">
            <v>UN</v>
          </cell>
          <cell r="E1840" t="str">
            <v>0,14</v>
          </cell>
        </row>
        <row r="1841">
          <cell r="A1841">
            <v>2250</v>
          </cell>
          <cell r="B1841" t="str">
            <v>CURVA FOFO 22 GR C/FLANGES PN-10 DN 500</v>
          </cell>
          <cell r="C1841" t="str">
            <v>UN</v>
          </cell>
          <cell r="E1841" t="str">
            <v>0,29</v>
          </cell>
        </row>
        <row r="1842">
          <cell r="A1842">
            <v>1997</v>
          </cell>
          <cell r="B1842" t="str">
            <v>CURVA FOFO 22 GR C/FLANGES PN-10 DN 600</v>
          </cell>
          <cell r="C1842" t="str">
            <v>UN</v>
          </cell>
          <cell r="E1842" t="str">
            <v>0,33</v>
          </cell>
        </row>
        <row r="1843">
          <cell r="A1843">
            <v>2254</v>
          </cell>
          <cell r="B1843" t="str">
            <v>CURVA FOFO 22 GR C/FLANGES PN-10 DN 1000</v>
          </cell>
          <cell r="C1843" t="str">
            <v>UN</v>
          </cell>
          <cell r="E1843" t="str">
            <v>1,10</v>
          </cell>
        </row>
        <row r="1844">
          <cell r="A1844">
            <v>2242</v>
          </cell>
          <cell r="B1844" t="str">
            <v>CURVA FOFO 22 GR C/FLANGES PN-10/16 DN 100</v>
          </cell>
          <cell r="C1844" t="str">
            <v>UN</v>
          </cell>
          <cell r="E1844" t="str">
            <v>0,02</v>
          </cell>
        </row>
        <row r="1845">
          <cell r="A1845">
            <v>2243</v>
          </cell>
          <cell r="B1845" t="str">
            <v>CURVA FOFO 22 GR C/FLANGES PN-10/16 DN 150</v>
          </cell>
          <cell r="C1845" t="str">
            <v>UN</v>
          </cell>
          <cell r="E1845" t="str">
            <v>0,03</v>
          </cell>
        </row>
        <row r="1846">
          <cell r="A1846">
            <v>2011</v>
          </cell>
          <cell r="B1846" t="str">
            <v>CURVA FOFO 22 GR C/FLANGES PN-10/16 DN 200</v>
          </cell>
          <cell r="C1846" t="str">
            <v>UN</v>
          </cell>
          <cell r="E1846" t="str">
            <v>0,04</v>
          </cell>
        </row>
        <row r="1847">
          <cell r="A1847">
            <v>2291</v>
          </cell>
          <cell r="B1847" t="str">
            <v>CURVA FOFO 22 GR C/FLANGES PN-10/16 DN 250</v>
          </cell>
          <cell r="C1847" t="str">
            <v>UN</v>
          </cell>
          <cell r="E1847" t="str">
            <v>0,05</v>
          </cell>
        </row>
        <row r="1848">
          <cell r="A1848">
            <v>2246</v>
          </cell>
          <cell r="B1848" t="str">
            <v>CURVA FOFO 22 GR C/FLANGES PN-10/16 DN 300</v>
          </cell>
          <cell r="C1848" t="str">
            <v>UN</v>
          </cell>
          <cell r="E1848" t="str">
            <v>0,08</v>
          </cell>
        </row>
        <row r="1849">
          <cell r="A1849">
            <v>2288</v>
          </cell>
          <cell r="B1849" t="str">
            <v>CURVA FOFO 22 GR C/FLANGES PN-10/16/25 DN 80</v>
          </cell>
          <cell r="C1849" t="str">
            <v>UN</v>
          </cell>
          <cell r="E1849" t="str">
            <v>0,01</v>
          </cell>
        </row>
        <row r="1850">
          <cell r="A1850">
            <v>15003</v>
          </cell>
          <cell r="B1850" t="str">
            <v>CURVA FOFO 22 GR C/FLANGES PN-16 DN 200</v>
          </cell>
          <cell r="C1850" t="str">
            <v>UN</v>
          </cell>
          <cell r="E1850" t="str">
            <v>0,04</v>
          </cell>
        </row>
        <row r="1851">
          <cell r="A1851">
            <v>15004</v>
          </cell>
          <cell r="B1851" t="str">
            <v>CURVA FOFO 22 GR C/FLANGES PN-16 DN 250</v>
          </cell>
          <cell r="C1851" t="str">
            <v>UN</v>
          </cell>
          <cell r="E1851" t="str">
            <v>0,05</v>
          </cell>
        </row>
        <row r="1852">
          <cell r="A1852">
            <v>2010</v>
          </cell>
          <cell r="B1852" t="str">
            <v>CURVA FOFO 22 GR C/FLANGES PN-16 DN 300</v>
          </cell>
          <cell r="C1852" t="str">
            <v>UN</v>
          </cell>
          <cell r="E1852" t="str">
            <v>0,08</v>
          </cell>
        </row>
        <row r="1853">
          <cell r="A1853">
            <v>2292</v>
          </cell>
          <cell r="B1853" t="str">
            <v>CURVA FOFO 22 GR C/FLANGES PN-16 DN 350</v>
          </cell>
          <cell r="C1853" t="str">
            <v>UN</v>
          </cell>
          <cell r="E1853" t="str">
            <v>0,15</v>
          </cell>
        </row>
        <row r="1854">
          <cell r="A1854">
            <v>2293</v>
          </cell>
          <cell r="B1854" t="str">
            <v>CURVA FOFO 22 GR C/FLANGES PN-16 DN 400</v>
          </cell>
          <cell r="C1854" t="str">
            <v>UN</v>
          </cell>
          <cell r="E1854" t="str">
            <v>0,15</v>
          </cell>
        </row>
        <row r="1855">
          <cell r="A1855">
            <v>2295</v>
          </cell>
          <cell r="B1855" t="str">
            <v>CURVA FOFO 22 GR C/FLANGES PN-16 DN 500</v>
          </cell>
          <cell r="C1855" t="str">
            <v>UN</v>
          </cell>
          <cell r="E1855" t="str">
            <v>0,29</v>
          </cell>
        </row>
        <row r="1856">
          <cell r="A1856">
            <v>2009</v>
          </cell>
          <cell r="B1856" t="str">
            <v>CURVA FOFO 22 GR C/FLANGES PN-16 DN 600</v>
          </cell>
          <cell r="C1856" t="str">
            <v>UN</v>
          </cell>
          <cell r="E1856" t="str">
            <v>0,39</v>
          </cell>
        </row>
        <row r="1857">
          <cell r="A1857">
            <v>2036</v>
          </cell>
          <cell r="B1857" t="str">
            <v>CURVA FOFO 22 GR C/FLANGES PN-25 DN 100</v>
          </cell>
          <cell r="C1857" t="str">
            <v>UN</v>
          </cell>
          <cell r="E1857" t="str">
            <v>0,02</v>
          </cell>
        </row>
        <row r="1858">
          <cell r="A1858">
            <v>2156</v>
          </cell>
          <cell r="B1858" t="str">
            <v>CURVA FOFO 22 GR C/FLANGES PN-25 DN 150</v>
          </cell>
          <cell r="C1858" t="str">
            <v>UN</v>
          </cell>
          <cell r="E1858" t="str">
            <v>0,03</v>
          </cell>
        </row>
        <row r="1859">
          <cell r="A1859">
            <v>2035</v>
          </cell>
          <cell r="B1859" t="str">
            <v>CURVA FOFO 22 GR C/FLANGES PN-25 DN 200</v>
          </cell>
          <cell r="C1859" t="str">
            <v>UN</v>
          </cell>
          <cell r="E1859" t="str">
            <v>0,05</v>
          </cell>
        </row>
        <row r="1860">
          <cell r="A1860">
            <v>2157</v>
          </cell>
          <cell r="B1860" t="str">
            <v>CURVA FOFO 22 GR C/FLANGES PN-25 DN 250</v>
          </cell>
          <cell r="C1860" t="str">
            <v>UN</v>
          </cell>
          <cell r="E1860" t="str">
            <v>0,07</v>
          </cell>
        </row>
        <row r="1861">
          <cell r="A1861">
            <v>2034</v>
          </cell>
          <cell r="B1861" t="str">
            <v>CURVA FOFO 22 GR C/FLANGES PN-25 DN 300</v>
          </cell>
          <cell r="C1861" t="str">
            <v>UN</v>
          </cell>
          <cell r="E1861" t="str">
            <v>0,09</v>
          </cell>
        </row>
        <row r="1862">
          <cell r="A1862">
            <v>2158</v>
          </cell>
          <cell r="B1862" t="str">
            <v>CURVA FOFO 22 GR C/FLANGES PN-25 DN 350</v>
          </cell>
          <cell r="C1862" t="str">
            <v>UN</v>
          </cell>
          <cell r="E1862" t="str">
            <v>0,17</v>
          </cell>
        </row>
        <row r="1863">
          <cell r="A1863">
            <v>2159</v>
          </cell>
          <cell r="B1863" t="str">
            <v>CURVA FOFO 22 GR C/FLANGES PN-25 DN 400</v>
          </cell>
          <cell r="C1863" t="str">
            <v>UN</v>
          </cell>
          <cell r="E1863" t="str">
            <v>0,18</v>
          </cell>
        </row>
        <row r="1864">
          <cell r="A1864">
            <v>2161</v>
          </cell>
          <cell r="B1864" t="str">
            <v>CURVA FOFO 22 GR C/FLANGES PN-25 DN 500</v>
          </cell>
          <cell r="C1864" t="str">
            <v>UN</v>
          </cell>
          <cell r="E1864" t="str">
            <v>0,33</v>
          </cell>
        </row>
        <row r="1865">
          <cell r="A1865">
            <v>2162</v>
          </cell>
          <cell r="B1865" t="str">
            <v>CURVA FOFO 22 GR C/FLANGES PN-25 DN 600</v>
          </cell>
          <cell r="C1865" t="str">
            <v>UN</v>
          </cell>
          <cell r="E1865" t="str">
            <v>0,42</v>
          </cell>
        </row>
        <row r="1866">
          <cell r="A1866">
            <v>2053</v>
          </cell>
          <cell r="B1866" t="str">
            <v>CURVA FOFO 45 GR C/BOLSAS JGS DN 150 INCLUSIVE ANEL BORRACHA</v>
          </cell>
          <cell r="C1866" t="str">
            <v>UN</v>
          </cell>
          <cell r="E1866" t="str">
            <v>0,01</v>
          </cell>
        </row>
        <row r="1867">
          <cell r="A1867">
            <v>2054</v>
          </cell>
          <cell r="B1867" t="str">
            <v>CURVA FOFO 45 GR C/BOLSAS JGS DN 200 INCLUSIVE ANEL BORRACHA</v>
          </cell>
          <cell r="C1867" t="str">
            <v>UN</v>
          </cell>
          <cell r="E1867" t="str">
            <v>0,02</v>
          </cell>
        </row>
        <row r="1868">
          <cell r="A1868">
            <v>2055</v>
          </cell>
          <cell r="B1868" t="str">
            <v>CURVA FOFO 45 GR C/BOLSAS JGS DN 250 INCLUSIVE ANEL BORRACHA</v>
          </cell>
          <cell r="C1868" t="str">
            <v>UN</v>
          </cell>
          <cell r="E1868" t="str">
            <v>0,03</v>
          </cell>
        </row>
        <row r="1869">
          <cell r="A1869">
            <v>2056</v>
          </cell>
          <cell r="B1869" t="str">
            <v>CURVA FOFO 45 GR C/BOLSAS JGS DN 300 INCLUSIVE ANEL BORRACHA</v>
          </cell>
          <cell r="C1869" t="str">
            <v>UN</v>
          </cell>
          <cell r="E1869" t="str">
            <v>0,04</v>
          </cell>
        </row>
        <row r="1870">
          <cell r="A1870">
            <v>2129</v>
          </cell>
          <cell r="B1870" t="str">
            <v>CURVA FOFO 45 GR C/BOLSAS JGS DN 350 INCLUSIVE ANEL BORRACHA</v>
          </cell>
          <cell r="C1870" t="str">
            <v>UN</v>
          </cell>
          <cell r="E1870" t="str">
            <v>0,07</v>
          </cell>
        </row>
        <row r="1871">
          <cell r="A1871">
            <v>2057</v>
          </cell>
          <cell r="B1871" t="str">
            <v>CURVA FOFO 45 GR C/BOLSAS JGS DN 400 INCLUSIVE ANEL BORRACHA</v>
          </cell>
          <cell r="C1871" t="str">
            <v>UN</v>
          </cell>
          <cell r="E1871" t="str">
            <v>0,07</v>
          </cell>
        </row>
        <row r="1872">
          <cell r="A1872">
            <v>2059</v>
          </cell>
          <cell r="B1872" t="str">
            <v>CURVA FOFO 45 GR C/BOLSAS JGS DN 500 INCLUSIVE ANEL BORRACHA</v>
          </cell>
          <cell r="C1872" t="str">
            <v>UN</v>
          </cell>
          <cell r="E1872" t="str">
            <v>0,13</v>
          </cell>
        </row>
        <row r="1873">
          <cell r="A1873">
            <v>2060</v>
          </cell>
          <cell r="B1873" t="str">
            <v>CURVA FOFO 45 GR C/BOLSAS JGS DN 600 INCLUSIVE ANEL BORRACHA</v>
          </cell>
          <cell r="C1873" t="str">
            <v>UN</v>
          </cell>
          <cell r="E1873" t="str">
            <v>0,17</v>
          </cell>
        </row>
        <row r="1874">
          <cell r="A1874">
            <v>2061</v>
          </cell>
          <cell r="B1874" t="str">
            <v>CURVA FOFO 45 GR C/BOLSAS JGS DN 700 INCLUSIVE ANEL BORRACHA</v>
          </cell>
          <cell r="C1874" t="str">
            <v>UN</v>
          </cell>
          <cell r="E1874" t="str">
            <v>0,34</v>
          </cell>
        </row>
        <row r="1875">
          <cell r="A1875">
            <v>2062</v>
          </cell>
          <cell r="B1875" t="str">
            <v>CURVA FOFO 45 GR C/BOLSAS JGS DN 800 INCLUSIVE ANEL BORRACHA</v>
          </cell>
          <cell r="C1875" t="str">
            <v>UN</v>
          </cell>
          <cell r="E1875" t="str">
            <v>0,42</v>
          </cell>
        </row>
        <row r="1876">
          <cell r="A1876">
            <v>2063</v>
          </cell>
          <cell r="B1876" t="str">
            <v>CURVA FOFO 45 GR C/BOLSAS JGS DN 900 INCLUSIVE ANEL BORRACHA</v>
          </cell>
          <cell r="C1876" t="str">
            <v>UN</v>
          </cell>
          <cell r="E1876" t="str">
            <v>0,62</v>
          </cell>
        </row>
        <row r="1877">
          <cell r="A1877">
            <v>2348</v>
          </cell>
          <cell r="B1877" t="str">
            <v>CURVA FOFO 45 GR C/BOLSAS JM DN 300</v>
          </cell>
          <cell r="C1877" t="str">
            <v>UN</v>
          </cell>
          <cell r="E1877" t="str">
            <v>0,14</v>
          </cell>
        </row>
        <row r="1878">
          <cell r="A1878">
            <v>2091</v>
          </cell>
          <cell r="B1878" t="str">
            <v>CURVA FOFO 45 GR C/BOLSAS JM DN 400</v>
          </cell>
          <cell r="C1878" t="str">
            <v>UN</v>
          </cell>
          <cell r="E1878" t="str">
            <v>0,24</v>
          </cell>
        </row>
        <row r="1879">
          <cell r="A1879">
            <v>2093</v>
          </cell>
          <cell r="B1879" t="str">
            <v>CURVA FOFO 45 GR C/BOLSAS JM DN 500</v>
          </cell>
          <cell r="C1879" t="str">
            <v>UN</v>
          </cell>
          <cell r="E1879" t="str">
            <v>0,37</v>
          </cell>
        </row>
        <row r="1880">
          <cell r="A1880">
            <v>2094</v>
          </cell>
          <cell r="B1880" t="str">
            <v>CURVA FOFO 45 GR C/BOLSAS JM DN 600</v>
          </cell>
          <cell r="C1880" t="str">
            <v>UN</v>
          </cell>
          <cell r="E1880" t="str">
            <v>0,42</v>
          </cell>
        </row>
        <row r="1881">
          <cell r="A1881">
            <v>2095</v>
          </cell>
          <cell r="B1881" t="str">
            <v>CURVA FOFO 45 GR C/BOLSAS JM DN 700</v>
          </cell>
          <cell r="C1881" t="str">
            <v>UN</v>
          </cell>
          <cell r="E1881" t="str">
            <v>0,67</v>
          </cell>
        </row>
        <row r="1882">
          <cell r="A1882">
            <v>2096</v>
          </cell>
          <cell r="B1882" t="str">
            <v>CURVA FOFO 45 GR C/BOLSAS JM DN 800</v>
          </cell>
          <cell r="C1882" t="str">
            <v>UN</v>
          </cell>
          <cell r="E1882" t="str">
            <v>0,91</v>
          </cell>
        </row>
        <row r="1883">
          <cell r="A1883">
            <v>2097</v>
          </cell>
          <cell r="B1883" t="str">
            <v>CURVA FOFO 45 GR C/BOLSAS JM DN 900</v>
          </cell>
          <cell r="C1883" t="str">
            <v>UN</v>
          </cell>
          <cell r="E1883" t="str">
            <v>1,00</v>
          </cell>
        </row>
        <row r="1884">
          <cell r="A1884">
            <v>2098</v>
          </cell>
          <cell r="B1884" t="str">
            <v>CURVA FOFO 45 GR C/BOLSAS JM DN 1000</v>
          </cell>
          <cell r="C1884" t="str">
            <v>UN</v>
          </cell>
          <cell r="E1884" t="str">
            <v>1,66</v>
          </cell>
        </row>
        <row r="1885">
          <cell r="A1885">
            <v>2347</v>
          </cell>
          <cell r="B1885" t="str">
            <v>CURVA FOFO 45 GR C/BOLSAS JM DN 1200</v>
          </cell>
          <cell r="C1885" t="str">
            <v>UN</v>
          </cell>
          <cell r="E1885" t="str">
            <v>1,90</v>
          </cell>
        </row>
        <row r="1886">
          <cell r="A1886">
            <v>2259</v>
          </cell>
          <cell r="B1886" t="str">
            <v>CURVA FOFO 45 GR C/FLANGES PN-10 DN 350</v>
          </cell>
          <cell r="C1886" t="str">
            <v>UN</v>
          </cell>
          <cell r="E1886" t="str">
            <v>0,08</v>
          </cell>
        </row>
        <row r="1887">
          <cell r="A1887">
            <v>2260</v>
          </cell>
          <cell r="B1887" t="str">
            <v>CURVA FOFO 45 GR C/FLANGES PN-10 DN 400</v>
          </cell>
          <cell r="C1887" t="str">
            <v>UN</v>
          </cell>
          <cell r="E1887" t="str">
            <v>0,08</v>
          </cell>
        </row>
        <row r="1888">
          <cell r="A1888">
            <v>1992</v>
          </cell>
          <cell r="B1888" t="str">
            <v>CURVA FOFO 45 GR C/FLANGES PN-10 DN 500</v>
          </cell>
          <cell r="C1888" t="str">
            <v>UN</v>
          </cell>
          <cell r="E1888" t="str">
            <v>0,18</v>
          </cell>
        </row>
        <row r="1889">
          <cell r="A1889">
            <v>2262</v>
          </cell>
          <cell r="B1889" t="str">
            <v>CURVA FOFO 45 GR C/FLANGES PN-10 DN 600</v>
          </cell>
          <cell r="C1889" t="str">
            <v>UN</v>
          </cell>
          <cell r="E1889" t="str">
            <v>0,30</v>
          </cell>
        </row>
        <row r="1890">
          <cell r="A1890">
            <v>2263</v>
          </cell>
          <cell r="B1890" t="str">
            <v>CURVA FOFO 45 GR C/FLANGES PN-10 DN 700</v>
          </cell>
          <cell r="C1890" t="str">
            <v>UN</v>
          </cell>
          <cell r="E1890" t="str">
            <v>0,42</v>
          </cell>
        </row>
        <row r="1891">
          <cell r="A1891">
            <v>2264</v>
          </cell>
          <cell r="B1891" t="str">
            <v>CURVA FOFO 45 GR C/FLANGES PN-10 DN 800</v>
          </cell>
          <cell r="C1891" t="str">
            <v>UN</v>
          </cell>
          <cell r="E1891" t="str">
            <v>0,57</v>
          </cell>
        </row>
        <row r="1892">
          <cell r="A1892">
            <v>1991</v>
          </cell>
          <cell r="B1892" t="str">
            <v>CURVA FOFO 45 GR C/FLANGES PN-10 DN 900</v>
          </cell>
          <cell r="C1892" t="str">
            <v>UN</v>
          </cell>
          <cell r="E1892" t="str">
            <v>0,63</v>
          </cell>
        </row>
        <row r="1893">
          <cell r="A1893">
            <v>1990</v>
          </cell>
          <cell r="B1893" t="str">
            <v>CURVA FOFO 45 GR C/FLANGES PN-10 DN 1000</v>
          </cell>
          <cell r="C1893" t="str">
            <v>UN</v>
          </cell>
          <cell r="E1893" t="str">
            <v>1,13</v>
          </cell>
        </row>
        <row r="1894">
          <cell r="A1894">
            <v>2265</v>
          </cell>
          <cell r="B1894" t="str">
            <v>CURVA FOFO 45 GR C/FLANGES PN-10 DN 1200</v>
          </cell>
          <cell r="C1894" t="str">
            <v>UN</v>
          </cell>
          <cell r="E1894" t="str">
            <v>1,73</v>
          </cell>
        </row>
        <row r="1895">
          <cell r="A1895">
            <v>2019</v>
          </cell>
          <cell r="B1895" t="str">
            <v>CURVA FOFO 45 GR C/FLANGES PN-10/16 DN 150</v>
          </cell>
          <cell r="C1895" t="str">
            <v>UN</v>
          </cell>
          <cell r="E1895" t="str">
            <v>0,01</v>
          </cell>
        </row>
        <row r="1896">
          <cell r="A1896">
            <v>2301</v>
          </cell>
          <cell r="B1896" t="str">
            <v>CURVA FOFO 45 GR C/FLANGES PN-10/16 DN 200</v>
          </cell>
          <cell r="C1896" t="str">
            <v>UN</v>
          </cell>
          <cell r="E1896" t="str">
            <v>0,03</v>
          </cell>
        </row>
        <row r="1897">
          <cell r="A1897">
            <v>2302</v>
          </cell>
          <cell r="B1897" t="str">
            <v>CURVA FOFO 45 GR C/FLANGES PN-10/16 DN 250</v>
          </cell>
          <cell r="C1897" t="str">
            <v>UN</v>
          </cell>
          <cell r="E1897" t="str">
            <v>0,04</v>
          </cell>
        </row>
        <row r="1898">
          <cell r="A1898">
            <v>2018</v>
          </cell>
          <cell r="B1898" t="str">
            <v>CURVA FOFO 45 GR C/FLANGES PN-10/16 DN 300</v>
          </cell>
          <cell r="C1898" t="str">
            <v>UN</v>
          </cell>
          <cell r="E1898" t="str">
            <v>0,06</v>
          </cell>
        </row>
        <row r="1899">
          <cell r="A1899">
            <v>2017</v>
          </cell>
          <cell r="B1899" t="str">
            <v>CURVA FOFO 45 GR C/FLANGES PN-16 DN 350</v>
          </cell>
          <cell r="C1899" t="str">
            <v>UN</v>
          </cell>
          <cell r="E1899" t="str">
            <v>0,10</v>
          </cell>
        </row>
        <row r="1900">
          <cell r="A1900">
            <v>2303</v>
          </cell>
          <cell r="B1900" t="str">
            <v>CURVA FOFO 45 GR C/FLANGES PN-16 DN 400</v>
          </cell>
          <cell r="C1900" t="str">
            <v>UN</v>
          </cell>
          <cell r="E1900" t="str">
            <v>0,12</v>
          </cell>
        </row>
        <row r="1901">
          <cell r="A1901">
            <v>2305</v>
          </cell>
          <cell r="B1901" t="str">
            <v>CURVA FOFO 45 GR C/FLANGES PN-16 DN 500</v>
          </cell>
          <cell r="C1901" t="str">
            <v>UN</v>
          </cell>
          <cell r="E1901" t="str">
            <v>0,22</v>
          </cell>
        </row>
        <row r="1902">
          <cell r="A1902">
            <v>2016</v>
          </cell>
          <cell r="B1902" t="str">
            <v>CURVA FOFO 45 GR C/FLANGES PN-16 DN 600</v>
          </cell>
          <cell r="C1902" t="str">
            <v>UN</v>
          </cell>
          <cell r="E1902" t="str">
            <v>0,33</v>
          </cell>
        </row>
        <row r="1903">
          <cell r="A1903">
            <v>2306</v>
          </cell>
          <cell r="B1903" t="str">
            <v>CURVA FOFO 45 GR C/FLANGES PN-16 DN 700</v>
          </cell>
          <cell r="C1903" t="str">
            <v>UN</v>
          </cell>
          <cell r="E1903" t="str">
            <v>0,51</v>
          </cell>
        </row>
        <row r="1904">
          <cell r="A1904">
            <v>2307</v>
          </cell>
          <cell r="B1904" t="str">
            <v>CURVA FOFO 45 GR C/FLANGES PN-16 DN 800</v>
          </cell>
          <cell r="C1904" t="str">
            <v>UN</v>
          </cell>
          <cell r="E1904" t="str">
            <v>0,65</v>
          </cell>
        </row>
        <row r="1905">
          <cell r="A1905">
            <v>2015</v>
          </cell>
          <cell r="B1905" t="str">
            <v>CURVA FOFO 45 GR C/FLANGES PN-16 DN 900</v>
          </cell>
          <cell r="C1905" t="str">
            <v>UN</v>
          </cell>
          <cell r="E1905" t="str">
            <v>0,78</v>
          </cell>
        </row>
        <row r="1906">
          <cell r="A1906">
            <v>2308</v>
          </cell>
          <cell r="B1906" t="str">
            <v>CURVA FOFO 45 GR C/FLANGES PN-16 DN 1000</v>
          </cell>
          <cell r="C1906" t="str">
            <v>UN</v>
          </cell>
          <cell r="E1906" t="str">
            <v>1,15</v>
          </cell>
        </row>
        <row r="1907">
          <cell r="A1907">
            <v>15005</v>
          </cell>
          <cell r="B1907" t="str">
            <v>CURVA FOFO 45 GR C/FLANGES PN-16 DN 250</v>
          </cell>
          <cell r="C1907" t="str">
            <v>UN</v>
          </cell>
          <cell r="E1907" t="str">
            <v>0,06</v>
          </cell>
        </row>
        <row r="1908">
          <cell r="A1908">
            <v>15006</v>
          </cell>
          <cell r="B1908" t="str">
            <v>CURVA FOFO 45 GR C/FLANGES PN-16 DN 300</v>
          </cell>
          <cell r="C1908" t="str">
            <v>UN</v>
          </cell>
          <cell r="E1908" t="str">
            <v>0,09</v>
          </cell>
        </row>
        <row r="1909">
          <cell r="A1909">
            <v>2031</v>
          </cell>
          <cell r="B1909" t="str">
            <v>CURVA FOFO 45 GR C/FLANGES PN-25 DN 100</v>
          </cell>
          <cell r="C1909" t="str">
            <v>UN</v>
          </cell>
          <cell r="E1909" t="str">
            <v>0,01</v>
          </cell>
        </row>
        <row r="1910">
          <cell r="A1910">
            <v>2030</v>
          </cell>
          <cell r="B1910" t="str">
            <v>CURVA FOFO 45 GR C/FLANGES PN-25 DN 150</v>
          </cell>
          <cell r="C1910" t="str">
            <v>UN</v>
          </cell>
          <cell r="E1910" t="str">
            <v>0,02</v>
          </cell>
        </row>
        <row r="1911">
          <cell r="A1911">
            <v>2168</v>
          </cell>
          <cell r="B1911" t="str">
            <v>CURVA FOFO 45 GR C/FLANGES PN-25 DN 200</v>
          </cell>
          <cell r="C1911" t="str">
            <v>UN</v>
          </cell>
          <cell r="E1911" t="str">
            <v>0,03</v>
          </cell>
        </row>
        <row r="1912">
          <cell r="A1912">
            <v>2169</v>
          </cell>
          <cell r="B1912" t="str">
            <v>CURVA FOFO 45 GR C/FLANGES PN-25 DN 250</v>
          </cell>
          <cell r="C1912" t="str">
            <v>UN</v>
          </cell>
          <cell r="E1912" t="str">
            <v>0,08</v>
          </cell>
        </row>
        <row r="1913">
          <cell r="A1913">
            <v>2170</v>
          </cell>
          <cell r="B1913" t="str">
            <v>CURVA FOFO 45 GR C/FLANGES PN-25 DN 300</v>
          </cell>
          <cell r="C1913" t="str">
            <v>UN</v>
          </cell>
          <cell r="E1913" t="str">
            <v>0,11</v>
          </cell>
        </row>
        <row r="1914">
          <cell r="A1914">
            <v>2029</v>
          </cell>
          <cell r="B1914" t="str">
            <v>CURVA FOFO 45 GR C/FLANGES PN-25 DN 350</v>
          </cell>
          <cell r="C1914" t="str">
            <v>UN</v>
          </cell>
          <cell r="E1914" t="str">
            <v>0,14</v>
          </cell>
        </row>
        <row r="1915">
          <cell r="A1915">
            <v>2171</v>
          </cell>
          <cell r="B1915" t="str">
            <v>CURVA FOFO 45 GR C/FLANGES PN-25 DN 400</v>
          </cell>
          <cell r="C1915" t="str">
            <v>UN</v>
          </cell>
          <cell r="E1915" t="str">
            <v>0,17</v>
          </cell>
        </row>
        <row r="1916">
          <cell r="A1916">
            <v>2173</v>
          </cell>
          <cell r="B1916" t="str">
            <v>CURVA FOFO 45 GR C/FLANGES PN-25 DN 500</v>
          </cell>
          <cell r="C1916" t="str">
            <v>UN</v>
          </cell>
          <cell r="E1916" t="str">
            <v>0,27</v>
          </cell>
        </row>
        <row r="1917">
          <cell r="A1917">
            <v>2028</v>
          </cell>
          <cell r="B1917" t="str">
            <v>CURVA FOFO 45 GR C/FLANGES PN-25 DN 600</v>
          </cell>
          <cell r="C1917" t="str">
            <v>UN</v>
          </cell>
          <cell r="E1917" t="str">
            <v>0,40</v>
          </cell>
        </row>
        <row r="1918">
          <cell r="A1918">
            <v>2174</v>
          </cell>
          <cell r="B1918" t="str">
            <v>CURVA FOFO 45 GR C/FLANGES PN-25 DN 700</v>
          </cell>
          <cell r="C1918" t="str">
            <v>UN</v>
          </cell>
          <cell r="E1918" t="str">
            <v>0,62</v>
          </cell>
        </row>
        <row r="1919">
          <cell r="A1919">
            <v>2175</v>
          </cell>
          <cell r="B1919" t="str">
            <v>CURVA FOFO 45 GR C/FLANGES PN-25 DN 800</v>
          </cell>
          <cell r="C1919" t="str">
            <v>UN</v>
          </cell>
          <cell r="E1919" t="str">
            <v>0,80</v>
          </cell>
        </row>
        <row r="1920">
          <cell r="A1920">
            <v>2023</v>
          </cell>
          <cell r="B1920" t="str">
            <v>CURVA FOFO 45 GR C/FLANGES PN-25 DN 900</v>
          </cell>
          <cell r="C1920" t="str">
            <v>UN</v>
          </cell>
          <cell r="E1920" t="str">
            <v>0,94</v>
          </cell>
        </row>
        <row r="1921">
          <cell r="A1921">
            <v>2176</v>
          </cell>
          <cell r="B1921" t="str">
            <v>CURVA FOFO 45 GR C/FLANGES PN-25 DN 1000</v>
          </cell>
          <cell r="C1921" t="str">
            <v>UN</v>
          </cell>
          <cell r="E1921" t="str">
            <v>1,27</v>
          </cell>
        </row>
        <row r="1922">
          <cell r="A1922">
            <v>2151</v>
          </cell>
          <cell r="B1922" t="str">
            <v>CURVA FOFO 90 GR C/ FLANGES E PE PN-10 DN 350</v>
          </cell>
          <cell r="C1922" t="str">
            <v>UN</v>
          </cell>
          <cell r="E1922" t="str">
            <v>0,16</v>
          </cell>
        </row>
        <row r="1923">
          <cell r="A1923">
            <v>2190</v>
          </cell>
          <cell r="B1923" t="str">
            <v>CURVA FOFO 90 GR C/ FLANGES E PE PN-10 DN 400</v>
          </cell>
          <cell r="C1923" t="str">
            <v>UN</v>
          </cell>
          <cell r="E1923" t="str">
            <v>0,21</v>
          </cell>
        </row>
        <row r="1924">
          <cell r="A1924">
            <v>2192</v>
          </cell>
          <cell r="B1924" t="str">
            <v>CURVA FOFO 90 GR C/ FLANGES E PE PN-10 DN 500</v>
          </cell>
          <cell r="C1924" t="str">
            <v>UN</v>
          </cell>
          <cell r="E1924" t="str">
            <v>0,35</v>
          </cell>
        </row>
        <row r="1925">
          <cell r="A1925">
            <v>2212</v>
          </cell>
          <cell r="B1925" t="str">
            <v>CURVA FOFO 90 GR C/ FLANGES E PE PN-10 DN 600</v>
          </cell>
          <cell r="C1925" t="str">
            <v>UN</v>
          </cell>
          <cell r="E1925" t="str">
            <v>0,48</v>
          </cell>
        </row>
        <row r="1926">
          <cell r="A1926">
            <v>2186</v>
          </cell>
          <cell r="B1926" t="str">
            <v>CURVA FOFO 90 GR C/ FLANGES E PE PN-10/16 DN 100</v>
          </cell>
          <cell r="C1926" t="str">
            <v>UN</v>
          </cell>
          <cell r="E1926" t="str">
            <v>0,02</v>
          </cell>
        </row>
        <row r="1927">
          <cell r="A1927">
            <v>1972</v>
          </cell>
          <cell r="B1927" t="str">
            <v>CURVA FOFO 90 GR C/ FLANGES E PE PN-10/16 DN 150</v>
          </cell>
          <cell r="C1927" t="str">
            <v>UN</v>
          </cell>
          <cell r="E1927" t="str">
            <v>0,03</v>
          </cell>
        </row>
        <row r="1928">
          <cell r="A1928">
            <v>2187</v>
          </cell>
          <cell r="B1928" t="str">
            <v>CURVA FOFO 90 GR C/ FLANGES E PE PN-10/16 DN 200</v>
          </cell>
          <cell r="C1928" t="str">
            <v>UN</v>
          </cell>
          <cell r="E1928" t="str">
            <v>0,05</v>
          </cell>
        </row>
        <row r="1929">
          <cell r="A1929">
            <v>2188</v>
          </cell>
          <cell r="B1929" t="str">
            <v>CURVA FOFO 90 GR C/ FLANGES E PE PN-10/16 DN 250</v>
          </cell>
          <cell r="C1929" t="str">
            <v>UN</v>
          </cell>
          <cell r="E1929" t="str">
            <v>0,08</v>
          </cell>
        </row>
        <row r="1930">
          <cell r="A1930">
            <v>2189</v>
          </cell>
          <cell r="B1930" t="str">
            <v>CURVA FOFO 90 GR C/ FLANGES E PE PN-10/16 DN 300</v>
          </cell>
          <cell r="C1930" t="str">
            <v>UN</v>
          </cell>
          <cell r="E1930" t="str">
            <v>0,10</v>
          </cell>
        </row>
        <row r="1931">
          <cell r="A1931">
            <v>1983</v>
          </cell>
          <cell r="B1931" t="str">
            <v>CURVA FOFO 90 GR C/ FLANGES E PE PN-10/16/25 DN 80</v>
          </cell>
          <cell r="C1931" t="str">
            <v>UN</v>
          </cell>
          <cell r="E1931" t="str">
            <v>0,01</v>
          </cell>
        </row>
        <row r="1932">
          <cell r="A1932">
            <v>1982</v>
          </cell>
          <cell r="B1932" t="str">
            <v>CURVA FOFO 90 GR C/ FLANGES E PE PN-16 DN 350</v>
          </cell>
          <cell r="C1932" t="str">
            <v>UN</v>
          </cell>
          <cell r="E1932" t="str">
            <v>0,18</v>
          </cell>
        </row>
        <row r="1933">
          <cell r="A1933">
            <v>2219</v>
          </cell>
          <cell r="B1933" t="str">
            <v>CURVA FOFO 90 GR C/ FLANGES E PE PN-16 DN 400</v>
          </cell>
          <cell r="C1933" t="str">
            <v>UN</v>
          </cell>
          <cell r="E1933" t="str">
            <v>0,23</v>
          </cell>
        </row>
        <row r="1934">
          <cell r="A1934">
            <v>2220</v>
          </cell>
          <cell r="B1934" t="str">
            <v>CURVA FOFO 90 GR C/ FLANGES E PE PN-16 DN 500</v>
          </cell>
          <cell r="C1934" t="str">
            <v>UN</v>
          </cell>
          <cell r="E1934" t="str">
            <v>0,37</v>
          </cell>
        </row>
        <row r="1935">
          <cell r="A1935">
            <v>2221</v>
          </cell>
          <cell r="B1935" t="str">
            <v>CURVA FOFO 90 GR C/ FLANGES E PE PN-16 DN 600</v>
          </cell>
          <cell r="C1935" t="str">
            <v>UN</v>
          </cell>
          <cell r="E1935" t="str">
            <v>0,54</v>
          </cell>
        </row>
        <row r="1936">
          <cell r="A1936">
            <v>1979</v>
          </cell>
          <cell r="B1936" t="str">
            <v>CURVA FOFO 90 GR C/ FLANGES E PE PN-25 DN 100</v>
          </cell>
          <cell r="C1936" t="str">
            <v>UN</v>
          </cell>
          <cell r="E1936" t="str">
            <v>0,02</v>
          </cell>
        </row>
        <row r="1937">
          <cell r="A1937">
            <v>1978</v>
          </cell>
          <cell r="B1937" t="str">
            <v>CURVA FOFO 90 GR C/ FLANGES E PE PN-25 DN 150</v>
          </cell>
          <cell r="C1937" t="str">
            <v>UN</v>
          </cell>
          <cell r="E1937" t="str">
            <v>0,03</v>
          </cell>
        </row>
        <row r="1938">
          <cell r="A1938">
            <v>2223</v>
          </cell>
          <cell r="B1938" t="str">
            <v>CURVA FOFO 90 GR C/ FLANGES E PE PN-25 DN 200</v>
          </cell>
          <cell r="C1938" t="str">
            <v>UN</v>
          </cell>
          <cell r="E1938" t="str">
            <v>0,05</v>
          </cell>
        </row>
        <row r="1939">
          <cell r="A1939">
            <v>1977</v>
          </cell>
          <cell r="B1939" t="str">
            <v>CURVA FOFO 90 GR C/ FLANGES E PE PN-25 DN 250</v>
          </cell>
          <cell r="C1939" t="str">
            <v>UN</v>
          </cell>
          <cell r="E1939" t="str">
            <v>0,08</v>
          </cell>
        </row>
        <row r="1940">
          <cell r="A1940">
            <v>2224</v>
          </cell>
          <cell r="B1940" t="str">
            <v>CURVA FOFO 90 GR C/ FLANGES E PE PN-25 DN 300</v>
          </cell>
          <cell r="C1940" t="str">
            <v>UN</v>
          </cell>
          <cell r="E1940" t="str">
            <v>0,12</v>
          </cell>
        </row>
        <row r="1941">
          <cell r="A1941">
            <v>2225</v>
          </cell>
          <cell r="B1941" t="str">
            <v>CURVA FOFO 90 GR C/ FLANGES E PE PN-25 DN 350</v>
          </cell>
          <cell r="C1941" t="str">
            <v>UN</v>
          </cell>
          <cell r="E1941" t="str">
            <v>0,24</v>
          </cell>
        </row>
        <row r="1942">
          <cell r="A1942">
            <v>1976</v>
          </cell>
          <cell r="B1942" t="str">
            <v>CURVA FOFO 90 GR C/ FLANGES E PE PN-25 DN 400</v>
          </cell>
          <cell r="C1942" t="str">
            <v>UN</v>
          </cell>
          <cell r="E1942" t="str">
            <v>0,31</v>
          </cell>
        </row>
        <row r="1943">
          <cell r="A1943">
            <v>1975</v>
          </cell>
          <cell r="B1943" t="str">
            <v>CURVA FOFO 90 GR C/ FLANGES E PE PN-25 DN 500</v>
          </cell>
          <cell r="C1943" t="str">
            <v>UN</v>
          </cell>
          <cell r="E1943" t="str">
            <v>0,46</v>
          </cell>
        </row>
        <row r="1944">
          <cell r="A1944">
            <v>1974</v>
          </cell>
          <cell r="B1944" t="str">
            <v>CURVA FOFO 90 GR C/ FLANGES E PE PN-25 DN 600</v>
          </cell>
          <cell r="C1944" t="str">
            <v>UN</v>
          </cell>
          <cell r="E1944" t="str">
            <v>0,57</v>
          </cell>
        </row>
        <row r="1945">
          <cell r="A1945">
            <v>2333</v>
          </cell>
          <cell r="B1945" t="str">
            <v>CURVA FOFO 90 GR C/BOLSAS JGS DN 100 INCLUSIVE ANEL BORRACHA</v>
          </cell>
          <cell r="C1945" t="str">
            <v>UN</v>
          </cell>
          <cell r="E1945" t="str">
            <v>0,01</v>
          </cell>
        </row>
        <row r="1946">
          <cell r="A1946">
            <v>2068</v>
          </cell>
          <cell r="B1946" t="str">
            <v>CURVA FOFO 90 GR C/BOLSAS JGS DN 150 INCLUSIVE ANEL BORRACHA</v>
          </cell>
          <cell r="C1946" t="str">
            <v>UN</v>
          </cell>
          <cell r="E1946" t="str">
            <v>0,01</v>
          </cell>
        </row>
        <row r="1947">
          <cell r="A1947">
            <v>2332</v>
          </cell>
          <cell r="B1947" t="str">
            <v>CURVA FOFO 90 GR C/BOLSAS JGS DN 200 INCLUSIVE ANEL BORRACHA</v>
          </cell>
          <cell r="C1947" t="str">
            <v>UN</v>
          </cell>
          <cell r="E1947" t="str">
            <v>0,03</v>
          </cell>
        </row>
        <row r="1948">
          <cell r="A1948">
            <v>2331</v>
          </cell>
          <cell r="B1948" t="str">
            <v>CURVA FOFO 90 GR C/BOLSAS JGS DN 250 INCLUSIVE ANEL BORRACHA</v>
          </cell>
          <cell r="C1948" t="str">
            <v>UN</v>
          </cell>
          <cell r="E1948" t="str">
            <v>0,04</v>
          </cell>
        </row>
        <row r="1949">
          <cell r="A1949">
            <v>2069</v>
          </cell>
          <cell r="B1949" t="str">
            <v>CURVA FOFO 90 GR C/BOLSAS JGS DN 300 INCLUSIVE ANEL BORRACHA</v>
          </cell>
          <cell r="C1949" t="str">
            <v>UN</v>
          </cell>
          <cell r="E1949" t="str">
            <v>0,05</v>
          </cell>
        </row>
        <row r="1950">
          <cell r="A1950">
            <v>2330</v>
          </cell>
          <cell r="B1950" t="str">
            <v>CURVA FOFO 90 GR C/BOLSAS JGS DN 350 INCLUSIVE ANEL BORRACHA</v>
          </cell>
          <cell r="C1950" t="str">
            <v>UN</v>
          </cell>
          <cell r="E1950" t="str">
            <v>0,10</v>
          </cell>
        </row>
        <row r="1951">
          <cell r="A1951">
            <v>2070</v>
          </cell>
          <cell r="B1951" t="str">
            <v>CURVA FOFO 90 GR C/BOLSAS JGS DN 400 INCLUSIVE ANEL BORRACHA</v>
          </cell>
          <cell r="C1951" t="str">
            <v>UN</v>
          </cell>
          <cell r="E1951" t="str">
            <v>0,09</v>
          </cell>
        </row>
        <row r="1952">
          <cell r="A1952">
            <v>2329</v>
          </cell>
          <cell r="B1952" t="str">
            <v>CURVA FOFO 90 GR C/BOLSAS JGS DN 500 INCLUSIVE ANEL BORRACHA</v>
          </cell>
          <cell r="C1952" t="str">
            <v>UN</v>
          </cell>
          <cell r="E1952" t="str">
            <v>0,17</v>
          </cell>
        </row>
        <row r="1953">
          <cell r="A1953">
            <v>2072</v>
          </cell>
          <cell r="B1953" t="str">
            <v>CURVA FOFO 90 GR C/BOLSAS JGS DN 600 INCLUSIVE ANEL BORRACHA</v>
          </cell>
          <cell r="C1953" t="str">
            <v>UN</v>
          </cell>
          <cell r="E1953" t="str">
            <v>0,22</v>
          </cell>
        </row>
        <row r="1954">
          <cell r="A1954">
            <v>2271</v>
          </cell>
          <cell r="B1954" t="str">
            <v>CURVA FOFO 90 GR C/FLANGES PN-10 DN 350</v>
          </cell>
          <cell r="C1954" t="str">
            <v>UN</v>
          </cell>
          <cell r="E1954" t="str">
            <v>0,10</v>
          </cell>
        </row>
        <row r="1955">
          <cell r="A1955">
            <v>2272</v>
          </cell>
          <cell r="B1955" t="str">
            <v>CURVA FOFO 90 GR C/FLANGES PN-10 DN 400</v>
          </cell>
          <cell r="C1955" t="str">
            <v>UN</v>
          </cell>
          <cell r="E1955" t="str">
            <v>0,10</v>
          </cell>
        </row>
        <row r="1956">
          <cell r="A1956">
            <v>2273</v>
          </cell>
          <cell r="B1956" t="str">
            <v>CURVA FOFO 90 GR C/FLANGES PN-10 DN 500</v>
          </cell>
          <cell r="C1956" t="str">
            <v>UN</v>
          </cell>
          <cell r="E1956" t="str">
            <v>0,24</v>
          </cell>
        </row>
        <row r="1957">
          <cell r="A1957">
            <v>1986</v>
          </cell>
          <cell r="B1957" t="str">
            <v>CURVA FOFO 90 GR C/FLANGES PN-10 DN 600</v>
          </cell>
          <cell r="C1957" t="str">
            <v>UN</v>
          </cell>
          <cell r="E1957" t="str">
            <v>0,33</v>
          </cell>
        </row>
        <row r="1958">
          <cell r="A1958">
            <v>1985</v>
          </cell>
          <cell r="B1958" t="str">
            <v>CURVA FOFO 90 GR C/FLANGES PN-10 DN 700</v>
          </cell>
          <cell r="C1958" t="str">
            <v>UN</v>
          </cell>
          <cell r="E1958" t="str">
            <v>0,58</v>
          </cell>
        </row>
        <row r="1959">
          <cell r="A1959">
            <v>2274</v>
          </cell>
          <cell r="B1959" t="str">
            <v>CURVA FOFO 90 GR C/FLANGES PN-10 DN 800</v>
          </cell>
          <cell r="C1959" t="str">
            <v>UN</v>
          </cell>
          <cell r="E1959" t="str">
            <v>0,61</v>
          </cell>
        </row>
        <row r="1960">
          <cell r="A1960">
            <v>2275</v>
          </cell>
          <cell r="B1960" t="str">
            <v>CURVA FOFO 90 GR C/FLANGES PN-10 DN 900</v>
          </cell>
          <cell r="C1960" t="str">
            <v>UN</v>
          </cell>
          <cell r="E1960" t="str">
            <v>1,12</v>
          </cell>
        </row>
        <row r="1961">
          <cell r="A1961">
            <v>2276</v>
          </cell>
          <cell r="B1961" t="str">
            <v>CURVA FOFO 90 GR C/FLANGES PN-10 DN 1000</v>
          </cell>
          <cell r="C1961" t="str">
            <v>UN</v>
          </cell>
          <cell r="E1961" t="str">
            <v>1,19</v>
          </cell>
        </row>
        <row r="1962">
          <cell r="A1962">
            <v>2014</v>
          </cell>
          <cell r="B1962" t="str">
            <v>CURVA FOFO 90 GR C/FLANGES PN-10/16 DN 150</v>
          </cell>
          <cell r="C1962" t="str">
            <v>UN</v>
          </cell>
          <cell r="E1962" t="str">
            <v>0,02</v>
          </cell>
        </row>
        <row r="1963">
          <cell r="A1963">
            <v>2269</v>
          </cell>
          <cell r="B1963" t="str">
            <v>CURVA FOFO 90 GR C/FLANGES PN-10/16 DN 200</v>
          </cell>
          <cell r="C1963" t="str">
            <v>UN</v>
          </cell>
          <cell r="E1963" t="str">
            <v>0,02</v>
          </cell>
        </row>
        <row r="1964">
          <cell r="A1964">
            <v>1988</v>
          </cell>
          <cell r="B1964" t="str">
            <v>CURVA FOFO 90 GR C/FLANGES PN-10/16 DN 250</v>
          </cell>
          <cell r="C1964" t="str">
            <v>UN</v>
          </cell>
          <cell r="E1964" t="str">
            <v>0,04</v>
          </cell>
        </row>
        <row r="1965">
          <cell r="A1965">
            <v>2270</v>
          </cell>
          <cell r="B1965" t="str">
            <v>CURVA FOFO 90 GR C/FLANGES PN-10/16 DN 300</v>
          </cell>
          <cell r="C1965" t="str">
            <v>UN</v>
          </cell>
          <cell r="E1965" t="str">
            <v>0,05</v>
          </cell>
        </row>
        <row r="1966">
          <cell r="A1966">
            <v>2315</v>
          </cell>
          <cell r="B1966" t="str">
            <v>CURVA FOFO 90 GR C/FLANGES PN-16 DN 350</v>
          </cell>
          <cell r="C1966" t="str">
            <v>UN</v>
          </cell>
          <cell r="E1966" t="str">
            <v>0,13</v>
          </cell>
        </row>
        <row r="1967">
          <cell r="A1967">
            <v>2316</v>
          </cell>
          <cell r="B1967" t="str">
            <v>CURVA FOFO 90 GR C/FLANGES PN-16 DN 400</v>
          </cell>
          <cell r="C1967" t="str">
            <v>UN</v>
          </cell>
          <cell r="E1967" t="str">
            <v>0,14</v>
          </cell>
        </row>
        <row r="1968">
          <cell r="A1968">
            <v>2317</v>
          </cell>
          <cell r="B1968" t="str">
            <v>CURVA FOFO 90 GR C/FLANGES PN-16 DN 500</v>
          </cell>
          <cell r="C1968" t="str">
            <v>UN</v>
          </cell>
          <cell r="E1968" t="str">
            <v>0,36</v>
          </cell>
        </row>
        <row r="1969">
          <cell r="A1969">
            <v>2318</v>
          </cell>
          <cell r="B1969" t="str">
            <v>CURVA FOFO 90 GR C/FLANGES PN-16 DN 600</v>
          </cell>
          <cell r="C1969" t="str">
            <v>UN</v>
          </cell>
          <cell r="E1969" t="str">
            <v>0,52</v>
          </cell>
        </row>
        <row r="1970">
          <cell r="A1970">
            <v>2319</v>
          </cell>
          <cell r="B1970" t="str">
            <v>CURVA FOFO 90 GR C/FLANGES PN-16 DN 700</v>
          </cell>
          <cell r="C1970" t="str">
            <v>UN</v>
          </cell>
          <cell r="E1970" t="str">
            <v>0,64</v>
          </cell>
        </row>
        <row r="1971">
          <cell r="A1971">
            <v>2320</v>
          </cell>
          <cell r="B1971" t="str">
            <v>CURVA FOFO 90 GR C/FLANGES PN-16 DN 800</v>
          </cell>
          <cell r="C1971" t="str">
            <v>UN</v>
          </cell>
          <cell r="E1971" t="str">
            <v>0,84</v>
          </cell>
        </row>
        <row r="1972">
          <cell r="A1972">
            <v>2321</v>
          </cell>
          <cell r="B1972" t="str">
            <v>CURVA FOFO 90 GR C/FLANGES PN-16 DN 900</v>
          </cell>
          <cell r="C1972" t="str">
            <v>UN</v>
          </cell>
          <cell r="E1972" t="str">
            <v>1,15</v>
          </cell>
        </row>
        <row r="1973">
          <cell r="A1973">
            <v>2322</v>
          </cell>
          <cell r="B1973" t="str">
            <v>CURVA FOFO 90 GR C/FLANGES PN-16 DN 1000</v>
          </cell>
          <cell r="C1973" t="str">
            <v>UN</v>
          </cell>
          <cell r="E1973" t="str">
            <v>1,37</v>
          </cell>
        </row>
        <row r="1974">
          <cell r="A1974">
            <v>2013</v>
          </cell>
          <cell r="B1974" t="str">
            <v>CURVA FOFO 90 GR C/FLANGES PN-16 DN 200</v>
          </cell>
          <cell r="C1974" t="str">
            <v>UN</v>
          </cell>
          <cell r="E1974" t="str">
            <v>0,03</v>
          </cell>
        </row>
        <row r="1975">
          <cell r="A1975">
            <v>15007</v>
          </cell>
          <cell r="B1975" t="str">
            <v>CURVA FOFO 90 GR C/FLANGES PN-16 DN 250</v>
          </cell>
          <cell r="C1975" t="str">
            <v>UN</v>
          </cell>
          <cell r="E1975" t="str">
            <v>0,05</v>
          </cell>
        </row>
        <row r="1976">
          <cell r="A1976">
            <v>2314</v>
          </cell>
          <cell r="B1976" t="str">
            <v>CURVA FOFO 90 GR C/FLANGES PN-16 DN 300</v>
          </cell>
          <cell r="C1976" t="str">
            <v>UN</v>
          </cell>
          <cell r="E1976" t="str">
            <v>0,07</v>
          </cell>
        </row>
        <row r="1977">
          <cell r="A1977">
            <v>2183</v>
          </cell>
          <cell r="B1977" t="str">
            <v>CURVA FOFO 90 GR C/FLANGES PN-25 DN 100</v>
          </cell>
          <cell r="C1977" t="str">
            <v>UN</v>
          </cell>
          <cell r="E1977" t="str">
            <v>0,01</v>
          </cell>
        </row>
        <row r="1978">
          <cell r="A1978">
            <v>2178</v>
          </cell>
          <cell r="B1978" t="str">
            <v>CURVA FOFO 90 GR C/FLANGES PN-25 DN 150</v>
          </cell>
          <cell r="C1978" t="str">
            <v>UN</v>
          </cell>
          <cell r="E1978" t="str">
            <v>0,02</v>
          </cell>
        </row>
        <row r="1979">
          <cell r="A1979">
            <v>2179</v>
          </cell>
          <cell r="B1979" t="str">
            <v>CURVA FOFO 90 GR C/FLANGES PN-25 DN 200</v>
          </cell>
          <cell r="C1979" t="str">
            <v>UN</v>
          </cell>
          <cell r="E1979" t="str">
            <v>0,03</v>
          </cell>
        </row>
        <row r="1980">
          <cell r="A1980">
            <v>2027</v>
          </cell>
          <cell r="B1980" t="str">
            <v>CURVA FOFO 90 GR C/FLANGES PN-25 DN 250</v>
          </cell>
          <cell r="C1980" t="str">
            <v>UN</v>
          </cell>
          <cell r="E1980" t="str">
            <v>0,06</v>
          </cell>
        </row>
        <row r="1981">
          <cell r="A1981">
            <v>2180</v>
          </cell>
          <cell r="B1981" t="str">
            <v>CURVA FOFO 90 GR C/FLANGES PN-25 DN 300</v>
          </cell>
          <cell r="C1981" t="str">
            <v>UN</v>
          </cell>
          <cell r="E1981" t="str">
            <v>0,08</v>
          </cell>
        </row>
        <row r="1982">
          <cell r="A1982">
            <v>2026</v>
          </cell>
          <cell r="B1982" t="str">
            <v>CURVA FOFO 90 GR C/FLANGES PN-25 DN 350</v>
          </cell>
          <cell r="C1982" t="str">
            <v>UN</v>
          </cell>
          <cell r="E1982" t="str">
            <v>0,15</v>
          </cell>
        </row>
        <row r="1983">
          <cell r="A1983">
            <v>2181</v>
          </cell>
          <cell r="B1983" t="str">
            <v>CURVA FOFO 90 GR C/FLANGES PN-25 DN 400</v>
          </cell>
          <cell r="C1983" t="str">
            <v>UN</v>
          </cell>
          <cell r="E1983" t="str">
            <v>0,14</v>
          </cell>
        </row>
        <row r="1984">
          <cell r="A1984">
            <v>2182</v>
          </cell>
          <cell r="B1984" t="str">
            <v>CURVA FOFO 90 GR C/FLANGES PN-25 DN 500</v>
          </cell>
          <cell r="C1984" t="str">
            <v>UN</v>
          </cell>
          <cell r="E1984" t="str">
            <v>0,32</v>
          </cell>
        </row>
        <row r="1985">
          <cell r="A1985">
            <v>2024</v>
          </cell>
          <cell r="B1985" t="str">
            <v>CURVA FOFO 90 GR C/FLANGES PN-25 DN 600</v>
          </cell>
          <cell r="C1985" t="str">
            <v>UN</v>
          </cell>
          <cell r="E1985" t="str">
            <v>0,48</v>
          </cell>
        </row>
        <row r="1986">
          <cell r="A1986">
            <v>2193</v>
          </cell>
          <cell r="B1986" t="str">
            <v>CURVA FOFO 90 GR C/FLANGES PN-25 DN 700</v>
          </cell>
          <cell r="C1986" t="str">
            <v>UN</v>
          </cell>
          <cell r="E1986" t="str">
            <v>0,76</v>
          </cell>
        </row>
        <row r="1987">
          <cell r="A1987">
            <v>2138</v>
          </cell>
          <cell r="B1987" t="str">
            <v>CURVA FOFO 90 GR C/FLANGES PN-25 DN 800</v>
          </cell>
          <cell r="C1987" t="str">
            <v>UN</v>
          </cell>
          <cell r="E1987" t="str">
            <v>0,98</v>
          </cell>
        </row>
        <row r="1988">
          <cell r="A1988">
            <v>2194</v>
          </cell>
          <cell r="B1988" t="str">
            <v>CURVA FOFO 90 GR C/FLANGES PN-25 DN 900</v>
          </cell>
          <cell r="C1988" t="str">
            <v>UN</v>
          </cell>
          <cell r="E1988" t="str">
            <v>1,18</v>
          </cell>
        </row>
        <row r="1989">
          <cell r="A1989">
            <v>2139</v>
          </cell>
          <cell r="B1989" t="str">
            <v>CURVA FOFO 90 GR C/FLANGES PN-25 DN 1000</v>
          </cell>
          <cell r="C1989" t="str">
            <v>UN</v>
          </cell>
          <cell r="E1989" t="str">
            <v>1,59</v>
          </cell>
        </row>
        <row r="1990">
          <cell r="A1990">
            <v>1768</v>
          </cell>
          <cell r="B1990" t="str">
            <v>CURVA LONGA CERAMICA ESG PB DN 100</v>
          </cell>
          <cell r="C1990" t="str">
            <v>UN</v>
          </cell>
          <cell r="E1990" t="str">
            <v>4,00</v>
          </cell>
        </row>
        <row r="1991">
          <cell r="A1991">
            <v>1769</v>
          </cell>
          <cell r="B1991" t="str">
            <v>CURVA LONGA CERAMICA ESG PB DN 150</v>
          </cell>
          <cell r="C1991" t="str">
            <v>UN</v>
          </cell>
          <cell r="E1991" t="str">
            <v>4,00</v>
          </cell>
        </row>
        <row r="1992">
          <cell r="A1992">
            <v>20099</v>
          </cell>
          <cell r="B1992" t="str">
            <v>CURVA PVC LEVE 45G C/ PONTA E BOLSA LISA DN 125MM</v>
          </cell>
          <cell r="C1992" t="str">
            <v>UN</v>
          </cell>
          <cell r="E1992" t="str">
            <v>55,82</v>
          </cell>
        </row>
        <row r="1993">
          <cell r="A1993">
            <v>20101</v>
          </cell>
          <cell r="B1993" t="str">
            <v>CURVA PVC LEVE 45G C/ PONTA E BOLSA LISA DN 150MM</v>
          </cell>
          <cell r="C1993" t="str">
            <v>UN</v>
          </cell>
          <cell r="E1993" t="str">
            <v>51,23</v>
          </cell>
        </row>
        <row r="1994">
          <cell r="A1994">
            <v>20100</v>
          </cell>
          <cell r="B1994" t="str">
            <v>CURVA PVC LEVE 45G C/ PONTA E BOLSA LISA DN 200MM</v>
          </cell>
          <cell r="C1994" t="str">
            <v>UN</v>
          </cell>
          <cell r="E1994" t="str">
            <v>110,99</v>
          </cell>
        </row>
        <row r="1995">
          <cell r="A1995">
            <v>20102</v>
          </cell>
          <cell r="B1995" t="str">
            <v>CURVA PVC LEVE 90G C/ PONTA E BOLSA LISA DN 125MM</v>
          </cell>
          <cell r="C1995" t="str">
            <v>UN</v>
          </cell>
          <cell r="E1995" t="str">
            <v>56,34</v>
          </cell>
        </row>
        <row r="1996">
          <cell r="A1996">
            <v>1952</v>
          </cell>
          <cell r="B1996" t="str">
            <v>CURVA PVC LEVE 90G C/ PONTA E BOLSA LISA DN 150MM</v>
          </cell>
          <cell r="C1996" t="str">
            <v>UN</v>
          </cell>
          <cell r="E1996" t="str">
            <v>63,31</v>
          </cell>
        </row>
        <row r="1997">
          <cell r="A1997">
            <v>20103</v>
          </cell>
          <cell r="B1997" t="str">
            <v>CURVA PVC LEVE 90G C/ PONTA E BOLSA LISA DN 200MM</v>
          </cell>
          <cell r="C1997" t="str">
            <v>UN</v>
          </cell>
          <cell r="E1997" t="str">
            <v>156,46</v>
          </cell>
        </row>
        <row r="1998">
          <cell r="A1998">
            <v>20104</v>
          </cell>
          <cell r="B1998" t="str">
            <v>CURVA PVC LEVE 90G C/ PONTA E BOLSA LISA DN 250MM</v>
          </cell>
          <cell r="C1998" t="str">
            <v>UN</v>
          </cell>
          <cell r="E1998" t="str">
            <v>498,04</v>
          </cell>
        </row>
        <row r="1999">
          <cell r="A1999">
            <v>20105</v>
          </cell>
          <cell r="B1999" t="str">
            <v>CURVA PVC LEVE 90G C/ PONTA E BOLSA LISA DN 300MM</v>
          </cell>
          <cell r="C1999" t="str">
            <v>UN</v>
          </cell>
          <cell r="E1999" t="str">
            <v>734,92</v>
          </cell>
        </row>
        <row r="2000">
          <cell r="A2000">
            <v>1965</v>
          </cell>
          <cell r="B2000" t="str">
            <v>CURVA PVC LONGA 45G P/ ESG PREDIAL DN 100MM</v>
          </cell>
          <cell r="C2000" t="str">
            <v>UN</v>
          </cell>
          <cell r="E2000" t="str">
            <v>21,75</v>
          </cell>
        </row>
        <row r="2001">
          <cell r="A2001">
            <v>10765</v>
          </cell>
          <cell r="B2001" t="str">
            <v>CURVA PVC LONGA 45G P/ ESG PREDIAL DN 50MM</v>
          </cell>
          <cell r="C2001" t="str">
            <v>UN</v>
          </cell>
          <cell r="E2001" t="str">
            <v>9,38</v>
          </cell>
        </row>
        <row r="2002">
          <cell r="A2002">
            <v>10767</v>
          </cell>
          <cell r="B2002" t="str">
            <v>CURVA PVC LONGA 45G P/ ESG PREDIAL DN 75MM</v>
          </cell>
          <cell r="C2002" t="str">
            <v>UN</v>
          </cell>
          <cell r="E2002" t="str">
            <v>20,74</v>
          </cell>
        </row>
        <row r="2003">
          <cell r="A2003">
            <v>1970</v>
          </cell>
          <cell r="B2003" t="str">
            <v>CURVA PVC LONGA 90G P/ ESG PREDIAL DN 100MM</v>
          </cell>
          <cell r="C2003" t="str">
            <v>UN</v>
          </cell>
          <cell r="E2003" t="str">
            <v>21,34</v>
          </cell>
        </row>
        <row r="2004">
          <cell r="A2004">
            <v>1968</v>
          </cell>
          <cell r="B2004" t="str">
            <v>CURVA PVC LONGA 90G P/ ESG PREDIAL DN 50MM</v>
          </cell>
          <cell r="C2004" t="str">
            <v>UN</v>
          </cell>
          <cell r="E2004" t="str">
            <v>4,47</v>
          </cell>
        </row>
        <row r="2005">
          <cell r="A2005">
            <v>1969</v>
          </cell>
          <cell r="B2005" t="str">
            <v>CURVA PVC LONGA 90G P/ ESG PREDIAL DN 75MM</v>
          </cell>
          <cell r="C2005" t="str">
            <v>UN</v>
          </cell>
          <cell r="E2005" t="str">
            <v>13,25</v>
          </cell>
        </row>
        <row r="2006">
          <cell r="A2006">
            <v>1839</v>
          </cell>
          <cell r="B2006" t="str">
            <v>CURVA PVC PBA NBR 10351 P/ REDE AGUA JE PB 22G DN 100 /DE 110MM</v>
          </cell>
          <cell r="C2006" t="str">
            <v>UN</v>
          </cell>
          <cell r="E2006" t="str">
            <v>71,31</v>
          </cell>
        </row>
        <row r="2007">
          <cell r="A2007">
            <v>1835</v>
          </cell>
          <cell r="B2007" t="str">
            <v>CURVA PVC PBA NBR 10351 P/ REDE AGUA JE PB 22G DN 50 /DE 60MM</v>
          </cell>
          <cell r="C2007" t="str">
            <v>UN</v>
          </cell>
          <cell r="E2007" t="str">
            <v>13,96</v>
          </cell>
        </row>
        <row r="2008">
          <cell r="A2008">
            <v>1823</v>
          </cell>
          <cell r="B2008" t="str">
            <v>CURVA PVC PBA NBR 10351 P/ REDE AGUA JE PB 22G DN 75 /DE 85MM</v>
          </cell>
          <cell r="C2008" t="str">
            <v>UN</v>
          </cell>
          <cell r="E2008" t="str">
            <v>38,44</v>
          </cell>
        </row>
        <row r="2009">
          <cell r="A2009">
            <v>1827</v>
          </cell>
          <cell r="B2009" t="str">
            <v>CURVA PVC PBA NBR 10351 P/ REDE AGUA JE PB 45G DN 100 /DE 110MM</v>
          </cell>
          <cell r="C2009" t="str">
            <v>UN</v>
          </cell>
          <cell r="E2009" t="str">
            <v>78,58</v>
          </cell>
        </row>
        <row r="2010">
          <cell r="A2010">
            <v>1831</v>
          </cell>
          <cell r="B2010" t="str">
            <v>CURVA PVC PBA NBR 10351 P/ REDE AGUA JE PB 45G DN 50 /DE 60MM</v>
          </cell>
          <cell r="C2010" t="str">
            <v>UN</v>
          </cell>
          <cell r="E2010" t="str">
            <v>15,05</v>
          </cell>
        </row>
        <row r="2011">
          <cell r="A2011">
            <v>1825</v>
          </cell>
          <cell r="B2011" t="str">
            <v>CURVA PVC PBA NBR 10351 P/ REDE AGUA JE PB 45G DN 75 /DE 85MM</v>
          </cell>
          <cell r="C2011" t="str">
            <v>UN</v>
          </cell>
          <cell r="E2011" t="str">
            <v>43,47</v>
          </cell>
        </row>
        <row r="2012">
          <cell r="A2012">
            <v>1828</v>
          </cell>
          <cell r="B2012" t="str">
            <v>CURVA PVC PBA NBR 10351 P/ REDE AGUA JE PB 90G DN 100 /DE 110MM</v>
          </cell>
          <cell r="C2012" t="str">
            <v>UN</v>
          </cell>
          <cell r="E2012" t="str">
            <v>78,63</v>
          </cell>
        </row>
        <row r="2013">
          <cell r="A2013">
            <v>1845</v>
          </cell>
          <cell r="B2013" t="str">
            <v>CURVA PVC PBA NBR 10351 P/ REDE AGUA JE PB 90G DN 50 /DE 60MM</v>
          </cell>
          <cell r="C2013" t="str">
            <v>UN</v>
          </cell>
          <cell r="E2013" t="str">
            <v>12,28</v>
          </cell>
        </row>
        <row r="2014">
          <cell r="A2014">
            <v>1824</v>
          </cell>
          <cell r="B2014" t="str">
            <v>CURVA PVC PBA NBR 10351 P/ REDE AGUA JE PB 90G DN 75 /DE 85MM</v>
          </cell>
          <cell r="C2014" t="str">
            <v>UN</v>
          </cell>
          <cell r="E2014" t="str">
            <v>51,38</v>
          </cell>
        </row>
        <row r="2015">
          <cell r="A2015">
            <v>20097</v>
          </cell>
          <cell r="B2015" t="str">
            <v>CURVA PVC SERIE R 87,5G CURTA ESG PREDIAL P/ PE-DE-COLUNA 100MM</v>
          </cell>
          <cell r="C2015" t="str">
            <v>UN</v>
          </cell>
          <cell r="E2015" t="str">
            <v>33,39</v>
          </cell>
        </row>
        <row r="2016">
          <cell r="A2016">
            <v>20098</v>
          </cell>
          <cell r="B2016" t="str">
            <v>CURVA PVC SERIE R 87,5G CURTA ESG PREDIAL P/ PE-DE-COLUNA 150MM</v>
          </cell>
          <cell r="C2016" t="str">
            <v>UN</v>
          </cell>
          <cell r="E2016" t="str">
            <v>216,62</v>
          </cell>
        </row>
        <row r="2017">
          <cell r="A2017">
            <v>20096</v>
          </cell>
          <cell r="B2017" t="str">
            <v>CURVA PVC SERIE R 87,5G CURTA ESG PREDIAL P/ PE-DE-COLUNA 75MM</v>
          </cell>
          <cell r="C2017" t="str">
            <v>UN</v>
          </cell>
          <cell r="E2017" t="str">
            <v>19,25</v>
          </cell>
        </row>
        <row r="2018">
          <cell r="A2018">
            <v>1954</v>
          </cell>
          <cell r="B2018" t="str">
            <v>CURVA PVC SOLD 45G P/ AGUA FRIA PREDIAL 110 MM</v>
          </cell>
          <cell r="C2018" t="str">
            <v>UN</v>
          </cell>
          <cell r="E2018" t="str">
            <v>55,53</v>
          </cell>
        </row>
        <row r="2019">
          <cell r="A2019">
            <v>1926</v>
          </cell>
          <cell r="B2019" t="str">
            <v>CURVA PVC SOLD 45G P/ AGUA FRIA PREDIAL 20 MM</v>
          </cell>
          <cell r="C2019" t="str">
            <v>UN</v>
          </cell>
          <cell r="E2019" t="str">
            <v>0,40</v>
          </cell>
        </row>
        <row r="2020">
          <cell r="A2020">
            <v>1927</v>
          </cell>
          <cell r="B2020" t="str">
            <v>CURVA PVC SOLD 45G P/ AGUA FRIA PREDIAL 25 MM</v>
          </cell>
          <cell r="C2020" t="str">
            <v>UN</v>
          </cell>
          <cell r="E2020" t="str">
            <v>0,68</v>
          </cell>
        </row>
        <row r="2021">
          <cell r="A2021">
            <v>1923</v>
          </cell>
          <cell r="B2021" t="str">
            <v>CURVA PVC SOLD 45G P/ AGUA FRIA PREDIAL 32 MM</v>
          </cell>
          <cell r="C2021" t="str">
            <v>UN</v>
          </cell>
          <cell r="E2021" t="str">
            <v>1,29</v>
          </cell>
        </row>
        <row r="2022">
          <cell r="A2022">
            <v>1929</v>
          </cell>
          <cell r="B2022" t="str">
            <v>CURVA PVC SOLD 45G P/ AGUA FRIA PREDIAL 40 MM</v>
          </cell>
          <cell r="C2022" t="str">
            <v>UN</v>
          </cell>
          <cell r="E2022" t="str">
            <v>2,42</v>
          </cell>
        </row>
        <row r="2023">
          <cell r="A2023">
            <v>1930</v>
          </cell>
          <cell r="B2023" t="str">
            <v>CURVA PVC SOLD 45G P/ AGUA FRIA PREDIAL 50 MM</v>
          </cell>
          <cell r="C2023" t="str">
            <v>UN</v>
          </cell>
          <cell r="E2023" t="str">
            <v>4,95</v>
          </cell>
        </row>
        <row r="2024">
          <cell r="A2024">
            <v>1924</v>
          </cell>
          <cell r="B2024" t="str">
            <v>CURVA PVC SOLD 45G P/ AGUA FRIA PREDIAL 60 MM</v>
          </cell>
          <cell r="C2024" t="str">
            <v>UN</v>
          </cell>
          <cell r="E2024" t="str">
            <v>8,22</v>
          </cell>
        </row>
        <row r="2025">
          <cell r="A2025">
            <v>1922</v>
          </cell>
          <cell r="B2025" t="str">
            <v>CURVA PVC SOLD 45G P/ AGUA FRIA PREDIAL 75 MM</v>
          </cell>
          <cell r="C2025" t="str">
            <v>UN</v>
          </cell>
          <cell r="E2025" t="str">
            <v>14,82</v>
          </cell>
        </row>
        <row r="2026">
          <cell r="A2026">
            <v>1953</v>
          </cell>
          <cell r="B2026" t="str">
            <v>CURVA PVC SOLD 45G P/ AGUA FRIA PREDIAL 85 MM</v>
          </cell>
          <cell r="C2026" t="str">
            <v>UN</v>
          </cell>
          <cell r="E2026" t="str">
            <v>23,60</v>
          </cell>
        </row>
        <row r="2027">
          <cell r="A2027">
            <v>1962</v>
          </cell>
          <cell r="B2027" t="str">
            <v>CURVA PVC SOLD 90G P/ AGUA FRIA PREDIAL 110 MM</v>
          </cell>
          <cell r="C2027" t="str">
            <v>UN</v>
          </cell>
          <cell r="E2027" t="str">
            <v>65,28</v>
          </cell>
        </row>
        <row r="2028">
          <cell r="A2028">
            <v>1955</v>
          </cell>
          <cell r="B2028" t="str">
            <v>CURVA PVC SOLD 90G P/ AGUA FRIA PREDIAL 20 MM</v>
          </cell>
          <cell r="C2028" t="str">
            <v>UN</v>
          </cell>
          <cell r="E2028" t="str">
            <v>1,05</v>
          </cell>
        </row>
        <row r="2029">
          <cell r="A2029">
            <v>1956</v>
          </cell>
          <cell r="B2029" t="str">
            <v>CURVA PVC SOLD 90G P/ AGUA FRIA PREDIAL 25 MM</v>
          </cell>
          <cell r="C2029" t="str">
            <v>UN</v>
          </cell>
          <cell r="E2029" t="str">
            <v>1,41</v>
          </cell>
        </row>
        <row r="2030">
          <cell r="A2030">
            <v>1957</v>
          </cell>
          <cell r="B2030" t="str">
            <v>CURVA PVC SOLD 90G P/ AGUA FRIA PREDIAL 32 MM</v>
          </cell>
          <cell r="C2030" t="str">
            <v>UN</v>
          </cell>
          <cell r="E2030" t="str">
            <v>3,06</v>
          </cell>
        </row>
        <row r="2031">
          <cell r="A2031">
            <v>1958</v>
          </cell>
          <cell r="B2031" t="str">
            <v>CURVA PVC SOLD 90G P/ AGUA FRIA PREDIAL 40 MM</v>
          </cell>
          <cell r="C2031" t="str">
            <v>UN</v>
          </cell>
          <cell r="E2031" t="str">
            <v>5,40</v>
          </cell>
        </row>
        <row r="2032">
          <cell r="A2032">
            <v>1959</v>
          </cell>
          <cell r="B2032" t="str">
            <v>CURVA PVC SOLD 90G P/ AGUA FRIA PREDIAL 50 MM</v>
          </cell>
          <cell r="C2032" t="str">
            <v>UN</v>
          </cell>
          <cell r="E2032" t="str">
            <v>6,64</v>
          </cell>
        </row>
        <row r="2033">
          <cell r="A2033">
            <v>1925</v>
          </cell>
          <cell r="B2033" t="str">
            <v>CURVA PVC SOLD 90G P/ AGUA FRIA PREDIAL 60 MM</v>
          </cell>
          <cell r="C2033" t="str">
            <v>UN</v>
          </cell>
          <cell r="E2033" t="str">
            <v>15,71</v>
          </cell>
        </row>
        <row r="2034">
          <cell r="A2034">
            <v>1960</v>
          </cell>
          <cell r="B2034" t="str">
            <v>CURVA PVC SOLD 90G P/ AGUA FRIA PREDIAL 75 MM</v>
          </cell>
          <cell r="C2034" t="str">
            <v>UN</v>
          </cell>
          <cell r="E2034" t="str">
            <v>21,26</v>
          </cell>
        </row>
        <row r="2035">
          <cell r="A2035">
            <v>1961</v>
          </cell>
          <cell r="B2035" t="str">
            <v>CURVA PVC SOLD 90G P/ AGUA FRIA PREDIAL 85 MM</v>
          </cell>
          <cell r="C2035" t="str">
            <v>UN</v>
          </cell>
          <cell r="E2035" t="str">
            <v>30,97</v>
          </cell>
        </row>
        <row r="2036">
          <cell r="A2036">
            <v>1881</v>
          </cell>
          <cell r="B2036" t="str">
            <v>CURVA PVC 135G 1 1/2" P/ ELETRODUTO ROSCAVEL</v>
          </cell>
          <cell r="C2036" t="str">
            <v>UN</v>
          </cell>
          <cell r="E2036" t="str">
            <v>6,93</v>
          </cell>
        </row>
        <row r="2037">
          <cell r="A2037">
            <v>1890</v>
          </cell>
          <cell r="B2037" t="str">
            <v>CURVA PVC 135G 1 1/4" P/ ELETRODUTO ROSCAVEL</v>
          </cell>
          <cell r="C2037" t="str">
            <v>UN</v>
          </cell>
          <cell r="E2037" t="str">
            <v>6,04</v>
          </cell>
        </row>
        <row r="2038">
          <cell r="A2038">
            <v>1886</v>
          </cell>
          <cell r="B2038" t="str">
            <v>CURVA PVC 135G 1/2" P/ ELETRODUTO ROSCAVEL</v>
          </cell>
          <cell r="C2038" t="str">
            <v>UN</v>
          </cell>
          <cell r="E2038" t="str">
            <v>2,52</v>
          </cell>
        </row>
        <row r="2039">
          <cell r="A2039">
            <v>1880</v>
          </cell>
          <cell r="B2039" t="str">
            <v>CURVA PVC 135G 1" P/ ELETRODUTO ROSCAVEL</v>
          </cell>
          <cell r="C2039" t="str">
            <v>UN</v>
          </cell>
          <cell r="E2039" t="str">
            <v>3,07</v>
          </cell>
        </row>
        <row r="2040">
          <cell r="A2040">
            <v>1882</v>
          </cell>
          <cell r="B2040" t="str">
            <v>CURVA PVC 135G 2 1/2" P/ ELETRODUTO ROSCAVEL</v>
          </cell>
          <cell r="C2040" t="str">
            <v>UN</v>
          </cell>
          <cell r="E2040" t="str">
            <v>10,45</v>
          </cell>
        </row>
        <row r="2041">
          <cell r="A2041">
            <v>1889</v>
          </cell>
          <cell r="B2041" t="str">
            <v>CURVA PVC 135G 2" P/ ELETRODUTO ROSCAVEL</v>
          </cell>
          <cell r="C2041" t="str">
            <v>UN</v>
          </cell>
          <cell r="E2041" t="str">
            <v>9,15</v>
          </cell>
        </row>
        <row r="2042">
          <cell r="A2042">
            <v>1888</v>
          </cell>
          <cell r="B2042" t="str">
            <v>CURVA PVC 135G 3" P/ ELETRODUTO ROSCAVEL</v>
          </cell>
          <cell r="C2042" t="str">
            <v>UN</v>
          </cell>
          <cell r="E2042" t="str">
            <v>24,73</v>
          </cell>
        </row>
        <row r="2043">
          <cell r="A2043">
            <v>1883</v>
          </cell>
          <cell r="B2043" t="str">
            <v>CURVA PVC 135G 4" P/ ELETRODUTO ROSCAVEL</v>
          </cell>
          <cell r="C2043" t="str">
            <v>UN</v>
          </cell>
          <cell r="E2043" t="str">
            <v>26,43</v>
          </cell>
        </row>
        <row r="2044">
          <cell r="A2044">
            <v>12033</v>
          </cell>
          <cell r="B2044" t="str">
            <v>CURVA PVC 180G 1.1/2" P/ ELETRODUTO ROSCAVEL</v>
          </cell>
          <cell r="C2044" t="str">
            <v>UN</v>
          </cell>
          <cell r="E2044" t="str">
            <v>6,93</v>
          </cell>
        </row>
        <row r="2045">
          <cell r="A2045">
            <v>12034</v>
          </cell>
          <cell r="B2045" t="str">
            <v>CURVA PVC 180G 3/4" P/ ELETRODUTO ROSCAVEL</v>
          </cell>
          <cell r="C2045" t="str">
            <v>UN</v>
          </cell>
          <cell r="E2045" t="str">
            <v>2,38</v>
          </cell>
        </row>
        <row r="2046">
          <cell r="A2046">
            <v>1964</v>
          </cell>
          <cell r="B2046" t="str">
            <v>CURVA PVC 45 CURTA EB-608 PB DN 100 P/ESG PREDIAL</v>
          </cell>
          <cell r="C2046" t="str">
            <v>UN</v>
          </cell>
          <cell r="E2046" t="str">
            <v>7,89</v>
          </cell>
        </row>
        <row r="2047">
          <cell r="A2047">
            <v>20094</v>
          </cell>
          <cell r="B2047" t="str">
            <v>CURVA PVC 45G CURTA NBR-10569 P/REDE COLET ESG PB JE DN 100MM</v>
          </cell>
          <cell r="C2047" t="str">
            <v>UN</v>
          </cell>
          <cell r="E2047" t="str">
            <v>9,43</v>
          </cell>
        </row>
        <row r="2048">
          <cell r="A2048">
            <v>1858</v>
          </cell>
          <cell r="B2048" t="str">
            <v>CURVA PVC 45G NBR-10569 P/ REDE COLET ESG PB JE DN 100MM</v>
          </cell>
          <cell r="C2048" t="str">
            <v>UN</v>
          </cell>
          <cell r="E2048" t="str">
            <v>18,56</v>
          </cell>
        </row>
        <row r="2049">
          <cell r="A2049">
            <v>1857</v>
          </cell>
          <cell r="B2049" t="str">
            <v>CURVA PVC 45G NBR-10569 P/ REDE COLET ESG PB JE DN 125MM</v>
          </cell>
          <cell r="C2049" t="str">
            <v>UN</v>
          </cell>
          <cell r="E2049" t="str">
            <v>40,47</v>
          </cell>
        </row>
        <row r="2050">
          <cell r="A2050">
            <v>1844</v>
          </cell>
          <cell r="B2050" t="str">
            <v>CURVA PVC 45G NBR-10569 P/ REDE COLET ESG PB JE DN 150MM</v>
          </cell>
          <cell r="C2050" t="str">
            <v>UN</v>
          </cell>
          <cell r="E2050" t="str">
            <v>73,35</v>
          </cell>
        </row>
        <row r="2051">
          <cell r="A2051">
            <v>1836</v>
          </cell>
          <cell r="B2051" t="str">
            <v>CURVA PVC 45G NBR-10569 P/ REDE COLET ESG PB JE DN 200MM</v>
          </cell>
          <cell r="C2051" t="str">
            <v>UN</v>
          </cell>
          <cell r="E2051" t="str">
            <v>134,97</v>
          </cell>
        </row>
        <row r="2052">
          <cell r="A2052">
            <v>1837</v>
          </cell>
          <cell r="B2052" t="str">
            <v>CURVA PVC 45G NBR-10569 P/ REDE COLET ESG PB JE DN 250MM</v>
          </cell>
          <cell r="C2052" t="str">
            <v>UN</v>
          </cell>
          <cell r="E2052" t="str">
            <v>256,93</v>
          </cell>
        </row>
        <row r="2053">
          <cell r="A2053">
            <v>1860</v>
          </cell>
          <cell r="B2053" t="str">
            <v>CURVA PVC 45G NBR-10569 P/ REDE COLET ESG PB JE DN 300MM</v>
          </cell>
          <cell r="C2053" t="str">
            <v>UN</v>
          </cell>
          <cell r="E2053" t="str">
            <v>505,97</v>
          </cell>
        </row>
        <row r="2054">
          <cell r="A2054">
            <v>1861</v>
          </cell>
          <cell r="B2054" t="str">
            <v>CURVA PVC 45G NBR-10569 P/ REDE COLET ESG PB JE DN 350MM</v>
          </cell>
          <cell r="C2054" t="str">
            <v>UN</v>
          </cell>
          <cell r="E2054" t="str">
            <v>669,67</v>
          </cell>
        </row>
        <row r="2055">
          <cell r="A2055">
            <v>1862</v>
          </cell>
          <cell r="B2055" t="str">
            <v>CURVA PVC 45G NBR-10569 P/ REDE COLET ESG PB JE DN 400MM</v>
          </cell>
          <cell r="C2055" t="str">
            <v>UN</v>
          </cell>
          <cell r="E2055" t="str">
            <v>812,93</v>
          </cell>
        </row>
        <row r="2056">
          <cell r="A2056">
            <v>1967</v>
          </cell>
          <cell r="B2056" t="str">
            <v>CURVA PVC 90 LONGA EB-608 BB DN 40 P/ESG PREDIAL</v>
          </cell>
          <cell r="C2056" t="str">
            <v>UN</v>
          </cell>
          <cell r="E2056" t="str">
            <v>2,53</v>
          </cell>
        </row>
        <row r="2057">
          <cell r="A2057">
            <v>1941</v>
          </cell>
          <cell r="B2057" t="str">
            <v>CURVA PVC 90G C/ROSCA P/ AGUA FRIA PREDIAL 1 1/2"</v>
          </cell>
          <cell r="C2057" t="str">
            <v>UN</v>
          </cell>
          <cell r="E2057" t="str">
            <v>9,34</v>
          </cell>
        </row>
        <row r="2058">
          <cell r="A2058">
            <v>1940</v>
          </cell>
          <cell r="B2058" t="str">
            <v>CURVA PVC 90G C/ROSCA P/ AGUA FRIA PREDIAL 1 1/4"</v>
          </cell>
          <cell r="C2058" t="str">
            <v>UN</v>
          </cell>
          <cell r="E2058" t="str">
            <v>6,78</v>
          </cell>
        </row>
        <row r="2059">
          <cell r="A2059">
            <v>1937</v>
          </cell>
          <cell r="B2059" t="str">
            <v>CURVA PVC 90G C/ROSCA P/ AGUA FRIA PREDIAL 1/2"</v>
          </cell>
          <cell r="C2059" t="str">
            <v>UN</v>
          </cell>
          <cell r="E2059" t="str">
            <v>1,41</v>
          </cell>
        </row>
        <row r="2060">
          <cell r="A2060">
            <v>1939</v>
          </cell>
          <cell r="B2060" t="str">
            <v>CURVA PVC 90G C/ROSCA P/ AGUA FRIA PREDIAL 1"</v>
          </cell>
          <cell r="C2060" t="str">
            <v>UN</v>
          </cell>
          <cell r="E2060" t="str">
            <v>3,54</v>
          </cell>
        </row>
        <row r="2061">
          <cell r="A2061">
            <v>1942</v>
          </cell>
          <cell r="B2061" t="str">
            <v>CURVA PVC 90G C/ROSCA P/ AGUA FRIA PREDIAL 2"</v>
          </cell>
          <cell r="C2061" t="str">
            <v>UN</v>
          </cell>
          <cell r="E2061" t="str">
            <v>17,46</v>
          </cell>
        </row>
        <row r="2062">
          <cell r="A2062">
            <v>1938</v>
          </cell>
          <cell r="B2062" t="str">
            <v>CURVA PVC 90G C/ROSCA P/ AGUA FRIA PREDIAL 3/4"</v>
          </cell>
          <cell r="C2062" t="str">
            <v>UN</v>
          </cell>
          <cell r="E2062" t="str">
            <v>1,93</v>
          </cell>
        </row>
        <row r="2063">
          <cell r="A2063">
            <v>20095</v>
          </cell>
          <cell r="B2063" t="str">
            <v>CURVA PVC 90G CURTA NBR-10569 P/REDE COLET ESG PB JE DN 100MM</v>
          </cell>
          <cell r="C2063" t="str">
            <v>UN</v>
          </cell>
          <cell r="E2063" t="str">
            <v>11,95</v>
          </cell>
        </row>
        <row r="2064">
          <cell r="A2064">
            <v>1933</v>
          </cell>
          <cell r="B2064" t="str">
            <v>CURVA PVC 90G CURTA PVC P/ ESG PREDIAL DN 40 MM</v>
          </cell>
          <cell r="C2064" t="str">
            <v>UN</v>
          </cell>
          <cell r="E2064" t="str">
            <v>2,05</v>
          </cell>
        </row>
        <row r="2065">
          <cell r="A2065">
            <v>1932</v>
          </cell>
          <cell r="B2065" t="str">
            <v>CURVA PVC 90G CURTA PVC P/ ESG PREDIAL DN 50MM</v>
          </cell>
          <cell r="C2065" t="str">
            <v>UN</v>
          </cell>
          <cell r="E2065" t="str">
            <v>5,76</v>
          </cell>
        </row>
        <row r="2066">
          <cell r="A2066">
            <v>1951</v>
          </cell>
          <cell r="B2066" t="str">
            <v>CURVA PVC 90G CURTA PVC P/ ESG PREDIAL DN 75MM</v>
          </cell>
          <cell r="C2066" t="str">
            <v>UN</v>
          </cell>
          <cell r="E2066" t="str">
            <v>10,55</v>
          </cell>
        </row>
        <row r="2067">
          <cell r="A2067">
            <v>1966</v>
          </cell>
          <cell r="B2067" t="str">
            <v>CURVA PVC 90G CURTA PVC P/ ESG PREDIAL DN 100MM</v>
          </cell>
          <cell r="C2067" t="str">
            <v>UN</v>
          </cell>
          <cell r="E2067" t="str">
            <v>11,20</v>
          </cell>
        </row>
        <row r="2068">
          <cell r="A2068">
            <v>1863</v>
          </cell>
          <cell r="B2068" t="str">
            <v>CURVA PVC 90G NBR-10569 P/ REDE COLET ESG PB JE DN 100MM</v>
          </cell>
          <cell r="C2068" t="str">
            <v>UN</v>
          </cell>
          <cell r="E2068" t="str">
            <v>21,64</v>
          </cell>
        </row>
        <row r="2069">
          <cell r="A2069">
            <v>1864</v>
          </cell>
          <cell r="B2069" t="str">
            <v>CURVA PVC 90G NBR-10569 P/ REDE COLET ESG PB JE DN 125MM</v>
          </cell>
          <cell r="C2069" t="str">
            <v>UN</v>
          </cell>
          <cell r="E2069" t="str">
            <v>41,64</v>
          </cell>
        </row>
        <row r="2070">
          <cell r="A2070">
            <v>1865</v>
          </cell>
          <cell r="B2070" t="str">
            <v>CURVA PVC 90G NBR-10569 P/ REDE COLET ESG PB JE DN 150MM</v>
          </cell>
          <cell r="C2070" t="str">
            <v>UN</v>
          </cell>
          <cell r="E2070" t="str">
            <v>73,57</v>
          </cell>
        </row>
        <row r="2071">
          <cell r="A2071">
            <v>1866</v>
          </cell>
          <cell r="B2071" t="str">
            <v>CURVA PVC 90G NBR-10569 P/ REDE COLET ESG PB JE DN 200MM</v>
          </cell>
          <cell r="C2071" t="str">
            <v>UN</v>
          </cell>
          <cell r="E2071" t="str">
            <v>175,12</v>
          </cell>
        </row>
        <row r="2072">
          <cell r="A2072">
            <v>1853</v>
          </cell>
          <cell r="B2072" t="str">
            <v>CURVA PVC 90G NBR-10569 P/ REDE COLET ESG PB JE DN 250MM</v>
          </cell>
          <cell r="C2072" t="str">
            <v>UN</v>
          </cell>
          <cell r="E2072" t="str">
            <v>288,78</v>
          </cell>
        </row>
        <row r="2073">
          <cell r="A2073">
            <v>1867</v>
          </cell>
          <cell r="B2073" t="str">
            <v>CURVA PVC 90G NBR-10569 P/ REDE COLET ESG PB JE DN 300MM</v>
          </cell>
          <cell r="C2073" t="str">
            <v>UN</v>
          </cell>
          <cell r="E2073" t="str">
            <v>639,32</v>
          </cell>
        </row>
        <row r="2074">
          <cell r="A2074">
            <v>1868</v>
          </cell>
          <cell r="B2074" t="str">
            <v>CURVA PVC 90G NBR-10569 P/ REDE COLET ESG PB JE DN 350MM</v>
          </cell>
          <cell r="C2074" t="str">
            <v>UN</v>
          </cell>
          <cell r="E2074" t="str">
            <v>922,56</v>
          </cell>
        </row>
        <row r="2075">
          <cell r="A2075">
            <v>1859</v>
          </cell>
          <cell r="B2075" t="str">
            <v>CURVA PVC 90G NBR-10569 P/ REDE COLET ESG PB JE DN 400MM</v>
          </cell>
          <cell r="C2075" t="str">
            <v>UN</v>
          </cell>
          <cell r="E2075" t="str">
            <v>1.207,40</v>
          </cell>
        </row>
        <row r="2076">
          <cell r="A2076">
            <v>1875</v>
          </cell>
          <cell r="B2076" t="str">
            <v>CURVA PVC 90G P/ ELETRODUTO ROSCAVEL 1 1/2"</v>
          </cell>
          <cell r="C2076" t="str">
            <v>UN</v>
          </cell>
          <cell r="E2076" t="str">
            <v>4,05</v>
          </cell>
        </row>
        <row r="2077">
          <cell r="A2077">
            <v>1874</v>
          </cell>
          <cell r="B2077" t="str">
            <v>CURVA PVC 90G P/ ELETRODUTO ROSCAVEL 1 1/4"</v>
          </cell>
          <cell r="C2077" t="str">
            <v>UN</v>
          </cell>
          <cell r="E2077" t="str">
            <v>3,59</v>
          </cell>
        </row>
        <row r="2078">
          <cell r="A2078">
            <v>1870</v>
          </cell>
          <cell r="B2078" t="str">
            <v>CURVA PVC 90G P/ ELETRODUTO ROSCAVEL 1/2"</v>
          </cell>
          <cell r="C2078" t="str">
            <v>UN</v>
          </cell>
          <cell r="E2078" t="str">
            <v>0,98</v>
          </cell>
        </row>
        <row r="2079">
          <cell r="A2079">
            <v>1884</v>
          </cell>
          <cell r="B2079" t="str">
            <v>CURVA PVC 90G P/ ELETRODUTO ROSCAVEL 1"</v>
          </cell>
          <cell r="C2079" t="str">
            <v>UN</v>
          </cell>
          <cell r="E2079" t="str">
            <v>2,61</v>
          </cell>
        </row>
        <row r="2080">
          <cell r="A2080">
            <v>1887</v>
          </cell>
          <cell r="B2080" t="str">
            <v>CURVA PVC 90G P/ ELETRODUTO ROSCAVEL 2 1/2"</v>
          </cell>
          <cell r="C2080" t="str">
            <v>UN</v>
          </cell>
          <cell r="E2080" t="str">
            <v>14,86</v>
          </cell>
        </row>
        <row r="2081">
          <cell r="A2081">
            <v>1876</v>
          </cell>
          <cell r="B2081" t="str">
            <v>CURVA PVC 90G P/ ELETRODUTO ROSCAVEL 2"</v>
          </cell>
          <cell r="C2081" t="str">
            <v>UN</v>
          </cell>
          <cell r="E2081" t="str">
            <v>6,08</v>
          </cell>
        </row>
        <row r="2082">
          <cell r="A2082">
            <v>1885</v>
          </cell>
          <cell r="B2082" t="str">
            <v>CURVA PVC 90G P/ ELETRODUTO ROSCAVEL 3/4"</v>
          </cell>
          <cell r="C2082" t="str">
            <v>UN</v>
          </cell>
          <cell r="E2082" t="str">
            <v>1,57</v>
          </cell>
        </row>
        <row r="2083">
          <cell r="A2083">
            <v>1879</v>
          </cell>
          <cell r="B2083" t="str">
            <v>CURVA PVC 90G P/ ELETRODUTO ROSCAVEL 3/4"</v>
          </cell>
          <cell r="C2083" t="str">
            <v>UN</v>
          </cell>
          <cell r="E2083" t="str">
            <v>1,70</v>
          </cell>
        </row>
        <row r="2084">
          <cell r="A2084">
            <v>1877</v>
          </cell>
          <cell r="B2084" t="str">
            <v>CURVA PVC 90G P/ ELETRODUTO ROSCAVEL 3"</v>
          </cell>
          <cell r="C2084" t="str">
            <v>UN</v>
          </cell>
          <cell r="E2084" t="str">
            <v>17,38</v>
          </cell>
        </row>
        <row r="2085">
          <cell r="A2085">
            <v>1878</v>
          </cell>
          <cell r="B2085" t="str">
            <v>CURVA PVC 90G P/ ELETRODUTO ROSCAVEL 4"</v>
          </cell>
          <cell r="C2085" t="str">
            <v>UN</v>
          </cell>
          <cell r="E2085" t="str">
            <v>33,16</v>
          </cell>
        </row>
        <row r="2086">
          <cell r="A2086">
            <v>2626</v>
          </cell>
          <cell r="B2086" t="str">
            <v>CURVA 135G FERRO GALV ELETROLITICO 1 1/2" P/ ELETRODUTO</v>
          </cell>
          <cell r="C2086" t="str">
            <v>UN</v>
          </cell>
          <cell r="E2086" t="str">
            <v>9,29</v>
          </cell>
        </row>
        <row r="2087">
          <cell r="A2087">
            <v>2625</v>
          </cell>
          <cell r="B2087" t="str">
            <v>CURVA 135G FERRO GALV ELETROLITICO 1 1/4" P/ ELETRODUTO</v>
          </cell>
          <cell r="C2087" t="str">
            <v>UN</v>
          </cell>
          <cell r="E2087" t="str">
            <v>5,65</v>
          </cell>
        </row>
        <row r="2088">
          <cell r="A2088">
            <v>2622</v>
          </cell>
          <cell r="B2088" t="str">
            <v>CURVA 135G FERRO GALV ELETROLITICO 1/2" P/ ELETRODUTO</v>
          </cell>
          <cell r="C2088" t="str">
            <v>UN</v>
          </cell>
          <cell r="E2088" t="str">
            <v>1,38</v>
          </cell>
        </row>
        <row r="2089">
          <cell r="A2089">
            <v>2624</v>
          </cell>
          <cell r="B2089" t="str">
            <v>CURVA 135G FERRO GALV ELETROLITICO 1" P/ ELETRODUTO</v>
          </cell>
          <cell r="C2089" t="str">
            <v>UN</v>
          </cell>
          <cell r="E2089" t="str">
            <v>2,68</v>
          </cell>
        </row>
        <row r="2090">
          <cell r="A2090">
            <v>2627</v>
          </cell>
          <cell r="B2090" t="str">
            <v>CURVA 135G FERRO GALV ELETROLITICO 2 1/2" P/ ELETRODUTO</v>
          </cell>
          <cell r="C2090" t="str">
            <v>UN</v>
          </cell>
          <cell r="E2090" t="str">
            <v>24,29</v>
          </cell>
        </row>
        <row r="2091">
          <cell r="A2091">
            <v>2630</v>
          </cell>
          <cell r="B2091" t="str">
            <v>CURVA 135G FERRO GALV ELETROLITICO 2" P/ ELETRODUTO</v>
          </cell>
          <cell r="C2091" t="str">
            <v>UN</v>
          </cell>
          <cell r="E2091" t="str">
            <v>34,25</v>
          </cell>
        </row>
        <row r="2092">
          <cell r="A2092">
            <v>2623</v>
          </cell>
          <cell r="B2092" t="str">
            <v>CURVA 135G FERRO GALV ELETROLITICO 3/4" P/ ELETRODUTO</v>
          </cell>
          <cell r="C2092" t="str">
            <v>UN</v>
          </cell>
          <cell r="E2092" t="str">
            <v>1,53</v>
          </cell>
        </row>
        <row r="2093">
          <cell r="A2093">
            <v>2629</v>
          </cell>
          <cell r="B2093" t="str">
            <v>CURVA 135G FERRO GALV ELETROLITICO 3" P/ ELETRODUTO</v>
          </cell>
          <cell r="C2093" t="str">
            <v>UN</v>
          </cell>
          <cell r="E2093" t="str">
            <v>14,35</v>
          </cell>
        </row>
        <row r="2094">
          <cell r="A2094">
            <v>2628</v>
          </cell>
          <cell r="B2094" t="str">
            <v>CURVA 135G FERRO GALV ELETROLITICO 4" P/ ELETRODUTO</v>
          </cell>
          <cell r="C2094" t="str">
            <v>UN</v>
          </cell>
          <cell r="E2094" t="str">
            <v>70,53</v>
          </cell>
        </row>
        <row r="2095">
          <cell r="A2095">
            <v>2611</v>
          </cell>
          <cell r="B2095" t="str">
            <v>CURVA 45G FERRO GALV ELETROLITICO 1 1/2" P/ ELETRODUTO</v>
          </cell>
          <cell r="C2095" t="str">
            <v>UN</v>
          </cell>
          <cell r="E2095" t="str">
            <v>5,26</v>
          </cell>
        </row>
        <row r="2096">
          <cell r="A2096">
            <v>2635</v>
          </cell>
          <cell r="B2096" t="str">
            <v>CURVA 45G FERRO GALV ELETROLITICO 1/2" P/ ELETRODUTO</v>
          </cell>
          <cell r="C2096" t="str">
            <v>UN</v>
          </cell>
          <cell r="E2096" t="str">
            <v>1,07</v>
          </cell>
        </row>
        <row r="2097">
          <cell r="A2097">
            <v>2634</v>
          </cell>
          <cell r="B2097" t="str">
            <v>CURVA 45G FERRO GALV ELETROLITICO 1" P/ ELETRODUTO</v>
          </cell>
          <cell r="C2097" t="str">
            <v>UN</v>
          </cell>
          <cell r="E2097" t="str">
            <v>1,71</v>
          </cell>
        </row>
        <row r="2098">
          <cell r="A2098">
            <v>2613</v>
          </cell>
          <cell r="B2098" t="str">
            <v>CURVA 45G FERRO GALV ELETROLITICO 2 1/2" P/ ELETRODUTO</v>
          </cell>
          <cell r="C2098" t="str">
            <v>UN</v>
          </cell>
          <cell r="E2098" t="str">
            <v>17,26</v>
          </cell>
        </row>
        <row r="2099">
          <cell r="A2099">
            <v>2612</v>
          </cell>
          <cell r="B2099" t="str">
            <v>CURVA 45G FERRO GALV ELETROLITICO 2" P/ ELETRODUTO</v>
          </cell>
          <cell r="C2099" t="str">
            <v>UN</v>
          </cell>
          <cell r="E2099" t="str">
            <v>8,32</v>
          </cell>
        </row>
        <row r="2100">
          <cell r="A2100">
            <v>2609</v>
          </cell>
          <cell r="B2100" t="str">
            <v>CURVA 45G FERRO GALV ELETROLITICO 3/4" P/ ELETRODUTO</v>
          </cell>
          <cell r="C2100" t="str">
            <v>UN</v>
          </cell>
          <cell r="E2100" t="str">
            <v>1,26</v>
          </cell>
        </row>
        <row r="2101">
          <cell r="A2101">
            <v>2614</v>
          </cell>
          <cell r="B2101" t="str">
            <v>CURVA 45G FERRO GALV ELETROLITICO 3" P/ ELETRODUTO</v>
          </cell>
          <cell r="C2101" t="str">
            <v>UN</v>
          </cell>
          <cell r="E2101" t="str">
            <v>26,48</v>
          </cell>
        </row>
        <row r="2102">
          <cell r="A2102">
            <v>2615</v>
          </cell>
          <cell r="B2102" t="str">
            <v>CURVA 45G FERRO GALV ELETROLITICO 4" PARA ELETRODUTO</v>
          </cell>
          <cell r="C2102" t="str">
            <v>UN</v>
          </cell>
          <cell r="E2102" t="str">
            <v>43,41</v>
          </cell>
        </row>
        <row r="2103">
          <cell r="A2103">
            <v>2632</v>
          </cell>
          <cell r="B2103" t="str">
            <v>CURVA 90G FERRO GALV ELETROLITICO 1 1/2" P/ ELETRODUTO</v>
          </cell>
          <cell r="C2103" t="str">
            <v>UN</v>
          </cell>
          <cell r="E2103" t="str">
            <v>5,26</v>
          </cell>
        </row>
        <row r="2104">
          <cell r="A2104">
            <v>2618</v>
          </cell>
          <cell r="B2104" t="str">
            <v>CURVA 90G FERRO GALV ELETROLITICO 1 1/4" P/ ELETRODUTO</v>
          </cell>
          <cell r="C2104" t="str">
            <v>UN</v>
          </cell>
          <cell r="E2104" t="str">
            <v>3,61</v>
          </cell>
        </row>
        <row r="2105">
          <cell r="A2105">
            <v>2616</v>
          </cell>
          <cell r="B2105" t="str">
            <v>CURVA 90G FERRO GALV ELETROLITICO 1/2" P/ ELETRODUTO</v>
          </cell>
          <cell r="C2105" t="str">
            <v>UN</v>
          </cell>
          <cell r="E2105" t="str">
            <v>1,07</v>
          </cell>
        </row>
        <row r="2106">
          <cell r="A2106">
            <v>2617</v>
          </cell>
          <cell r="B2106" t="str">
            <v>CURVA 90G FERRO GALV ELETROLITICO 1" P/ ELETRODUTO</v>
          </cell>
          <cell r="C2106" t="str">
            <v>UN</v>
          </cell>
          <cell r="E2106" t="str">
            <v>1,71</v>
          </cell>
        </row>
        <row r="2107">
          <cell r="A2107">
            <v>2619</v>
          </cell>
          <cell r="B2107" t="str">
            <v>CURVA 90G FERRO GALV ELETROLITICO 2 1/2" P/ ELETRODUTO</v>
          </cell>
          <cell r="C2107" t="str">
            <v>UN</v>
          </cell>
          <cell r="E2107" t="str">
            <v>17,26</v>
          </cell>
        </row>
        <row r="2108">
          <cell r="A2108">
            <v>2631</v>
          </cell>
          <cell r="B2108" t="str">
            <v>CURVA 90G FERRO GALV ELETROLITICO 2" P/ ELETRODUTO</v>
          </cell>
          <cell r="C2108" t="str">
            <v>UN</v>
          </cell>
          <cell r="E2108" t="str">
            <v>8,32</v>
          </cell>
        </row>
        <row r="2109">
          <cell r="A2109">
            <v>2620</v>
          </cell>
          <cell r="B2109" t="str">
            <v>CURVA 90G FERRO GALV ELETROLITICO 3" P/ ELETRODUTO</v>
          </cell>
          <cell r="C2109" t="str">
            <v>UN</v>
          </cell>
          <cell r="E2109" t="str">
            <v>26,48</v>
          </cell>
        </row>
        <row r="2110">
          <cell r="A2110">
            <v>2621</v>
          </cell>
          <cell r="B2110" t="str">
            <v>CURVA 90G FERRO GALV ELETROLITICO 4" P/ ELETRODUTO</v>
          </cell>
          <cell r="C2110" t="str">
            <v>UN</v>
          </cell>
          <cell r="E2110" t="str">
            <v>43,38</v>
          </cell>
        </row>
        <row r="2111">
          <cell r="A2111">
            <v>2633</v>
          </cell>
          <cell r="B2111" t="str">
            <v>CURVA 90G FERRO GALV ELETROTILICO 3/4" P/ ELETRODUTO</v>
          </cell>
          <cell r="C2111" t="str">
            <v>UN</v>
          </cell>
          <cell r="E2111" t="str">
            <v>1,26</v>
          </cell>
        </row>
        <row r="2112">
          <cell r="A2112">
            <v>10833</v>
          </cell>
          <cell r="B2112" t="str">
            <v>DEGRAU BORRACHA SINTETICA 50 X 32 CM X 4,5MM, PASTILHADO PLURIGOMA</v>
          </cell>
          <cell r="C2112" t="str">
            <v>M</v>
          </cell>
          <cell r="E2112" t="str">
            <v>17,24</v>
          </cell>
        </row>
        <row r="2113">
          <cell r="A2113">
            <v>11242</v>
          </cell>
          <cell r="B2113" t="str">
            <v>DEGRAU FF P/ POCO VISITA N.2 / 2,5KG</v>
          </cell>
          <cell r="C2113" t="str">
            <v>UN</v>
          </cell>
          <cell r="E2113" t="str">
            <v>22,22</v>
          </cell>
        </row>
        <row r="2114">
          <cell r="A2114">
            <v>11243</v>
          </cell>
          <cell r="B2114" t="str">
            <v>DEGRAU FF P/ POCO VISITA N.3 / 7,0KG</v>
          </cell>
          <cell r="C2114" t="str">
            <v>UN</v>
          </cell>
          <cell r="E2114" t="str">
            <v>22,22</v>
          </cell>
        </row>
        <row r="2115">
          <cell r="A2115">
            <v>25968</v>
          </cell>
          <cell r="B2115" t="str">
            <v>DENTE PARA FRESADORA CIBER W 1900.</v>
          </cell>
          <cell r="C2115" t="str">
            <v>UN</v>
          </cell>
          <cell r="E2115" t="str">
            <v>58,76</v>
          </cell>
        </row>
        <row r="2116">
          <cell r="A2116">
            <v>13888</v>
          </cell>
          <cell r="B2116" t="str">
            <v>DESEMPENADEIRA ELETRICA 2CV P/ PISO CONCRETO</v>
          </cell>
          <cell r="C2116" t="str">
            <v>UN</v>
          </cell>
          <cell r="E2116" t="str">
            <v>5.086,87</v>
          </cell>
        </row>
        <row r="2117">
          <cell r="A2117">
            <v>2357</v>
          </cell>
          <cell r="B2117" t="str">
            <v>DESENHISTA COPISTA</v>
          </cell>
          <cell r="C2117" t="str">
            <v>H</v>
          </cell>
          <cell r="E2117" t="str">
            <v>11,72</v>
          </cell>
        </row>
        <row r="2118">
          <cell r="A2118">
            <v>2355</v>
          </cell>
          <cell r="B2118" t="str">
            <v>DESENHISTA DETALHISTA</v>
          </cell>
          <cell r="C2118" t="str">
            <v>H</v>
          </cell>
          <cell r="E2118" t="str">
            <v>15,34</v>
          </cell>
        </row>
        <row r="2119">
          <cell r="A2119">
            <v>2358</v>
          </cell>
          <cell r="B2119" t="str">
            <v>DESENHISTA PROJETISTA</v>
          </cell>
          <cell r="C2119" t="str">
            <v>H</v>
          </cell>
          <cell r="E2119" t="str">
            <v>22,09</v>
          </cell>
        </row>
        <row r="2120">
          <cell r="A2120">
            <v>2692</v>
          </cell>
          <cell r="B2120" t="str">
            <v>DESMOLDANTE PARA FORMA DE MADEIRA</v>
          </cell>
          <cell r="C2120" t="str">
            <v>L</v>
          </cell>
          <cell r="E2120" t="str">
            <v>7,30</v>
          </cell>
        </row>
        <row r="2121">
          <cell r="A2121">
            <v>136</v>
          </cell>
          <cell r="B2121" t="str">
            <v>DESMOLDANTE PROTETOR DE FORMA SEPAROL TOP SIKA OU EQUIVALENTE</v>
          </cell>
          <cell r="C2121" t="str">
            <v>KG</v>
          </cell>
          <cell r="E2121" t="str">
            <v>5,08</v>
          </cell>
        </row>
        <row r="2122">
          <cell r="A2122">
            <v>5330</v>
          </cell>
          <cell r="B2122" t="str">
            <v>DILUENTE EPOXI</v>
          </cell>
          <cell r="C2122" t="str">
            <v>L</v>
          </cell>
          <cell r="E2122" t="str">
            <v>20,90</v>
          </cell>
        </row>
        <row r="2123">
          <cell r="A2123">
            <v>2366</v>
          </cell>
          <cell r="B2123" t="str">
            <v>DINAMITE GELATINOSA 1" - 40%"</v>
          </cell>
          <cell r="C2123" t="str">
            <v>KG</v>
          </cell>
          <cell r="E2123" t="str">
            <v>7,41</v>
          </cell>
        </row>
        <row r="2124">
          <cell r="A2124">
            <v>11426</v>
          </cell>
          <cell r="B2124" t="str">
            <v>DINAMITE GELATINOSA 1" - 75%"</v>
          </cell>
          <cell r="C2124" t="str">
            <v>KG</v>
          </cell>
          <cell r="E2124" t="str">
            <v>8,16</v>
          </cell>
        </row>
        <row r="2125">
          <cell r="A2125">
            <v>2363</v>
          </cell>
          <cell r="B2125" t="str">
            <v>DINAMITE 1.1/2" - 40% "</v>
          </cell>
          <cell r="C2125" t="str">
            <v>KG</v>
          </cell>
          <cell r="E2125" t="str">
            <v>6,75</v>
          </cell>
        </row>
        <row r="2126">
          <cell r="A2126">
            <v>2367</v>
          </cell>
          <cell r="B2126" t="str">
            <v>DINAMITE 1" - 40% "</v>
          </cell>
          <cell r="C2126" t="str">
            <v>KG</v>
          </cell>
          <cell r="E2126" t="str">
            <v>7,79</v>
          </cell>
        </row>
        <row r="2127">
          <cell r="A2127">
            <v>2365</v>
          </cell>
          <cell r="B2127" t="str">
            <v>DINAMITE 1" - 60% "</v>
          </cell>
          <cell r="C2127" t="str">
            <v>KG</v>
          </cell>
          <cell r="E2127" t="str">
            <v>7,77</v>
          </cell>
        </row>
        <row r="2128">
          <cell r="A2128">
            <v>2362</v>
          </cell>
          <cell r="B2128" t="str">
            <v>DINAMITE 2" - 40% "</v>
          </cell>
          <cell r="C2128" t="str">
            <v>KG</v>
          </cell>
          <cell r="E2128" t="str">
            <v>7,14</v>
          </cell>
        </row>
        <row r="2129">
          <cell r="A2129">
            <v>2364</v>
          </cell>
          <cell r="B2129" t="str">
            <v>DINAMITE 2" - 60% "</v>
          </cell>
          <cell r="C2129" t="str">
            <v>KG</v>
          </cell>
          <cell r="E2129" t="str">
            <v>7,07</v>
          </cell>
        </row>
        <row r="2130">
          <cell r="A2130">
            <v>26017</v>
          </cell>
          <cell r="B2130" t="str">
            <v>DISCO DE BORRACHA PARA LIXADEIRA ELETRICA 7" (180 MM)</v>
          </cell>
          <cell r="C2130" t="str">
            <v>UN</v>
          </cell>
          <cell r="E2130" t="str">
            <v>18,12</v>
          </cell>
        </row>
        <row r="2131">
          <cell r="A2131">
            <v>26018</v>
          </cell>
          <cell r="B2131" t="str">
            <v>DISCO DE CORTE PARA ESTRUTURA METÁLICA 300 X 3,2 X 19,05 MM</v>
          </cell>
          <cell r="C2131" t="str">
            <v>UN</v>
          </cell>
          <cell r="E2131" t="str">
            <v>3,71</v>
          </cell>
        </row>
        <row r="2132">
          <cell r="A2132">
            <v>25931</v>
          </cell>
          <cell r="B2132" t="str">
            <v>DISCO DE CORTE DIAMANTADO - 7", PARA ESMERILHADEIRA, SEGMENTADO, PARA CONCRETO</v>
          </cell>
          <cell r="C2132" t="str">
            <v>UN</v>
          </cell>
          <cell r="E2132" t="str">
            <v>75,75</v>
          </cell>
        </row>
        <row r="2133">
          <cell r="A2133">
            <v>26019</v>
          </cell>
          <cell r="B2133" t="str">
            <v>DISCO DE DESBASTE PARA ESTRUTURA METÁLICA DE 9" X 1/4" X 7/8" ( 225 X 6,25 X 21,87 MM)</v>
          </cell>
          <cell r="C2133" t="str">
            <v>UN</v>
          </cell>
          <cell r="E2133" t="str">
            <v>15,51</v>
          </cell>
        </row>
        <row r="2134">
          <cell r="A2134">
            <v>26020</v>
          </cell>
          <cell r="B2134" t="str">
            <v>DISCO DE LIXA GRÃO GROSSO 180 MM</v>
          </cell>
          <cell r="C2134" t="str">
            <v>UN</v>
          </cell>
          <cell r="E2134" t="str">
            <v>5,64</v>
          </cell>
        </row>
        <row r="2135">
          <cell r="A2135">
            <v>20008</v>
          </cell>
          <cell r="B2135" t="str">
            <v>DISJUNTOR MONOFASICO 10A, 2KA (220V)</v>
          </cell>
          <cell r="C2135" t="str">
            <v>UN</v>
          </cell>
          <cell r="E2135" t="str">
            <v>7,92</v>
          </cell>
        </row>
        <row r="2136">
          <cell r="A2136">
            <v>20009</v>
          </cell>
          <cell r="B2136" t="str">
            <v>DISJUNTOR MONOFASICO 15A, 2KA (220V)</v>
          </cell>
          <cell r="C2136" t="str">
            <v>UN</v>
          </cell>
          <cell r="E2136" t="str">
            <v>7,92</v>
          </cell>
        </row>
        <row r="2137">
          <cell r="A2137">
            <v>20010</v>
          </cell>
          <cell r="B2137" t="str">
            <v>DISJUNTOR MONOFASICO 20A, 2KA (220V)</v>
          </cell>
          <cell r="C2137" t="str">
            <v>UN</v>
          </cell>
          <cell r="E2137" t="str">
            <v>7,96</v>
          </cell>
        </row>
        <row r="2138">
          <cell r="A2138">
            <v>14544</v>
          </cell>
          <cell r="B2138" t="str">
            <v>DISJUNTOR MONOFASICO 25A, 2KA (220V)</v>
          </cell>
          <cell r="C2138" t="str">
            <v>UN</v>
          </cell>
          <cell r="E2138" t="str">
            <v>7,96</v>
          </cell>
        </row>
        <row r="2139">
          <cell r="A2139">
            <v>20011</v>
          </cell>
          <cell r="B2139" t="str">
            <v>DISJUNTOR MONOFASICO 30A, 2KA (220V)</v>
          </cell>
          <cell r="C2139" t="str">
            <v>UN</v>
          </cell>
          <cell r="E2139" t="str">
            <v>8,17</v>
          </cell>
        </row>
        <row r="2140">
          <cell r="A2140">
            <v>20012</v>
          </cell>
          <cell r="B2140" t="str">
            <v>DISJUNTOR MONOFASICO 35A, 2KA (220V)</v>
          </cell>
          <cell r="C2140" t="str">
            <v>UN</v>
          </cell>
          <cell r="E2140" t="str">
            <v>11,87</v>
          </cell>
        </row>
        <row r="2141">
          <cell r="A2141">
            <v>20013</v>
          </cell>
          <cell r="B2141" t="str">
            <v>DISJUNTOR MONOFASICO 40A, 2KA (220V)</v>
          </cell>
          <cell r="C2141" t="str">
            <v>UN</v>
          </cell>
          <cell r="E2141" t="str">
            <v>12,00</v>
          </cell>
        </row>
        <row r="2142">
          <cell r="A2142">
            <v>20014</v>
          </cell>
          <cell r="B2142" t="str">
            <v>DISJUNTOR MONOFASICO 50A, 2KA (220V)</v>
          </cell>
          <cell r="C2142" t="str">
            <v>UN</v>
          </cell>
          <cell r="E2142" t="str">
            <v>12,46</v>
          </cell>
        </row>
        <row r="2143">
          <cell r="A2143">
            <v>20015</v>
          </cell>
          <cell r="B2143" t="str">
            <v>DISJUNTOR MONOFASICO 60A, 2KA (220V)</v>
          </cell>
          <cell r="C2143" t="str">
            <v>UN</v>
          </cell>
          <cell r="E2143" t="str">
            <v>18,91</v>
          </cell>
        </row>
        <row r="2144">
          <cell r="A2144">
            <v>20016</v>
          </cell>
          <cell r="B2144" t="str">
            <v>DISJUNTOR MONOFASICO 70A, 2KA (220V)</v>
          </cell>
          <cell r="C2144" t="str">
            <v>UN</v>
          </cell>
          <cell r="E2144" t="str">
            <v>19,01</v>
          </cell>
        </row>
        <row r="2145">
          <cell r="A2145">
            <v>2371</v>
          </cell>
          <cell r="B2145" t="str">
            <v>DISJUNTOR TERMOMAGNETICO BIPOLAR 15A</v>
          </cell>
          <cell r="C2145" t="str">
            <v>UN</v>
          </cell>
          <cell r="E2145" t="str">
            <v>34,08</v>
          </cell>
        </row>
        <row r="2146">
          <cell r="A2146">
            <v>2382</v>
          </cell>
          <cell r="B2146" t="str">
            <v>DISJUNTOR TERMOMAGNETICO BIPOLAR 20A</v>
          </cell>
          <cell r="C2146" t="str">
            <v>UN</v>
          </cell>
          <cell r="E2146" t="str">
            <v>33,96</v>
          </cell>
        </row>
        <row r="2147">
          <cell r="A2147">
            <v>2385</v>
          </cell>
          <cell r="B2147" t="str">
            <v>DISJUNTOR TERMOMAGNETICO BIPOLAR 30A</v>
          </cell>
          <cell r="C2147" t="str">
            <v>UN</v>
          </cell>
          <cell r="E2147" t="str">
            <v>34,20</v>
          </cell>
        </row>
        <row r="2148">
          <cell r="A2148">
            <v>2383</v>
          </cell>
          <cell r="B2148" t="str">
            <v>DISJUNTOR TERMOMAGNETICO BIPOLAR 40A</v>
          </cell>
          <cell r="C2148" t="str">
            <v>UN</v>
          </cell>
          <cell r="E2148" t="str">
            <v>34,20</v>
          </cell>
        </row>
        <row r="2149">
          <cell r="A2149">
            <v>2388</v>
          </cell>
          <cell r="B2149" t="str">
            <v>DISJUNTOR TERMOMAGNETICO BIPOLAR 50A</v>
          </cell>
          <cell r="C2149" t="str">
            <v>UN</v>
          </cell>
          <cell r="E2149" t="str">
            <v>35,50</v>
          </cell>
        </row>
        <row r="2150">
          <cell r="A2150">
            <v>2390</v>
          </cell>
          <cell r="B2150" t="str">
            <v>DISJUNTOR TERMOMAGNETICO MONOPOLAR 10A</v>
          </cell>
          <cell r="C2150" t="str">
            <v>UN</v>
          </cell>
          <cell r="E2150" t="str">
            <v>5,59</v>
          </cell>
        </row>
        <row r="2151">
          <cell r="A2151">
            <v>2369</v>
          </cell>
          <cell r="B2151" t="str">
            <v>DISJUNTOR TERMOMAGNETICO MONOPOLAR 15A</v>
          </cell>
          <cell r="C2151" t="str">
            <v>UN</v>
          </cell>
          <cell r="E2151" t="str">
            <v>5,85</v>
          </cell>
        </row>
        <row r="2152">
          <cell r="A2152">
            <v>2389</v>
          </cell>
          <cell r="B2152" t="str">
            <v>DISJUNTOR TERMOMAGNETICO MONOPOLAR 20A</v>
          </cell>
          <cell r="C2152" t="str">
            <v>UN</v>
          </cell>
          <cell r="E2152" t="str">
            <v>5,65</v>
          </cell>
        </row>
        <row r="2153">
          <cell r="A2153">
            <v>2370</v>
          </cell>
          <cell r="B2153" t="str">
            <v>DISJUNTOR TERMOMAGNETICO MONOPOLAR 30A</v>
          </cell>
          <cell r="C2153" t="str">
            <v>UN</v>
          </cell>
          <cell r="E2153" t="str">
            <v>5,87</v>
          </cell>
        </row>
        <row r="2154">
          <cell r="A2154">
            <v>2386</v>
          </cell>
          <cell r="B2154" t="str">
            <v>DISJUNTOR TERMOMAGNETICO MONOPOLAR 40A</v>
          </cell>
          <cell r="C2154" t="str">
            <v>UN</v>
          </cell>
          <cell r="E2154" t="str">
            <v>8,54</v>
          </cell>
        </row>
        <row r="2155">
          <cell r="A2155">
            <v>13387</v>
          </cell>
          <cell r="B2155" t="str">
            <v>DISJUNTOR TERMOMAGNETICO MONOPOLAR 50A</v>
          </cell>
          <cell r="C2155" t="str">
            <v>UN</v>
          </cell>
          <cell r="E2155" t="str">
            <v>8,78</v>
          </cell>
        </row>
        <row r="2156">
          <cell r="A2156">
            <v>2373</v>
          </cell>
          <cell r="B2156" t="str">
            <v>DISJUNTOR TERMOMAGNETICO TRIPOLAR 100A</v>
          </cell>
          <cell r="C2156" t="str">
            <v>UN</v>
          </cell>
          <cell r="E2156" t="str">
            <v>56,45</v>
          </cell>
        </row>
        <row r="2157">
          <cell r="A2157">
            <v>2391</v>
          </cell>
          <cell r="B2157" t="str">
            <v>DISJUNTOR TERMOMAGNETICO TRIPOLAR 125A</v>
          </cell>
          <cell r="C2157" t="str">
            <v>UN</v>
          </cell>
          <cell r="E2157" t="str">
            <v>152,66</v>
          </cell>
        </row>
        <row r="2158">
          <cell r="A2158">
            <v>2374</v>
          </cell>
          <cell r="B2158" t="str">
            <v>DISJUNTOR TERMOMAGNETICO TRIPOLAR 150A/600V, TIPO FXD/35KA SIEMENS OU EQUIV</v>
          </cell>
          <cell r="C2158" t="str">
            <v>UN</v>
          </cell>
          <cell r="E2158" t="str">
            <v>274,75</v>
          </cell>
        </row>
        <row r="2159">
          <cell r="A2159">
            <v>2387</v>
          </cell>
          <cell r="B2159" t="str">
            <v>DISJUNTOR TERMOMAGNETICO TRIPOLAR 20A</v>
          </cell>
          <cell r="C2159" t="str">
            <v>UN</v>
          </cell>
          <cell r="E2159" t="str">
            <v>38,59</v>
          </cell>
        </row>
        <row r="2160">
          <cell r="A2160">
            <v>2377</v>
          </cell>
          <cell r="B2160" t="str">
            <v>DISJUNTOR TERMOMAGNETICO TRIPOLAR 200A/600V, TIPO FXD/35KA SIEMENS OU EQUIV</v>
          </cell>
          <cell r="C2160" t="str">
            <v>UN</v>
          </cell>
          <cell r="E2160" t="str">
            <v>506,28</v>
          </cell>
        </row>
        <row r="2161">
          <cell r="A2161">
            <v>2393</v>
          </cell>
          <cell r="B2161" t="str">
            <v>DISJUNTOR TERMOMAGNETICO TRIPOLAR 250A/600V, TIPO FXD SIEMENS OU EQUIV</v>
          </cell>
          <cell r="C2161" t="str">
            <v>UN</v>
          </cell>
          <cell r="E2161" t="str">
            <v>661,37</v>
          </cell>
        </row>
        <row r="2162">
          <cell r="A2162">
            <v>2384</v>
          </cell>
          <cell r="B2162" t="str">
            <v>DISJUNTOR TERMOMAGNETICO TRIPOLAR 30A</v>
          </cell>
          <cell r="C2162" t="str">
            <v>UN</v>
          </cell>
          <cell r="E2162" t="str">
            <v>38,90</v>
          </cell>
        </row>
        <row r="2163">
          <cell r="A2163">
            <v>2378</v>
          </cell>
          <cell r="B2163" t="str">
            <v>DISJUNTOR TERMOMAGNETICO TRIPOLAR 300A/600V, TIPO JXD/40KA SIEMENS OU EQUIV</v>
          </cell>
          <cell r="C2163" t="str">
            <v>UN</v>
          </cell>
          <cell r="E2163" t="str">
            <v>770,33</v>
          </cell>
        </row>
        <row r="2164">
          <cell r="A2164">
            <v>2380</v>
          </cell>
          <cell r="B2164" t="str">
            <v>DISJUNTOR TERMOMAGNETICO TRIPOLAR 40A</v>
          </cell>
          <cell r="C2164" t="str">
            <v>UN</v>
          </cell>
          <cell r="E2164" t="str">
            <v>38,63</v>
          </cell>
        </row>
        <row r="2165">
          <cell r="A2165">
            <v>2379</v>
          </cell>
          <cell r="B2165" t="str">
            <v>DISJUNTOR TERMOMAGNETICO TRIPOLAR 400A/600V, TIPO JXD/40KA SIEMENS OU EQUIV</v>
          </cell>
          <cell r="C2165" t="str">
            <v>UN</v>
          </cell>
          <cell r="E2165" t="str">
            <v>848,79</v>
          </cell>
        </row>
        <row r="2166">
          <cell r="A2166">
            <v>2392</v>
          </cell>
          <cell r="B2166" t="str">
            <v>DISJUNTOR TERMOMAGNETICO TRIPOLAR 50A</v>
          </cell>
          <cell r="C2166" t="str">
            <v>UN</v>
          </cell>
          <cell r="E2166" t="str">
            <v>38,59</v>
          </cell>
        </row>
        <row r="2167">
          <cell r="A2167">
            <v>2376</v>
          </cell>
          <cell r="B2167" t="str">
            <v>DISJUNTOR TERMOMAGNETICO TRIPOLAR 600A/600V, TIPO LXD/40KA SIEMENS OU EQUIV TEMA DE SEPARACAO LIQUIDOS, MONTADA SOBRE CAMINHAO**CAIXA**</v>
          </cell>
          <cell r="C2167" t="str">
            <v>UN</v>
          </cell>
          <cell r="E2167" t="str">
            <v>1.918,21</v>
          </cell>
        </row>
        <row r="2168">
          <cell r="A2168">
            <v>2381</v>
          </cell>
          <cell r="B2168" t="str">
            <v>DISJUNTOR TERMOMAGNETICO TRIPOLAR 70A</v>
          </cell>
          <cell r="C2168" t="str">
            <v>UN</v>
          </cell>
          <cell r="E2168" t="str">
            <v>55,57</v>
          </cell>
        </row>
        <row r="2169">
          <cell r="A2169">
            <v>2394</v>
          </cell>
          <cell r="B2169" t="str">
            <v>DISJUNTOR TERMOMAGNETICO TRIPOLAR 800A/600V, TIPO LMXD SIEMENS OU EQUIV</v>
          </cell>
          <cell r="C2169" t="str">
            <v>UN</v>
          </cell>
          <cell r="E2169" t="str">
            <v>3.070,79</v>
          </cell>
        </row>
        <row r="2170">
          <cell r="A2170">
            <v>2372</v>
          </cell>
          <cell r="B2170" t="str">
            <v>DISJUNTOR TERMOMAGNETICO TRIPOLAR 90A</v>
          </cell>
          <cell r="C2170" t="str">
            <v>UN</v>
          </cell>
          <cell r="E2170" t="str">
            <v>54,86</v>
          </cell>
        </row>
        <row r="2171">
          <cell r="A2171">
            <v>14557</v>
          </cell>
          <cell r="B2171" t="str">
            <v>DISJUNTOR TRIFASICO 70A, 10KA (220V)</v>
          </cell>
          <cell r="C2171" t="str">
            <v>UN</v>
          </cell>
          <cell r="E2171" t="str">
            <v>72,47</v>
          </cell>
        </row>
        <row r="2172">
          <cell r="A2172">
            <v>2368</v>
          </cell>
          <cell r="B2172" t="str">
            <v>DISJUNTOR TRIPOLAR PEQ VOL OLEO P/ INST ABRIGADA, CLASSE TENSAO 15KV CN 630A, LCC= 14,7KA, POT. NOMINAL CURTO-CIRCUITO 350MVA, ACIONAMENTO MANUAL, TIPO 3AC.</v>
          </cell>
          <cell r="C2172" t="str">
            <v>UN</v>
          </cell>
          <cell r="E2172" t="str">
            <v>10.818,16</v>
          </cell>
        </row>
        <row r="2173">
          <cell r="A2173">
            <v>26297</v>
          </cell>
          <cell r="B2173" t="str">
            <v>DISPOSITIVO DE PROTECAO CONTRA SURTOS E TRANSIENTES VAC 440/220V, ICC DE 200KA.</v>
          </cell>
          <cell r="C2173" t="str">
            <v>UN</v>
          </cell>
          <cell r="E2173" t="str">
            <v>3.055,36</v>
          </cell>
        </row>
        <row r="2174">
          <cell r="A2174">
            <v>26039</v>
          </cell>
          <cell r="B2174" t="str">
            <v>DISTRIBUIDOR DE AGREGADOS AUTOPROPELIDO ROMANELLI DAR 5000 , CAP 3 M3, A DIESEL, 6 CC, 140 CV, OU EQUIVALENTE</v>
          </cell>
          <cell r="C2174" t="str">
            <v>UN</v>
          </cell>
          <cell r="E2174" t="str">
            <v>561.836,16</v>
          </cell>
        </row>
        <row r="2175">
          <cell r="A2175">
            <v>2758</v>
          </cell>
          <cell r="B2175" t="str">
            <v>DISTRIBUIDOR DE ASFALTO C/ TANQUE ISOLADO 6000 L C/ 2 MACARICOS, ESPARGIDOR C/ LARGURA 3,66M, BICOS C/ VALVULA EM CAMINHAO DIESEL OU GASOLINA</v>
          </cell>
          <cell r="C2175" t="str">
            <v>H</v>
          </cell>
          <cell r="E2175" t="str">
            <v>81,00</v>
          </cell>
        </row>
        <row r="2176">
          <cell r="A2176">
            <v>20220</v>
          </cell>
          <cell r="B2176" t="str">
            <v>DISTRIBUIDOR DE ASFALTO, CIFALI(TEREX), MOD HE-C, C/ TANQUE 6000 L, MOTOR DIESEL 9,2 HP, A SER MONTADO SOBRE CHASSIS DE CAMINHÃO</v>
          </cell>
          <cell r="C2176" t="str">
            <v>UN</v>
          </cell>
          <cell r="E2176" t="str">
            <v>140.988,96</v>
          </cell>
        </row>
        <row r="2177">
          <cell r="A2177">
            <v>2403</v>
          </cell>
          <cell r="B2177" t="str">
            <v>DISTRIBUIDOR DE ASFALTO, CONSMAQ, MOD DA, A SER MONTADO SOBRE CAMINHÃO, C/ TANQUE ISOLADO 6 M3, AQUECIDO C/ 2 MAÇARICOS, C/ BARRA ESPARGIDORA 3,66 M</v>
          </cell>
          <cell r="C2177" t="str">
            <v>UN</v>
          </cell>
          <cell r="E2177" t="str">
            <v>169.920,00</v>
          </cell>
        </row>
        <row r="2178">
          <cell r="A2178">
            <v>26040</v>
          </cell>
          <cell r="B2178" t="str">
            <v>DISTRIBUIDOR DE ASFALTO, MOTOR DIESEL 10 CV , C/ TANQUE 5000 L, A SER MONTADO SOBRE CAMINHÃO (TIPO ROMANELLI, MODELO ERH 100 OU EQUIVALENTE)</v>
          </cell>
          <cell r="C2178" t="str">
            <v>UN</v>
          </cell>
          <cell r="E2178" t="str">
            <v>145.728,00</v>
          </cell>
        </row>
        <row r="2179">
          <cell r="A2179">
            <v>13604</v>
          </cell>
          <cell r="B2179" t="str">
            <v>DISTRIBUIDOR DE BETUME, FERLEX/ERISA, MOD. DB-6,0, CAPACIDADE 6000 L, ESPARGIMENTO SOB PRESSÃO, A SER MONTADO SOBRE CHASSIS DE CAMINHÃO</v>
          </cell>
          <cell r="C2179" t="str">
            <v>UN</v>
          </cell>
          <cell r="E2179" t="str">
            <v>183.168,00</v>
          </cell>
        </row>
        <row r="2180">
          <cell r="A2180">
            <v>2401</v>
          </cell>
          <cell r="B2180" t="str">
            <v>DISTRIBUIDOR OU ESPALHADOR DE AGREGADO TIPO DOSADOR, C/ 4 PNEUS REBOCÁVEL C/ LARGURA 3,66 M</v>
          </cell>
          <cell r="C2180" t="str">
            <v>UN</v>
          </cell>
          <cell r="E2180" t="str">
            <v>46.368,00</v>
          </cell>
        </row>
        <row r="2181">
          <cell r="A2181">
            <v>2414</v>
          </cell>
          <cell r="B2181" t="str">
            <v>DIVISORIA (N2) PAINEL/VIDRO - PAINEL C/ MSO/COMEIA E=35MM - MONTANTE/RODAPE DUPLO ACO GALV PINTADO - COLOCADA</v>
          </cell>
          <cell r="C2181" t="str">
            <v>M2</v>
          </cell>
          <cell r="E2181" t="str">
            <v>76,62</v>
          </cell>
        </row>
        <row r="2182">
          <cell r="A2182">
            <v>2413</v>
          </cell>
          <cell r="B2182" t="str">
            <v>DIVISORIA (N2) PAINEL/VIDRO - PAINEL C/ MSO/COMEIA E=35MM - PERFIS SIMPLES ACO GALV PINTADO - COLOCADA</v>
          </cell>
          <cell r="C2182" t="str">
            <v>M2</v>
          </cell>
          <cell r="E2182" t="str">
            <v>73,71</v>
          </cell>
        </row>
        <row r="2183">
          <cell r="A2183">
            <v>2405</v>
          </cell>
          <cell r="B2183" t="str">
            <v>DIVISORIA (N2) PAINEL/VIDRO - PAINEL MSO/COMEIA E=35MM - MONTANTE/RODAPE DUPLO ALUMINIO ANOD NAT - COLOCADA</v>
          </cell>
          <cell r="C2183" t="str">
            <v>M2</v>
          </cell>
          <cell r="E2183" t="str">
            <v>85,79</v>
          </cell>
        </row>
        <row r="2184">
          <cell r="A2184">
            <v>13361</v>
          </cell>
          <cell r="B2184" t="str">
            <v>DIVISORIA (N2) PAINEL/VIDRO - PAINEL MSO/COMEIA E=35MM - PERFIS SIMPLES ALUMINIO ANOD NAT - COLOCADA</v>
          </cell>
          <cell r="C2184" t="str">
            <v>M2</v>
          </cell>
          <cell r="E2184" t="str">
            <v>71,77</v>
          </cell>
        </row>
        <row r="2185">
          <cell r="A2185">
            <v>2408</v>
          </cell>
          <cell r="B2185" t="str">
            <v>DIVISORIA (N2) PAINEL/VIDRO - PAINEL MSO/COMEIA E=50MM - MONTANTE SIMPLIFICADO E DEMAIS PERFIS ACO GALV PINTADO - COLOCADA</v>
          </cell>
          <cell r="C2185" t="str">
            <v>M2</v>
          </cell>
          <cell r="E2185" t="str">
            <v>73,71</v>
          </cell>
        </row>
        <row r="2186">
          <cell r="A2186">
            <v>11984</v>
          </cell>
          <cell r="B2186" t="str">
            <v>DIVISORIA (N2) PAINEL/VIDRO - PAINEL VERMICULITA E=35MM - MONTANTE/RODAPE DUPLO ACO GALV PINTADO - COLOCADA</v>
          </cell>
          <cell r="C2186" t="str">
            <v>M2</v>
          </cell>
          <cell r="E2186" t="str">
            <v>164,88</v>
          </cell>
        </row>
        <row r="2187">
          <cell r="A2187">
            <v>11987</v>
          </cell>
          <cell r="B2187" t="str">
            <v>DIVISORIA (N2) PAINEL/VIDRO - PAINEL VERMICULITA E=35MM - PERFIS SIMPLES ALUMINIO ANOD NATURAL - COLOCADA</v>
          </cell>
          <cell r="C2187" t="str">
            <v>M2</v>
          </cell>
          <cell r="E2187" t="str">
            <v>192,03</v>
          </cell>
        </row>
        <row r="2188">
          <cell r="A2188">
            <v>2416</v>
          </cell>
          <cell r="B2188" t="str">
            <v>DIVISORIA (N3) PAINEL/VIDRO/PAINEL MSO/COMEIA E=35MM - MONTANTE/RODAPE DUPLO ACO GALV PINTADO - COLOCADA</v>
          </cell>
          <cell r="C2188" t="str">
            <v>M2</v>
          </cell>
          <cell r="E2188" t="str">
            <v>84,96</v>
          </cell>
        </row>
        <row r="2189">
          <cell r="A2189">
            <v>2412</v>
          </cell>
          <cell r="B2189" t="str">
            <v>DIVISORIA (N3) PAINEL/VIDRO/PAINEL MSO/COMEIA E=35MM - MONTANTE/RODAPE DUPLO ALUMINIO ANOD NAT - COLOCADA</v>
          </cell>
          <cell r="C2189" t="str">
            <v>M2</v>
          </cell>
          <cell r="E2189" t="str">
            <v>82,05</v>
          </cell>
        </row>
        <row r="2190">
          <cell r="A2190">
            <v>2411</v>
          </cell>
          <cell r="B2190" t="str">
            <v>DIVISORIA (N3) PAINEL/VIDRO/PAINEL MSO/COMEIA E=35MM - PERFIS SIMPLES ACO GALV PINTADO - COLOCADA</v>
          </cell>
          <cell r="C2190" t="str">
            <v>M2</v>
          </cell>
          <cell r="E2190" t="str">
            <v>71,77</v>
          </cell>
        </row>
        <row r="2191">
          <cell r="A2191">
            <v>2406</v>
          </cell>
          <cell r="B2191" t="str">
            <v>DIVISORIA (N3) PAINEL/VIDRO/PAINEL MSO/COMEIA E=35MM - PERFIS SIMPLES ALUMINIO ANOD NAT - COLOCADA</v>
          </cell>
          <cell r="C2191" t="str">
            <v>M2</v>
          </cell>
          <cell r="E2191" t="str">
            <v>69,83</v>
          </cell>
        </row>
        <row r="2192">
          <cell r="A2192">
            <v>2409</v>
          </cell>
          <cell r="B2192" t="str">
            <v>DIVISORIA (N3) PAINEL/VIDRO/PAINEL MSO/COMEIA E=50MM - MONTANTE SIMPLIFICADO E DEMAIS PERFIS ACO GALV PINTADO - COLOCADA</v>
          </cell>
          <cell r="C2192" t="str">
            <v>M2</v>
          </cell>
          <cell r="E2192" t="str">
            <v>86,12</v>
          </cell>
        </row>
        <row r="2193">
          <cell r="A2193">
            <v>10571</v>
          </cell>
          <cell r="B2193" t="str">
            <v>DIVISORIA (N3) PAINEL/VIDRO/PAINEL VERMICULITA E=35MM - MONTANTE/RODAPE DUPLO ALUMINIO ANOD NATURAL - COLOCADA</v>
          </cell>
          <cell r="C2193" t="str">
            <v>M2</v>
          </cell>
          <cell r="E2193" t="str">
            <v>170,70</v>
          </cell>
        </row>
        <row r="2194">
          <cell r="A2194">
            <v>11985</v>
          </cell>
          <cell r="B2194" t="str">
            <v>DIVISORIA (N3) PAINEL/VIDRO/PAINEL VERMICULITA E=35MM - MONTANTE/RODAPE PERFIL DUPLO ACO GALV PINTADO - COLOCADA</v>
          </cell>
          <cell r="C2194" t="str">
            <v>M2</v>
          </cell>
          <cell r="E2194" t="str">
            <v>164,88</v>
          </cell>
        </row>
        <row r="2195">
          <cell r="A2195">
            <v>2410</v>
          </cell>
          <cell r="B2195" t="str">
            <v>DIVISORIA CEGA (N1) - PAINEL MSO/COMEIA E=35MM - MONTANTE/RODAPE DUPLO ACO GALV PINTADO - COLOCADA</v>
          </cell>
          <cell r="C2195" t="str">
            <v>M2</v>
          </cell>
          <cell r="E2195" t="str">
            <v>72,74</v>
          </cell>
        </row>
        <row r="2196">
          <cell r="A2196">
            <v>2407</v>
          </cell>
          <cell r="B2196" t="str">
            <v>DIVISORIA CEGA (N1) - PAINEL MSO/COMEIA E=35MM - MONTANTE/RODAPE DUPLO ALUMINIO ANOD COR - COLOCADA</v>
          </cell>
          <cell r="C2196" t="str">
            <v>M2</v>
          </cell>
          <cell r="E2196" t="str">
            <v>69,83</v>
          </cell>
        </row>
        <row r="2197">
          <cell r="A2197">
            <v>2417</v>
          </cell>
          <cell r="B2197" t="str">
            <v>DIVISORIA CEGA (N1) - PAINEL MSO/COMEIA E=35MM - MONTANTE/RODAPE DUPLO ALUMINIO ANOD NAT - COLOCADA</v>
          </cell>
          <cell r="C2197" t="str">
            <v>M2</v>
          </cell>
          <cell r="E2197" t="str">
            <v>77,59</v>
          </cell>
        </row>
        <row r="2198">
          <cell r="A2198">
            <v>2415</v>
          </cell>
          <cell r="B2198" t="str">
            <v>DIVISORIA CEGA (N1) - PAINEL MSO/COMEIA E=35MM - PERFIS SIMPLES ACO GALV PINTADO - COLOCADA</v>
          </cell>
          <cell r="C2198" t="str">
            <v>M2</v>
          </cell>
          <cell r="E2198" t="str">
            <v>62,07</v>
          </cell>
        </row>
        <row r="2199">
          <cell r="A2199">
            <v>13360</v>
          </cell>
          <cell r="B2199" t="str">
            <v>DIVISORIA CEGA (N1) - PAINEL MSO/COMEIA E=35MM - PERFIS SIMPLES ALUMINIO ANOD NAT - COLOCADA</v>
          </cell>
          <cell r="C2199" t="str">
            <v>M2</v>
          </cell>
          <cell r="E2199" t="str">
            <v>62,07</v>
          </cell>
        </row>
        <row r="2200">
          <cell r="A2200">
            <v>2404</v>
          </cell>
          <cell r="B2200" t="str">
            <v>DIVISORIA CEGA (N1) - PAINEL MSO/COMEIA E=50MM - MONTANTE SIMPLIFICADO E DEMAIS PERFIS ACO GALV PINTADO - COLOCADA</v>
          </cell>
          <cell r="C2200" t="str">
            <v>M2</v>
          </cell>
          <cell r="E2200" t="str">
            <v>67,89</v>
          </cell>
        </row>
        <row r="2201">
          <cell r="A2201">
            <v>11983</v>
          </cell>
          <cell r="B2201" t="str">
            <v>DIVISORIA CEGA (N1) - PAINEL VERMICULITA E=35MM - MONTANTE/RODAPE PERFIS SIMPLES ACO GALV PINTADO - COLOCADA</v>
          </cell>
          <cell r="C2201" t="str">
            <v>M2</v>
          </cell>
          <cell r="E2201" t="str">
            <v>151,30</v>
          </cell>
        </row>
        <row r="2202">
          <cell r="A2202">
            <v>11986</v>
          </cell>
          <cell r="B2202" t="str">
            <v>DIVISORIA CEGA (N1) - PAINEL VERMICULITA E=35MM - PERFIS SIMPLES ALUMINIO ANOD NATURAL - COLOCADA</v>
          </cell>
          <cell r="C2202" t="str">
            <v>M2</v>
          </cell>
          <cell r="E2202" t="str">
            <v>184,27</v>
          </cell>
        </row>
        <row r="2203">
          <cell r="A2203">
            <v>25976</v>
          </cell>
          <cell r="B2203" t="str">
            <v>DIVISORIA EM GRANITO BRANCO ESP=3CM COM DUAS FACES POLIDAS LEVIGADO</v>
          </cell>
          <cell r="C2203" t="str">
            <v>M2</v>
          </cell>
          <cell r="E2203" t="str">
            <v>267,59</v>
          </cell>
        </row>
        <row r="2204">
          <cell r="A2204">
            <v>11451</v>
          </cell>
          <cell r="B2204" t="str">
            <v>DOBRADICA "VAI-E-VEM LATAO POLIDO 3"</v>
          </cell>
          <cell r="C2204" t="str">
            <v>UN</v>
          </cell>
          <cell r="E2204" t="str">
            <v>33,87</v>
          </cell>
        </row>
        <row r="2205">
          <cell r="A2205">
            <v>2426</v>
          </cell>
          <cell r="B2205" t="str">
            <v>DOBRADICA ACO ZINCADO 3 X 3 1/2" COM ANEIS</v>
          </cell>
          <cell r="C2205" t="str">
            <v>UN</v>
          </cell>
          <cell r="E2205" t="str">
            <v>5,41</v>
          </cell>
        </row>
        <row r="2206">
          <cell r="A2206">
            <v>2425</v>
          </cell>
          <cell r="B2206" t="str">
            <v>DOBRADICA ACO ZINCADO 3 X 3" SEM ANEIS</v>
          </cell>
          <cell r="C2206" t="str">
            <v>UN</v>
          </cell>
          <cell r="E2206" t="str">
            <v>4,01</v>
          </cell>
        </row>
        <row r="2207">
          <cell r="A2207">
            <v>21097</v>
          </cell>
          <cell r="B2207" t="str">
            <v>DOBRADICA FERRO CROMADO 3 X 2 1/2" COM ANEIS</v>
          </cell>
          <cell r="C2207" t="str">
            <v>UN</v>
          </cell>
          <cell r="E2207" t="str">
            <v>5,33</v>
          </cell>
        </row>
        <row r="2208">
          <cell r="A2208">
            <v>2433</v>
          </cell>
          <cell r="B2208" t="str">
            <v>DOBRADICA FERRO CROMADO 3 X 2 1/2" SEM ANEIS</v>
          </cell>
          <cell r="C2208" t="str">
            <v>UN</v>
          </cell>
          <cell r="E2208" t="str">
            <v>3,14</v>
          </cell>
        </row>
        <row r="2209">
          <cell r="A2209">
            <v>2432</v>
          </cell>
          <cell r="B2209" t="str">
            <v>DOBRADICA FERRO CROMADO 3 X 3 1/2" COM ANEIS</v>
          </cell>
          <cell r="C2209" t="str">
            <v>UN</v>
          </cell>
          <cell r="E2209" t="str">
            <v>5,12</v>
          </cell>
        </row>
        <row r="2210">
          <cell r="A2210">
            <v>21095</v>
          </cell>
          <cell r="B2210" t="str">
            <v>DOBRADICA FERRO CROMADO 3 X 3" COM ANEIS</v>
          </cell>
          <cell r="C2210" t="str">
            <v>UN</v>
          </cell>
          <cell r="E2210" t="str">
            <v>5,44</v>
          </cell>
        </row>
        <row r="2211">
          <cell r="A2211">
            <v>2420</v>
          </cell>
          <cell r="B2211" t="str">
            <v>DOBRADICA FERRO CROMADO 3 X 3" SEM ANEIS</v>
          </cell>
          <cell r="C2211" t="str">
            <v>UN</v>
          </cell>
          <cell r="E2211" t="str">
            <v>3,97</v>
          </cell>
        </row>
        <row r="2212">
          <cell r="A2212">
            <v>2421</v>
          </cell>
          <cell r="B2212" t="str">
            <v>DOBRADICA FERRO CROMADO 4 X 3 1/2" COM ANEIS</v>
          </cell>
          <cell r="C2212" t="str">
            <v>UN</v>
          </cell>
          <cell r="E2212" t="str">
            <v>8,78</v>
          </cell>
        </row>
        <row r="2213">
          <cell r="A2213">
            <v>21098</v>
          </cell>
          <cell r="B2213" t="str">
            <v>DOBRADICA FERRO GALV 1 3/4 X 2" COM ANEIS</v>
          </cell>
          <cell r="C2213" t="str">
            <v>UN</v>
          </cell>
          <cell r="E2213" t="str">
            <v>5,12</v>
          </cell>
        </row>
        <row r="2214">
          <cell r="A2214">
            <v>11439</v>
          </cell>
          <cell r="B2214" t="str">
            <v>DOBRADICA FERRO GALV 1 3/4 X 2" SEM ANEIS</v>
          </cell>
          <cell r="C2214" t="str">
            <v>UN</v>
          </cell>
          <cell r="E2214" t="str">
            <v>0,94</v>
          </cell>
        </row>
        <row r="2215">
          <cell r="A2215">
            <v>21094</v>
          </cell>
          <cell r="B2215" t="str">
            <v>DOBRADICA FERRO GALV 3 X 2 1/2" COM ANEIS</v>
          </cell>
          <cell r="C2215" t="str">
            <v>UN</v>
          </cell>
          <cell r="E2215" t="str">
            <v>3,16</v>
          </cell>
        </row>
        <row r="2216">
          <cell r="A2216">
            <v>11440</v>
          </cell>
          <cell r="B2216" t="str">
            <v>DOBRADICA FERRO GALV 3 X 3" SEM ANEIS</v>
          </cell>
          <cell r="C2216" t="str">
            <v>UN</v>
          </cell>
          <cell r="E2216" t="str">
            <v>3,14</v>
          </cell>
        </row>
        <row r="2217">
          <cell r="A2217">
            <v>11441</v>
          </cell>
          <cell r="B2217" t="str">
            <v>DOBRADICA FERRO GALV 4 X 3" COM ANEIS</v>
          </cell>
          <cell r="C2217" t="str">
            <v>UN</v>
          </cell>
          <cell r="E2217" t="str">
            <v>3,51</v>
          </cell>
        </row>
        <row r="2218">
          <cell r="A2218">
            <v>20239</v>
          </cell>
          <cell r="B2218" t="str">
            <v>DOBRADICA FERRO POLIDO OU GALV 2 X 2.1/2" E=1,2MM PINO SOLTO OU REVERSIVEL SEM ANEIS</v>
          </cell>
          <cell r="C2218" t="str">
            <v>UN</v>
          </cell>
          <cell r="E2218" t="str">
            <v>4,91</v>
          </cell>
        </row>
        <row r="2219">
          <cell r="A2219">
            <v>2435</v>
          </cell>
          <cell r="B2219" t="str">
            <v>DOBRADICA FERRO POLIDO OU GALV 3 X 2.1/2" E=1,5MM PINO SOLTO OU REVERSIVEL SEM ANEIS</v>
          </cell>
          <cell r="C2219" t="str">
            <v>UN</v>
          </cell>
          <cell r="E2219" t="str">
            <v>2,40</v>
          </cell>
        </row>
        <row r="2220">
          <cell r="A2220">
            <v>11443</v>
          </cell>
          <cell r="B2220" t="str">
            <v>DOBRADICA FERRO POLIDO OU GALV 3 X 3" E=2MM PINO SOLTO OU REVERSIVEL SEM ANEIS</v>
          </cell>
          <cell r="C2220" t="str">
            <v>UN</v>
          </cell>
          <cell r="E2220" t="str">
            <v>4,75</v>
          </cell>
        </row>
        <row r="2221">
          <cell r="A2221">
            <v>2431</v>
          </cell>
          <cell r="B2221" t="str">
            <v>DOBRADICA LATAO CROMADO 2 X 1" SEM ANEIS</v>
          </cell>
          <cell r="C2221" t="str">
            <v>UN</v>
          </cell>
          <cell r="E2221" t="str">
            <v>3,35</v>
          </cell>
        </row>
        <row r="2222">
          <cell r="A2222">
            <v>21096</v>
          </cell>
          <cell r="B2222" t="str">
            <v>DOBRADICA LATAO CROMADO 2 1/2 X 1 3/8" COM ANEIS</v>
          </cell>
          <cell r="C2222" t="str">
            <v>UN</v>
          </cell>
          <cell r="E2222" t="str">
            <v>10,66</v>
          </cell>
        </row>
        <row r="2223">
          <cell r="A2223">
            <v>11445</v>
          </cell>
          <cell r="B2223" t="str">
            <v>DOBRADICA LATAO CROMADO 2 1/2 X 1 3/8" SEM ANEIS</v>
          </cell>
          <cell r="C2223" t="str">
            <v>UN</v>
          </cell>
          <cell r="E2223" t="str">
            <v>5,14</v>
          </cell>
        </row>
        <row r="2224">
          <cell r="A2224">
            <v>2418</v>
          </cell>
          <cell r="B2224" t="str">
            <v>DOBRADICA LATAO CROMADO 3 X 2 1/2" SEM ANEIS</v>
          </cell>
          <cell r="C2224" t="str">
            <v>UN</v>
          </cell>
          <cell r="E2224" t="str">
            <v>7,38</v>
          </cell>
        </row>
        <row r="2225">
          <cell r="A2225">
            <v>11446</v>
          </cell>
          <cell r="B2225" t="str">
            <v>DOBRADICA LATAO CROMADO 3 X 3 1/2" C/ ANEIS</v>
          </cell>
          <cell r="C2225" t="str">
            <v>UN</v>
          </cell>
          <cell r="E2225" t="str">
            <v>14,24</v>
          </cell>
        </row>
        <row r="2226">
          <cell r="A2226">
            <v>2419</v>
          </cell>
          <cell r="B2226" t="str">
            <v>DOBRADICA LATAO CROMADO 3 X 3 1/2" SEM ANEIS</v>
          </cell>
          <cell r="C2226" t="str">
            <v>UN</v>
          </cell>
          <cell r="E2226" t="str">
            <v>13,19</v>
          </cell>
        </row>
        <row r="2227">
          <cell r="A2227">
            <v>11447</v>
          </cell>
          <cell r="B2227" t="str">
            <v>DOBRADICA LATAO CROMADO 3 X 3" C/ ANEIS</v>
          </cell>
          <cell r="C2227" t="str">
            <v>UN</v>
          </cell>
          <cell r="E2227" t="str">
            <v>13,76</v>
          </cell>
        </row>
        <row r="2228">
          <cell r="A2228">
            <v>2427</v>
          </cell>
          <cell r="B2228" t="str">
            <v>DOBRADICA LATAO CROMADO 3 X 3" SEM ANEIS</v>
          </cell>
          <cell r="C2228" t="str">
            <v>UN</v>
          </cell>
          <cell r="E2228" t="str">
            <v>13,48</v>
          </cell>
        </row>
        <row r="2229">
          <cell r="A2229">
            <v>2422</v>
          </cell>
          <cell r="B2229" t="str">
            <v>DOBRADICA LATAO CROMADO 4 X 3 1/2" COM ANEIS</v>
          </cell>
          <cell r="C2229" t="str">
            <v>UN</v>
          </cell>
          <cell r="E2229" t="str">
            <v>24,02</v>
          </cell>
        </row>
        <row r="2230">
          <cell r="A2230">
            <v>2429</v>
          </cell>
          <cell r="B2230" t="str">
            <v>DOBRADICA LATAO LAMINADO 3 1/2 X 3" COM ANEIS</v>
          </cell>
          <cell r="C2230" t="str">
            <v>UN</v>
          </cell>
          <cell r="E2230" t="str">
            <v>12,63</v>
          </cell>
        </row>
        <row r="2231">
          <cell r="A2231">
            <v>2424</v>
          </cell>
          <cell r="B2231" t="str">
            <v>DOBRADICA LATAO POLIDO 3 1/2 X 3" COM ANEIS</v>
          </cell>
          <cell r="C2231" t="str">
            <v>UN</v>
          </cell>
          <cell r="E2231" t="str">
            <v>13,23</v>
          </cell>
        </row>
        <row r="2232">
          <cell r="A2232">
            <v>11449</v>
          </cell>
          <cell r="B2232" t="str">
            <v>DOBRADICA TP PIANO FERRO LATONADO 1" X 3M P/ PORTA ARMARIO</v>
          </cell>
          <cell r="C2232" t="str">
            <v>UN</v>
          </cell>
          <cell r="E2232" t="str">
            <v>11,50</v>
          </cell>
        </row>
        <row r="2233">
          <cell r="A2233">
            <v>11450</v>
          </cell>
          <cell r="B2233" t="str">
            <v>DOBRADICA TP PIANO LATAO POLIDO 1" X 3M P/ PORTA ARMARIO</v>
          </cell>
          <cell r="C2233" t="str">
            <v>UN</v>
          </cell>
          <cell r="E2233" t="str">
            <v>23,08</v>
          </cell>
        </row>
        <row r="2234">
          <cell r="A2234">
            <v>11116</v>
          </cell>
          <cell r="B2234" t="str">
            <v>DOMUS INDIVIDUAL EM ACRILICO</v>
          </cell>
          <cell r="C2234" t="str">
            <v>UN</v>
          </cell>
          <cell r="E2234" t="str">
            <v>199,12</v>
          </cell>
        </row>
        <row r="2235">
          <cell r="A2235">
            <v>1370</v>
          </cell>
          <cell r="B2235" t="str">
            <v>DUCHA HIGIENICA C/ MANGUEIRA PLASTICA E REGISTRO 1/2" - LINHA P OPULAR</v>
          </cell>
          <cell r="C2235" t="str">
            <v>UN</v>
          </cell>
          <cell r="E2235" t="str">
            <v>52,52</v>
          </cell>
        </row>
        <row r="2236">
          <cell r="A2236">
            <v>13956</v>
          </cell>
          <cell r="B2236" t="str">
            <v>DUMPER PARTIDA ELETRICA E BASCULANTE HIDRAULICO 18HP DIESEL 1000L</v>
          </cell>
          <cell r="C2236" t="str">
            <v>UN</v>
          </cell>
          <cell r="E2236" t="str">
            <v>75.344,34</v>
          </cell>
        </row>
        <row r="2237">
          <cell r="A2237">
            <v>10572</v>
          </cell>
          <cell r="B2237" t="str">
            <v>ELEMENTO VAZADO CERAMICO 10 X 10 X 10CM</v>
          </cell>
          <cell r="C2237" t="str">
            <v>UN</v>
          </cell>
          <cell r="E2237" t="str">
            <v>0,55</v>
          </cell>
        </row>
        <row r="2238">
          <cell r="A2238">
            <v>7273</v>
          </cell>
          <cell r="B2238" t="str">
            <v>ELEMENTO VAZADO CERAMICO 7 X 20 X 20CM</v>
          </cell>
          <cell r="C2238" t="str">
            <v>UN</v>
          </cell>
          <cell r="E2238" t="str">
            <v>0,47</v>
          </cell>
        </row>
        <row r="2239">
          <cell r="A2239">
            <v>14027</v>
          </cell>
          <cell r="B2239" t="str">
            <v>ELEMENTO VAZADO CERAMICO 9 X 12 X 25 CM</v>
          </cell>
          <cell r="C2239" t="str">
            <v>UN</v>
          </cell>
          <cell r="E2239" t="str">
            <v>0,51</v>
          </cell>
        </row>
        <row r="2240">
          <cell r="A2240">
            <v>7272</v>
          </cell>
          <cell r="B2240" t="str">
            <v>ELEMENTO VAZADO CERAMICO 9 X 20 X 20CM</v>
          </cell>
          <cell r="C2240" t="str">
            <v>UN</v>
          </cell>
          <cell r="E2240" t="str">
            <v>1,18</v>
          </cell>
        </row>
        <row r="2241">
          <cell r="A2241">
            <v>664</v>
          </cell>
          <cell r="B2241" t="str">
            <v>ELEMENTO VAZADO CONCRETO TIPO COLMEIA 37 X 39 X 7,0CM</v>
          </cell>
          <cell r="C2241" t="str">
            <v>UN</v>
          </cell>
          <cell r="E2241" t="str">
            <v>4,67</v>
          </cell>
        </row>
        <row r="2242">
          <cell r="A2242">
            <v>10605</v>
          </cell>
          <cell r="B2242" t="str">
            <v>ELEMENTO VAZADO CONCRETO 10 X 10 X 10CM</v>
          </cell>
          <cell r="C2242" t="str">
            <v>UN</v>
          </cell>
          <cell r="E2242" t="str">
            <v>0,93</v>
          </cell>
        </row>
        <row r="2243">
          <cell r="A2243">
            <v>10604</v>
          </cell>
          <cell r="B2243" t="str">
            <v>ELEMENTO VAZADO CONCRETO 20 X 10 X 7CM</v>
          </cell>
          <cell r="C2243" t="str">
            <v>UN</v>
          </cell>
          <cell r="E2243" t="str">
            <v>2,10</v>
          </cell>
        </row>
        <row r="2244">
          <cell r="A2244">
            <v>662</v>
          </cell>
          <cell r="B2244" t="str">
            <v>ELEMENTO VAZADO CONCRETO 20 X 20 X 5CM</v>
          </cell>
          <cell r="C2244" t="str">
            <v>UN</v>
          </cell>
          <cell r="E2244" t="str">
            <v>1,71</v>
          </cell>
        </row>
        <row r="2245">
          <cell r="A2245">
            <v>672</v>
          </cell>
          <cell r="B2245" t="str">
            <v>ELEMENTO VAZADO CONCRETO 20 X 20 X 6,5CM</v>
          </cell>
          <cell r="C2245" t="str">
            <v>UN</v>
          </cell>
          <cell r="E2245" t="str">
            <v>1,66</v>
          </cell>
        </row>
        <row r="2246">
          <cell r="A2246">
            <v>668</v>
          </cell>
          <cell r="B2246" t="str">
            <v>ELEMENTO VAZADO CONCRETO 29 X 29 X 6CM</v>
          </cell>
          <cell r="C2246" t="str">
            <v>UN</v>
          </cell>
          <cell r="E2246" t="str">
            <v>3,33</v>
          </cell>
        </row>
        <row r="2247">
          <cell r="A2247">
            <v>10607</v>
          </cell>
          <cell r="B2247" t="str">
            <v>ELEMENTO VAZADO CONCRETO 33 X 11CM - E = 10CM</v>
          </cell>
          <cell r="C2247" t="str">
            <v>UN</v>
          </cell>
          <cell r="E2247" t="str">
            <v>2,19</v>
          </cell>
        </row>
        <row r="2248">
          <cell r="A2248">
            <v>663</v>
          </cell>
          <cell r="B2248" t="str">
            <v>ELEMENTO VAZADO CONCRETO 40 X 40 X 6CM</v>
          </cell>
          <cell r="C2248" t="str">
            <v>UN</v>
          </cell>
          <cell r="E2248" t="str">
            <v>4,89</v>
          </cell>
        </row>
        <row r="2249">
          <cell r="A2249">
            <v>666</v>
          </cell>
          <cell r="B2249" t="str">
            <v>ELEMENTO VAZADO CONCRETO 40 X 40 X 7CM</v>
          </cell>
          <cell r="C2249" t="str">
            <v>UN</v>
          </cell>
          <cell r="E2249" t="str">
            <v>5,48</v>
          </cell>
        </row>
        <row r="2250">
          <cell r="A2250">
            <v>10577</v>
          </cell>
          <cell r="B2250" t="str">
            <v>ELEMENTO VAZADO CONCRETO 50 X 50 X 5 CM C/ FUROS QUADRADOS</v>
          </cell>
          <cell r="C2250" t="str">
            <v>UN</v>
          </cell>
          <cell r="E2250" t="str">
            <v>7,83</v>
          </cell>
        </row>
        <row r="2251">
          <cell r="A2251">
            <v>665</v>
          </cell>
          <cell r="B2251" t="str">
            <v>ELEMENTO VAZADO CONCRETO 50 X 50 X 7CM</v>
          </cell>
          <cell r="C2251" t="str">
            <v>UN</v>
          </cell>
          <cell r="E2251" t="str">
            <v>7,05</v>
          </cell>
        </row>
        <row r="2252">
          <cell r="A2252">
            <v>10579</v>
          </cell>
          <cell r="B2252" t="str">
            <v>ELEMENTO VAZADO NEO-REX 17-G - 39 X 29 X 10 CM</v>
          </cell>
          <cell r="C2252" t="str">
            <v>UN</v>
          </cell>
          <cell r="E2252" t="str">
            <v>3,82</v>
          </cell>
        </row>
        <row r="2253">
          <cell r="A2253">
            <v>10603</v>
          </cell>
          <cell r="B2253" t="str">
            <v>ELEMENTO VAZADO NEO-REX 2-A - 26 X 14 X 8 CM</v>
          </cell>
          <cell r="C2253" t="str">
            <v>UN</v>
          </cell>
          <cell r="E2253" t="str">
            <v>2,80</v>
          </cell>
        </row>
        <row r="2254">
          <cell r="A2254">
            <v>10578</v>
          </cell>
          <cell r="B2254" t="str">
            <v>ELEMENTO VAZADO NEO-REX 22-B - 33 X 33 X 10 CM</v>
          </cell>
          <cell r="C2254" t="str">
            <v>UN</v>
          </cell>
          <cell r="E2254" t="str">
            <v>6,21</v>
          </cell>
        </row>
        <row r="2255">
          <cell r="A2255">
            <v>10580</v>
          </cell>
          <cell r="B2255" t="str">
            <v>ELEMENTO VAZADO NEO-REX 22-C - 29 X 29 X 06 CM</v>
          </cell>
          <cell r="C2255" t="str">
            <v>UN</v>
          </cell>
          <cell r="E2255" t="str">
            <v>3,30</v>
          </cell>
        </row>
        <row r="2256">
          <cell r="A2256">
            <v>10582</v>
          </cell>
          <cell r="B2256" t="str">
            <v>ELEMENTO VAZADO NEO-REX 59 - 40 X 10 X 10 CM</v>
          </cell>
          <cell r="C2256" t="str">
            <v>UN</v>
          </cell>
          <cell r="E2256" t="str">
            <v>2,60</v>
          </cell>
        </row>
        <row r="2257">
          <cell r="A2257">
            <v>10583</v>
          </cell>
          <cell r="B2257" t="str">
            <v>ELEMENTO VAZADO NEO-REX 72-A - 39 X 22 X 15 CM</v>
          </cell>
          <cell r="C2257" t="str">
            <v>UN</v>
          </cell>
          <cell r="E2257" t="str">
            <v>4,07</v>
          </cell>
        </row>
        <row r="2258">
          <cell r="A2258">
            <v>718</v>
          </cell>
          <cell r="B2258" t="str">
            <v>ELEMENTO VAZADO VIDRO INCOLOR 20 X 20 X 6CM</v>
          </cell>
          <cell r="C2258" t="str">
            <v>UN</v>
          </cell>
          <cell r="E2258" t="str">
            <v>8,48</v>
          </cell>
        </row>
        <row r="2259">
          <cell r="A2259">
            <v>2439</v>
          </cell>
          <cell r="B2259" t="str">
            <v>ELETRICISTA INDUSTRIAL</v>
          </cell>
          <cell r="C2259" t="str">
            <v>H</v>
          </cell>
          <cell r="E2259" t="str">
            <v>17,31</v>
          </cell>
        </row>
        <row r="2260">
          <cell r="A2260">
            <v>2436</v>
          </cell>
          <cell r="B2260" t="str">
            <v>ELETRICISTA OU OFICIAL ELETRICISTA</v>
          </cell>
          <cell r="C2260" t="str">
            <v>H</v>
          </cell>
          <cell r="E2260" t="str">
            <v>8,64</v>
          </cell>
        </row>
        <row r="2261">
          <cell r="A2261">
            <v>10998</v>
          </cell>
          <cell r="B2261" t="str">
            <v>ELETRODO AWS E-6010 (0K 22.50; WI 610) D = 4MM ( SOLDA ELETRICA )</v>
          </cell>
          <cell r="C2261" t="str">
            <v>KG</v>
          </cell>
          <cell r="E2261" t="str">
            <v>11,96</v>
          </cell>
        </row>
        <row r="2262">
          <cell r="A2262">
            <v>11002</v>
          </cell>
          <cell r="B2262" t="str">
            <v>ELETRODO AWS E-6013 (OK 46.00; WI 613) D = 2,5MM ( SOLDA ELETRICA )</v>
          </cell>
          <cell r="C2262" t="str">
            <v>KG</v>
          </cell>
          <cell r="E2262" t="str">
            <v>12,17</v>
          </cell>
        </row>
        <row r="2263">
          <cell r="A2263">
            <v>10999</v>
          </cell>
          <cell r="B2263" t="str">
            <v>ELETRODO AWS E-6013 (OK 46.00; WI 613) D = 4MM ( SOLDA ELETRICA )</v>
          </cell>
          <cell r="C2263" t="str">
            <v>KG</v>
          </cell>
          <cell r="E2263" t="str">
            <v>10,50</v>
          </cell>
        </row>
        <row r="2264">
          <cell r="A2264">
            <v>10997</v>
          </cell>
          <cell r="B2264" t="str">
            <v>ELETRODO AWS E-7018 (OK 48.04; WI 718) D=4MM (SOLDA ELETRICA)</v>
          </cell>
          <cell r="C2264" t="str">
            <v>KG</v>
          </cell>
          <cell r="E2264" t="str">
            <v>11,56</v>
          </cell>
        </row>
        <row r="2265">
          <cell r="A2265">
            <v>2448</v>
          </cell>
          <cell r="B2265" t="str">
            <v>ELETRODUTO FERRO ESMALTADO LEVE ESP. PAREDE 0,75MM - 1"</v>
          </cell>
          <cell r="C2265" t="str">
            <v>M</v>
          </cell>
          <cell r="E2265" t="str">
            <v>4,72</v>
          </cell>
        </row>
        <row r="2266">
          <cell r="A2266">
            <v>2440</v>
          </cell>
          <cell r="B2266" t="str">
            <v>ELETRODUTO FERRO ESMALTADO LEVE ESP. PAREDE 0,75MM - 3/4"</v>
          </cell>
          <cell r="C2266" t="str">
            <v>M</v>
          </cell>
          <cell r="E2266" t="str">
            <v>3,87</v>
          </cell>
        </row>
        <row r="2267">
          <cell r="A2267">
            <v>2453</v>
          </cell>
          <cell r="B2267" t="str">
            <v>ELETRODUTO FERRO ESMALTADO LEVE ESP. PAREDE 0,75MM -1/2"</v>
          </cell>
          <cell r="C2267" t="str">
            <v>M</v>
          </cell>
          <cell r="E2267" t="str">
            <v>3,07</v>
          </cell>
        </row>
        <row r="2268">
          <cell r="A2268">
            <v>2449</v>
          </cell>
          <cell r="B2268" t="str">
            <v>ELETRODUTO FERRO ESMALTADO PESADO ESP. PAREDE 1,52MM - 1.1/2"</v>
          </cell>
          <cell r="C2268" t="str">
            <v>M</v>
          </cell>
          <cell r="E2268" t="str">
            <v>8,71</v>
          </cell>
        </row>
        <row r="2269">
          <cell r="A2269">
            <v>2447</v>
          </cell>
          <cell r="B2269" t="str">
            <v>ELETRODUTO FERRO ESMALTADO PESADO ESP. PAREDE 1,52MM - 2"</v>
          </cell>
          <cell r="C2269" t="str">
            <v>M</v>
          </cell>
          <cell r="E2269" t="str">
            <v>11,64</v>
          </cell>
        </row>
        <row r="2270">
          <cell r="A2270">
            <v>2450</v>
          </cell>
          <cell r="B2270" t="str">
            <v>ELETRODUTO FERRO ESMALTADO PESADO ESP. PAREDE 2,25MM - 2.1/2"</v>
          </cell>
          <cell r="C2270" t="str">
            <v>M</v>
          </cell>
          <cell r="E2270" t="str">
            <v>18,33</v>
          </cell>
        </row>
        <row r="2271">
          <cell r="A2271">
            <v>2452</v>
          </cell>
          <cell r="B2271" t="str">
            <v>ELETRODUTO FERRO ESMALTADO PESADO ESP. PAREDE 2,25MM - 3"</v>
          </cell>
          <cell r="C2271" t="str">
            <v>M</v>
          </cell>
          <cell r="E2271" t="str">
            <v>24,14</v>
          </cell>
        </row>
        <row r="2272">
          <cell r="A2272">
            <v>2451</v>
          </cell>
          <cell r="B2272" t="str">
            <v>ELETRODUTO FERRO ESMALTADO PESADO ESP. PAREDE 2,25MM - 4"</v>
          </cell>
          <cell r="C2272" t="str">
            <v>M</v>
          </cell>
          <cell r="E2272" t="str">
            <v>31,77</v>
          </cell>
        </row>
        <row r="2273">
          <cell r="A2273">
            <v>2454</v>
          </cell>
          <cell r="B2273" t="str">
            <v>ELETRODUTO FERRO ESMALTADO SEMI-PESADO ESP. PAREDE 1,20MM - 1.1/4"</v>
          </cell>
          <cell r="C2273" t="str">
            <v>M</v>
          </cell>
          <cell r="E2273" t="str">
            <v>7,85</v>
          </cell>
        </row>
        <row r="2274">
          <cell r="A2274">
            <v>21136</v>
          </cell>
          <cell r="B2274" t="str">
            <v>ELETRODUTO FERRO GALV OU ZINCADO ELETROLIT LEVE PAREDE 0,90MM - 1" NBR 13057</v>
          </cell>
          <cell r="C2274" t="str">
            <v>M</v>
          </cell>
          <cell r="E2274" t="str">
            <v>5,14</v>
          </cell>
        </row>
        <row r="2275">
          <cell r="A2275">
            <v>21129</v>
          </cell>
          <cell r="B2275" t="str">
            <v>ELETRODUTO FERRO GALV OU ZINCADO ELETROLIT LEVE PAREDE 0,90MM - 1/2" NBR 13057</v>
          </cell>
          <cell r="C2275" t="str">
            <v>M</v>
          </cell>
          <cell r="E2275" t="str">
            <v>3,37</v>
          </cell>
        </row>
        <row r="2276">
          <cell r="A2276">
            <v>21128</v>
          </cell>
          <cell r="B2276" t="str">
            <v>ELETRODUTO FERRO GALV OU ZINCADO ELETROLIT LEVE PAREDE 0,90MM - 3/4" NBR 13057</v>
          </cell>
          <cell r="C2276" t="str">
            <v>M</v>
          </cell>
          <cell r="E2276" t="str">
            <v>4,37</v>
          </cell>
        </row>
        <row r="2277">
          <cell r="A2277">
            <v>21132</v>
          </cell>
          <cell r="B2277" t="str">
            <v>ELETRODUTO FERRO GALV OU ZINCADO ELETROLIT PESADO PAREDE 2,25MM - 4" NBR 13057</v>
          </cell>
          <cell r="C2277" t="str">
            <v>M</v>
          </cell>
          <cell r="E2277" t="str">
            <v>32,31</v>
          </cell>
        </row>
        <row r="2278">
          <cell r="A2278">
            <v>21130</v>
          </cell>
          <cell r="B2278" t="str">
            <v>ELETRODUTO FERRO GALV OU ZINCADO ELETROLIT SEMI-PESADO PAREDE 1,20MM - 1.1/2" NBR 13057</v>
          </cell>
          <cell r="C2278" t="str">
            <v>M</v>
          </cell>
          <cell r="E2278" t="str">
            <v>10,56</v>
          </cell>
        </row>
        <row r="2279">
          <cell r="A2279">
            <v>21135</v>
          </cell>
          <cell r="B2279" t="str">
            <v>ELETRODUTO FERRO GALV OU ZINCADO ELETROLIT SEMI-PESADO PAREDE 1,20MM - 1.1/4" NBR 13057</v>
          </cell>
          <cell r="C2279" t="str">
            <v>M</v>
          </cell>
          <cell r="E2279" t="str">
            <v>7,68</v>
          </cell>
        </row>
        <row r="2280">
          <cell r="A2280">
            <v>21134</v>
          </cell>
          <cell r="B2280" t="str">
            <v>ELETRODUTO FERRO GALV OU ZINCADO ELETROLIT SEMI-PESADO PAREDE 1,20MM - 2" NBR 13057</v>
          </cell>
          <cell r="C2280" t="str">
            <v>M</v>
          </cell>
          <cell r="E2280" t="str">
            <v>13,63</v>
          </cell>
        </row>
        <row r="2281">
          <cell r="A2281">
            <v>21131</v>
          </cell>
          <cell r="B2281" t="str">
            <v>ELETRODUTO FERRO GALV OU ZINCADO ELETROLIT SEMI-PESADO PAREDE 1,52MM - 2.1/2" NBR 13057</v>
          </cell>
          <cell r="C2281" t="str">
            <v>M</v>
          </cell>
          <cell r="E2281" t="str">
            <v>19,67</v>
          </cell>
        </row>
        <row r="2282">
          <cell r="A2282">
            <v>21133</v>
          </cell>
          <cell r="B2282" t="str">
            <v>ELETRODUTO FERRO GALV OU ZINCADO ELETROLIT SEMI-PESADO PAREDE 1,52MM - 3" NBR 13057</v>
          </cell>
          <cell r="C2282" t="str">
            <v>M</v>
          </cell>
          <cell r="E2282" t="str">
            <v>27,03</v>
          </cell>
        </row>
        <row r="2283">
          <cell r="A2283">
            <v>21137</v>
          </cell>
          <cell r="B2283" t="str">
            <v>ELETRODUTO METALICO FLEXIVEL REV EXT PVC PRETO 15MM TIPO COPEX OU EQUIV</v>
          </cell>
          <cell r="C2283" t="str">
            <v>M</v>
          </cell>
          <cell r="E2283" t="str">
            <v>3,35</v>
          </cell>
        </row>
        <row r="2284">
          <cell r="A2284">
            <v>2504</v>
          </cell>
          <cell r="B2284" t="str">
            <v>ELETRODUTO METALICO FLEXIVEL REV EXT PVC PRETO 25MM TIPO COPEX OU EQUIV</v>
          </cell>
          <cell r="C2284" t="str">
            <v>M</v>
          </cell>
          <cell r="E2284" t="str">
            <v>5,66</v>
          </cell>
        </row>
        <row r="2285">
          <cell r="A2285">
            <v>2501</v>
          </cell>
          <cell r="B2285" t="str">
            <v>ELETRODUTO METALICO FLEXIVEL REV EXT PVC PRETO 32MM TIPO COPEX OU EQUIV</v>
          </cell>
          <cell r="C2285" t="str">
            <v>M</v>
          </cell>
          <cell r="E2285" t="str">
            <v>8,39</v>
          </cell>
        </row>
        <row r="2286">
          <cell r="A2286">
            <v>2502</v>
          </cell>
          <cell r="B2286" t="str">
            <v>ELETRODUTO METALICO FLEXIVEL REV EXT PVC PRETO 40MM TIPO COPEX OU EQUIV</v>
          </cell>
          <cell r="C2286" t="str">
            <v>M</v>
          </cell>
          <cell r="E2286" t="str">
            <v>11,67</v>
          </cell>
        </row>
        <row r="2287">
          <cell r="A2287">
            <v>2503</v>
          </cell>
          <cell r="B2287" t="str">
            <v>ELETRODUTO METALICO FLEXIVEL REV EXT PVC PRETO 50MM TIPO COPEX OU EQUIV</v>
          </cell>
          <cell r="C2287" t="str">
            <v>M</v>
          </cell>
          <cell r="E2287" t="str">
            <v>15,92</v>
          </cell>
        </row>
        <row r="2288">
          <cell r="A2288">
            <v>2500</v>
          </cell>
          <cell r="B2288" t="str">
            <v>ELETRODUTO METALICO FLEXIVEL REV EXT PVC PRETO 60MM TIPO COPEX OU EQUIV</v>
          </cell>
          <cell r="C2288" t="str">
            <v>M</v>
          </cell>
          <cell r="E2288" t="str">
            <v>22,93</v>
          </cell>
        </row>
        <row r="2289">
          <cell r="A2289">
            <v>2505</v>
          </cell>
          <cell r="B2289" t="str">
            <v>ELETRODUTO METALICO FLEXIVEL REV EXT PVC PRETO 75MM TIPO COPEX OU EQUIV</v>
          </cell>
          <cell r="C2289" t="str">
            <v>M</v>
          </cell>
          <cell r="E2289" t="str">
            <v>29,70</v>
          </cell>
        </row>
        <row r="2290">
          <cell r="A2290">
            <v>12056</v>
          </cell>
          <cell r="B2290" t="str">
            <v>ELETRODUTO METALICO FLEXIVEL TIPO CONDUITE D = 1 1/2"</v>
          </cell>
          <cell r="C2290" t="str">
            <v>M</v>
          </cell>
          <cell r="E2290" t="str">
            <v>7,61</v>
          </cell>
        </row>
        <row r="2291">
          <cell r="A2291">
            <v>12057</v>
          </cell>
          <cell r="B2291" t="str">
            <v>ELETRODUTO METALICO FLEXIVEL TIPO CONDUITE D = 1 1/4"</v>
          </cell>
          <cell r="C2291" t="str">
            <v>M</v>
          </cell>
          <cell r="E2291" t="str">
            <v>6,74</v>
          </cell>
        </row>
        <row r="2292">
          <cell r="A2292">
            <v>12059</v>
          </cell>
          <cell r="B2292" t="str">
            <v>ELETRODUTO METALICO FLEXIVEL TIPO CONDUITE D = 1/2"</v>
          </cell>
          <cell r="C2292" t="str">
            <v>M</v>
          </cell>
          <cell r="E2292" t="str">
            <v>3,68</v>
          </cell>
        </row>
        <row r="2293">
          <cell r="A2293">
            <v>12058</v>
          </cell>
          <cell r="B2293" t="str">
            <v>ELETRODUTO METALICO FLEXIVEL TIPO CONDUITE D = 1"</v>
          </cell>
          <cell r="C2293" t="str">
            <v>M</v>
          </cell>
          <cell r="E2293" t="str">
            <v>5,10</v>
          </cell>
        </row>
        <row r="2294">
          <cell r="A2294">
            <v>12060</v>
          </cell>
          <cell r="B2294" t="str">
            <v>ELETRODUTO METALICO FLEXIVEL TIPO CONDUITE D = 2 1/2"</v>
          </cell>
          <cell r="C2294" t="str">
            <v>M</v>
          </cell>
          <cell r="E2294" t="str">
            <v>12,97</v>
          </cell>
        </row>
        <row r="2295">
          <cell r="A2295">
            <v>12061</v>
          </cell>
          <cell r="B2295" t="str">
            <v>ELETRODUTO METALICO FLEXIVEL TIPO CONDUITE D = 2"</v>
          </cell>
          <cell r="C2295" t="str">
            <v>M</v>
          </cell>
          <cell r="E2295" t="str">
            <v>10,56</v>
          </cell>
        </row>
        <row r="2296">
          <cell r="A2296">
            <v>12062</v>
          </cell>
          <cell r="B2296" t="str">
            <v>ELETRODUTO METALICO FLEXIVEL TIPO CONDUITE D = 3"</v>
          </cell>
          <cell r="C2296" t="str">
            <v>M</v>
          </cell>
          <cell r="E2296" t="str">
            <v>19,48</v>
          </cell>
        </row>
        <row r="2297">
          <cell r="A2297">
            <v>2498</v>
          </cell>
          <cell r="B2297" t="str">
            <v>ELETRODUTO METALICO FLEXIVEL 1/2" C/ REVESTIMENTO PVC TIPO SEALTUBO OU EQUIV</v>
          </cell>
          <cell r="C2297" t="str">
            <v>M</v>
          </cell>
          <cell r="E2297" t="str">
            <v>4,55</v>
          </cell>
        </row>
        <row r="2298">
          <cell r="A2298">
            <v>2687</v>
          </cell>
          <cell r="B2298" t="str">
            <v>ELETRODUTO PVC FLEXIVEL CORRUGADO 16MM TIPO TIGREFLEX OU EQUIV</v>
          </cell>
          <cell r="C2298" t="str">
            <v>M</v>
          </cell>
          <cell r="E2298" t="str">
            <v>0,83</v>
          </cell>
        </row>
        <row r="2299">
          <cell r="A2299">
            <v>2689</v>
          </cell>
          <cell r="B2299" t="str">
            <v>ELETRODUTO PVC FLEXIVEL CORRUGADO 20MM TIPO TIGREFLEX OU EQUIV</v>
          </cell>
          <cell r="C2299" t="str">
            <v>M</v>
          </cell>
          <cell r="E2299" t="str">
            <v>1,06</v>
          </cell>
        </row>
        <row r="2300">
          <cell r="A2300">
            <v>2688</v>
          </cell>
          <cell r="B2300" t="str">
            <v>ELETRODUTO PVC FLEXIVEL CORRUGADO 25MM TIPO TIGREFLEX OU EQUIV</v>
          </cell>
          <cell r="C2300" t="str">
            <v>M</v>
          </cell>
          <cell r="E2300" t="str">
            <v>1,39</v>
          </cell>
        </row>
        <row r="2301">
          <cell r="A2301">
            <v>2690</v>
          </cell>
          <cell r="B2301" t="str">
            <v>ELETRODUTO PVC FLEXIVEL CORRUGADO 32MM TIPO TIGREFLEX OU EQUIV</v>
          </cell>
          <cell r="C2301" t="str">
            <v>M</v>
          </cell>
          <cell r="E2301" t="str">
            <v>2,06</v>
          </cell>
        </row>
        <row r="2302">
          <cell r="A2302">
            <v>2683</v>
          </cell>
          <cell r="B2302" t="str">
            <v>ELETRODUTO PVC ROSCA S/LUVA 100MM - 4"</v>
          </cell>
          <cell r="C2302" t="str">
            <v>M</v>
          </cell>
          <cell r="E2302" t="str">
            <v>24,07</v>
          </cell>
        </row>
        <row r="2303">
          <cell r="A2303">
            <v>2673</v>
          </cell>
          <cell r="B2303" t="str">
            <v>ELETRODUTO PVC ROSCA S/LUVA 15MM - 1/2"</v>
          </cell>
          <cell r="C2303" t="str">
            <v>M</v>
          </cell>
          <cell r="E2303" t="str">
            <v>1,27</v>
          </cell>
        </row>
        <row r="2304">
          <cell r="A2304">
            <v>2674</v>
          </cell>
          <cell r="B2304" t="str">
            <v>ELETRODUTO PVC ROSCA S/LUVA 20MM - 3/4"</v>
          </cell>
          <cell r="C2304" t="str">
            <v>M</v>
          </cell>
          <cell r="E2304" t="str">
            <v>1,73</v>
          </cell>
        </row>
        <row r="2305">
          <cell r="A2305">
            <v>2685</v>
          </cell>
          <cell r="B2305" t="str">
            <v>ELETRODUTO PVC ROSCA S/LUVA 25MM - 1"</v>
          </cell>
          <cell r="C2305" t="str">
            <v>M</v>
          </cell>
          <cell r="E2305" t="str">
            <v>2,62</v>
          </cell>
        </row>
        <row r="2306">
          <cell r="A2306">
            <v>2684</v>
          </cell>
          <cell r="B2306" t="str">
            <v>ELETRODUTO PVC ROSCA S/LUVA 32MM - 1 1/4"</v>
          </cell>
          <cell r="C2306" t="str">
            <v>M</v>
          </cell>
          <cell r="E2306" t="str">
            <v>3,88</v>
          </cell>
        </row>
        <row r="2307">
          <cell r="A2307">
            <v>2680</v>
          </cell>
          <cell r="B2307" t="str">
            <v>ELETRODUTO PVC ROSCA S/LUVA 40MM - 1 1/2"</v>
          </cell>
          <cell r="C2307" t="str">
            <v>M</v>
          </cell>
          <cell r="E2307" t="str">
            <v>4,86</v>
          </cell>
        </row>
        <row r="2308">
          <cell r="A2308">
            <v>2681</v>
          </cell>
          <cell r="B2308" t="str">
            <v>ELETRODUTO PVC ROSCA S/LUVA 50MM - 2"</v>
          </cell>
          <cell r="C2308" t="str">
            <v>M</v>
          </cell>
          <cell r="E2308" t="str">
            <v>6,25</v>
          </cell>
        </row>
        <row r="2309">
          <cell r="A2309">
            <v>2682</v>
          </cell>
          <cell r="B2309" t="str">
            <v>ELETRODUTO PVC ROSCA S/LUVA 60MM - 2 1/2"</v>
          </cell>
          <cell r="C2309" t="str">
            <v>M</v>
          </cell>
          <cell r="E2309" t="str">
            <v>12,50</v>
          </cell>
        </row>
        <row r="2310">
          <cell r="A2310">
            <v>2686</v>
          </cell>
          <cell r="B2310" t="str">
            <v>ELETRODUTO PVC ROSCA S/LUVA 75MM - 3"</v>
          </cell>
          <cell r="C2310" t="str">
            <v>M</v>
          </cell>
          <cell r="E2310" t="str">
            <v>15,81</v>
          </cell>
        </row>
        <row r="2311">
          <cell r="A2311">
            <v>2676</v>
          </cell>
          <cell r="B2311" t="str">
            <v>ELETRODUTO PVC SOLDAVEL NBR-6150 CL B - 20MM</v>
          </cell>
          <cell r="C2311" t="str">
            <v>M</v>
          </cell>
          <cell r="E2311" t="str">
            <v>0,91</v>
          </cell>
        </row>
        <row r="2312">
          <cell r="A2312">
            <v>2678</v>
          </cell>
          <cell r="B2312" t="str">
            <v>ELETRODUTO PVC SOLDAVEL NBR-6150 CL B - 25MM</v>
          </cell>
          <cell r="C2312" t="str">
            <v>M</v>
          </cell>
          <cell r="E2312" t="str">
            <v>1,27</v>
          </cell>
        </row>
        <row r="2313">
          <cell r="A2313">
            <v>2679</v>
          </cell>
          <cell r="B2313" t="str">
            <v>ELETRODUTO PVC SOLDAVEL NBR-6150 CL B - 32MM</v>
          </cell>
          <cell r="C2313" t="str">
            <v>M</v>
          </cell>
          <cell r="E2313" t="str">
            <v>1,85</v>
          </cell>
        </row>
        <row r="2314">
          <cell r="A2314">
            <v>12070</v>
          </cell>
          <cell r="B2314" t="str">
            <v>ELETRODUTO PVC SOLDAVEL NBR-6150 CL B - 40MM</v>
          </cell>
          <cell r="C2314" t="str">
            <v>M</v>
          </cell>
          <cell r="E2314" t="str">
            <v>1,69</v>
          </cell>
        </row>
        <row r="2315">
          <cell r="A2315">
            <v>2675</v>
          </cell>
          <cell r="B2315" t="str">
            <v>ELETRODUTO PVC SOLDAVEL NBR-6150 CL B - 50MM</v>
          </cell>
          <cell r="C2315" t="str">
            <v>M</v>
          </cell>
          <cell r="E2315" t="str">
            <v>2,36</v>
          </cell>
        </row>
        <row r="2316">
          <cell r="A2316">
            <v>12067</v>
          </cell>
          <cell r="B2316" t="str">
            <v>ELETRODUTO PVC SOLDAVEL NBR-6150 CL B - 60MM</v>
          </cell>
          <cell r="C2316" t="str">
            <v>M</v>
          </cell>
          <cell r="E2316" t="str">
            <v>2,99</v>
          </cell>
        </row>
        <row r="2317">
          <cell r="A2317">
            <v>2446</v>
          </cell>
          <cell r="B2317" t="str">
            <v>ELETRODUTO 2" TIPO KANALEX OU EQUIV</v>
          </cell>
          <cell r="C2317" t="str">
            <v>M</v>
          </cell>
          <cell r="E2317" t="str">
            <v>6,31</v>
          </cell>
        </row>
        <row r="2318">
          <cell r="A2318">
            <v>2442</v>
          </cell>
          <cell r="B2318" t="str">
            <v>ELETRODUTO 3" TIPO KANALEX OU EQUIV</v>
          </cell>
          <cell r="C2318" t="str">
            <v>M</v>
          </cell>
          <cell r="E2318" t="str">
            <v>10,21</v>
          </cell>
        </row>
        <row r="2319">
          <cell r="A2319">
            <v>2438</v>
          </cell>
          <cell r="B2319" t="str">
            <v>ELETROTECNICO</v>
          </cell>
          <cell r="C2319" t="str">
            <v>H</v>
          </cell>
          <cell r="E2319" t="str">
            <v>21,84</v>
          </cell>
        </row>
        <row r="2320">
          <cell r="A2320">
            <v>3353</v>
          </cell>
          <cell r="B2320" t="str">
            <v>ELEVADOR DE OBRA C/ TORRE 2,0 X 2,0M H=15,0M CARGA MAX 1500KG CABINE ABERTA P/ TRANSPORTE DE MATERIAL - GUINCHO DE EMBREAGEM C/ ENGRENAGEM ELETRICO TRIFASICO 10CV</v>
          </cell>
          <cell r="C2320" t="str">
            <v>UN</v>
          </cell>
          <cell r="E2320" t="str">
            <v>34.680,00</v>
          </cell>
        </row>
        <row r="2321">
          <cell r="A2321">
            <v>13874</v>
          </cell>
          <cell r="B2321" t="str">
            <v>ELEVADOR DE OBRA C/ TORRE 2,0 X 2,0M H=15,0M CARGA MAX 1500KG CABINE ABERTA P/ TRANSPORTE DE PASSAGEIROS - GUINCHO DE EMBREAGEM C/ ENGRENAGEM ELETRICO TRIFASICO 10CV</v>
          </cell>
          <cell r="C2321" t="str">
            <v>UN</v>
          </cell>
          <cell r="E2321" t="str">
            <v>64.754,50</v>
          </cell>
        </row>
        <row r="2322">
          <cell r="A2322">
            <v>3355</v>
          </cell>
          <cell r="B2322" t="str">
            <v>ELEVADOR DE OBRA C/ TORRE 2,0 X 2,0M H=15,0M CARGA MAX 1500KG CABINE ABERTA P/ TRANSPORTE DE MATERIAL C/ GUINCHO EMBREAGEM COM ENGRENAGEM ELETRICO TRIFASICO 10CV (INCL MONT/DESMONT/MANUT)</v>
          </cell>
          <cell r="C2322" t="str">
            <v>H</v>
          </cell>
          <cell r="E2322" t="str">
            <v>8,61</v>
          </cell>
        </row>
        <row r="2323">
          <cell r="A2323">
            <v>12624</v>
          </cell>
          <cell r="B2323" t="str">
            <v>EMENDA MR PVC AQUAPLUV D = 125 MM</v>
          </cell>
          <cell r="C2323" t="str">
            <v>UN</v>
          </cell>
          <cell r="E2323" t="str">
            <v>3,04</v>
          </cell>
        </row>
        <row r="2324">
          <cell r="A2324">
            <v>10639</v>
          </cell>
          <cell r="B2324" t="str">
            <v>EMPILHADEIRA C/ TORRE TRIPLEX 4,80M 189" DE ELEVACAO C/ DESLOCADOR LATERAL DOS BRACOS, DIESEL, P/ TERRENO IRREGULAR HYSTER 130-J**CAIXA**"</v>
          </cell>
          <cell r="C2324" t="str">
            <v>UN</v>
          </cell>
          <cell r="E2324" t="str">
            <v>186.099,00</v>
          </cell>
        </row>
        <row r="2325">
          <cell r="A2325">
            <v>10636</v>
          </cell>
          <cell r="B2325" t="str">
            <v>EMPILHADEIRA C/ TORRE TRIPLEX 4,80M 189" DE ELEVACAO C/ DESLOCADOR LATERAL DOS GARFOS A GASOLINA /GLP CAP MAX 4T P/ TERRENO IRREGULAR CLARK CGP 40 PNEUS INFLAVEIS **CAIXA**"</v>
          </cell>
          <cell r="C2325" t="str">
            <v>UN</v>
          </cell>
          <cell r="E2325" t="str">
            <v>120.063,75</v>
          </cell>
        </row>
        <row r="2326">
          <cell r="A2326">
            <v>10637</v>
          </cell>
          <cell r="B2326" t="str">
            <v>EMPILHADEIRA C/ TORRE TRIPLEX 4,80M 189" DE ELEVACAO C/ DESLOCADOR LATERAL DOS GARFOS, GASOLINA/GLP CAP MAX 5T, P/ TERRENO IRREGULAR CLARK CGP55/CGP50 PNEUS INFLAVEIS **CAIXA**"</v>
          </cell>
          <cell r="C2326" t="str">
            <v>UN</v>
          </cell>
          <cell r="E2326" t="str">
            <v>135.392,25</v>
          </cell>
        </row>
        <row r="2327">
          <cell r="A2327">
            <v>10638</v>
          </cell>
          <cell r="B2327" t="str">
            <v>EMPILHADEIRA C/ TORRE TRIPLEX 4,80M 189" DE ELEVACAO C/ DESLOCADOR LATERAL DOS GARFOS, GASOLINA/GLP CAP MAX 6T P/ TERRENO IRREGULAR HYSTER H135XL2 PNEUS INFLAVEIS **CAIXA**"</v>
          </cell>
          <cell r="C2327" t="str">
            <v>UN</v>
          </cell>
          <cell r="E2327" t="str">
            <v>179.796,00</v>
          </cell>
        </row>
        <row r="2328">
          <cell r="A2328">
            <v>10634</v>
          </cell>
          <cell r="B2328" t="str">
            <v>EMPILHADEIRA C/ TORRE TRIPLEX 4,80M 189" DE ELEVACAO C/ DESLOCADOR LATERAL DOS GARFOS, MOTO 40HP, GASOLINA/GLP, CAP MAX 2,5T P/ TERRENO IRREGULAR CLARK MOD CGP-25 PNEUS INFLAVEIS **CAIXA**"</v>
          </cell>
          <cell r="C2328" t="str">
            <v>UN</v>
          </cell>
          <cell r="E2328" t="str">
            <v>75.000,00</v>
          </cell>
        </row>
        <row r="2329">
          <cell r="A2329">
            <v>10635</v>
          </cell>
          <cell r="B2329" t="str">
            <v>EMPILHADEIRA C/ TORRE TRIPLEX 4,80M 189" DE ELEVACAO C/ DESLOCADOR LATERAL DOS GARFOS, 40HP GASOLINA/GLP CAP 3T, P/ TERRENO IRREGULAR HYSTER H-55XM SIMPLEX PNEUS INFLAVEIS **CAIXA**"</v>
          </cell>
          <cell r="C2329" t="str">
            <v>UN</v>
          </cell>
          <cell r="E2329" t="str">
            <v>74.039,25</v>
          </cell>
        </row>
        <row r="2330">
          <cell r="A2330">
            <v>11625</v>
          </cell>
          <cell r="B2330" t="str">
            <v>EMULPRIMER - TINTA PRIMARIA BETUMINOSA EM SUSPENSAO AQUOSA</v>
          </cell>
          <cell r="C2330" t="str">
            <v>KG</v>
          </cell>
          <cell r="E2330" t="str">
            <v>4,74</v>
          </cell>
        </row>
        <row r="2331">
          <cell r="A2331">
            <v>1372</v>
          </cell>
          <cell r="B2331" t="str">
            <v>EMULSAO ADESIVA A BASE DE ACRILICO TP KZ HEYDI OU EQUIV</v>
          </cell>
          <cell r="C2331" t="str">
            <v>KG</v>
          </cell>
          <cell r="E2331" t="str">
            <v>12,65</v>
          </cell>
        </row>
        <row r="2332">
          <cell r="A2332">
            <v>627</v>
          </cell>
          <cell r="B2332" t="str">
            <v>EMULSAO ADESIVA BASE PVA/ACRILICA DENVERFIX - DENVER</v>
          </cell>
          <cell r="C2332" t="str">
            <v>KG</v>
          </cell>
          <cell r="E2332" t="str">
            <v>8,05</v>
          </cell>
        </row>
        <row r="2333">
          <cell r="A2333">
            <v>7331</v>
          </cell>
          <cell r="B2333" t="str">
            <v>EMULSAO ASFALTICA C/ ELASTOMERO VEDAPREN, PRETO, TIPO OTTO BAUMGART OU MARCA EQUIVALENTE</v>
          </cell>
          <cell r="C2333" t="str">
            <v>KG</v>
          </cell>
          <cell r="E2333" t="str">
            <v>9,45</v>
          </cell>
        </row>
        <row r="2334">
          <cell r="A2334">
            <v>501</v>
          </cell>
          <cell r="B2334" t="str">
            <v>EMULSAO ASFALTICA CATIONICA CM-30 P/ USO EM PAVIMENTACAO ASFALTICA</v>
          </cell>
          <cell r="C2334" t="str">
            <v>KG</v>
          </cell>
          <cell r="E2334" t="str">
            <v>1,77</v>
          </cell>
        </row>
        <row r="2335">
          <cell r="A2335">
            <v>502</v>
          </cell>
          <cell r="B2335" t="str">
            <v>EMULSAO ASFALTICA CATIONICA RB-2C P/ USO EM PAVIMENTACAO ASFALTICA</v>
          </cell>
          <cell r="C2335" t="str">
            <v>T</v>
          </cell>
          <cell r="E2335" t="str">
            <v>1.127,63</v>
          </cell>
        </row>
        <row r="2336">
          <cell r="A2336">
            <v>506</v>
          </cell>
          <cell r="B2336" t="str">
            <v>EMULSAO ASFALTICA CATIONICA RL P/ USO EM PAVIMENTACAO ASFALTICA</v>
          </cell>
          <cell r="C2336" t="str">
            <v>T</v>
          </cell>
          <cell r="E2336" t="str">
            <v>1.702,42</v>
          </cell>
        </row>
        <row r="2337">
          <cell r="A2337">
            <v>504</v>
          </cell>
          <cell r="B2337" t="str">
            <v>EMULSAO ASFALTICA CATIONICA RM-1C P/ USO EM PAVIMENTACAO ASFALTICA</v>
          </cell>
          <cell r="C2337" t="str">
            <v>T</v>
          </cell>
          <cell r="E2337" t="str">
            <v>1.516,95</v>
          </cell>
        </row>
        <row r="2338">
          <cell r="A2338">
            <v>503</v>
          </cell>
          <cell r="B2338" t="str">
            <v>EMULSAO ASFALTICA CATIONICA RM-1C P/USO EM PAVIMENTACAO ASFALTICA</v>
          </cell>
          <cell r="C2338" t="str">
            <v>KG</v>
          </cell>
          <cell r="E2338" t="str">
            <v>1,55</v>
          </cell>
        </row>
        <row r="2339">
          <cell r="A2339">
            <v>508</v>
          </cell>
          <cell r="B2339" t="str">
            <v>EMULSAO ASFALTICA CATIONICA RR-1C P/ USO EM PAVIMENTACAO ASFALTICA</v>
          </cell>
          <cell r="C2339" t="str">
            <v>KG</v>
          </cell>
          <cell r="E2339" t="str">
            <v>1,18</v>
          </cell>
        </row>
        <row r="2340">
          <cell r="A2340">
            <v>505</v>
          </cell>
          <cell r="B2340" t="str">
            <v>EMULSAO ASFALTICA CATIONICA RR-2C P/ USO EM PAVIMENTACAO ASFALTICA</v>
          </cell>
          <cell r="C2340" t="str">
            <v>KG</v>
          </cell>
          <cell r="E2340" t="str">
            <v>1,27</v>
          </cell>
        </row>
        <row r="2341">
          <cell r="A2341">
            <v>2691</v>
          </cell>
          <cell r="B2341" t="str">
            <v>EMULSAO ASFALTICA, TIPO NEOSIN A BASE DE AGUA P/ IMPERM</v>
          </cell>
          <cell r="C2341" t="str">
            <v>L</v>
          </cell>
          <cell r="E2341" t="str">
            <v>5,10</v>
          </cell>
        </row>
        <row r="2342">
          <cell r="A2342">
            <v>2696</v>
          </cell>
          <cell r="B2342" t="str">
            <v>ENCANADOR OU BOMBEIRO HIDRAULICO</v>
          </cell>
          <cell r="C2342" t="str">
            <v>H</v>
          </cell>
          <cell r="E2342" t="str">
            <v>8,64</v>
          </cell>
        </row>
        <row r="2343">
          <cell r="A2343">
            <v>2705</v>
          </cell>
          <cell r="B2343" t="str">
            <v>ENERGIA ELETRICA ATE 2000 KWH INDUSTRIAL, SEM DEMANDA</v>
          </cell>
          <cell r="C2343" t="str">
            <v>KW/H</v>
          </cell>
          <cell r="E2343" t="str">
            <v>0,39</v>
          </cell>
        </row>
        <row r="2344">
          <cell r="A2344">
            <v>11683</v>
          </cell>
          <cell r="B2344" t="str">
            <v>ENGATE OU RABICHO FLEXIVEL EM METAL CROMADO 1/2" x 30CM</v>
          </cell>
          <cell r="C2344" t="str">
            <v>UN</v>
          </cell>
          <cell r="E2344" t="str">
            <v>13,29</v>
          </cell>
        </row>
        <row r="2345">
          <cell r="A2345">
            <v>11684</v>
          </cell>
          <cell r="B2345" t="str">
            <v>ENGATE OU RABICHO FLEXIVEL EM METAL CROMADO 1/2" x 40CM</v>
          </cell>
          <cell r="C2345" t="str">
            <v>UN</v>
          </cell>
          <cell r="E2345" t="str">
            <v>14,43</v>
          </cell>
        </row>
        <row r="2346">
          <cell r="A2346">
            <v>6141</v>
          </cell>
          <cell r="B2346" t="str">
            <v>ENGATE OU RABICHO FLEXIVEL PLASTICO (PVC OU ABS) BRANCO 1/2" X 30CM</v>
          </cell>
          <cell r="C2346" t="str">
            <v>UN</v>
          </cell>
          <cell r="E2346" t="str">
            <v>1,93</v>
          </cell>
        </row>
        <row r="2347">
          <cell r="A2347">
            <v>11681</v>
          </cell>
          <cell r="B2347" t="str">
            <v>ENGATE OU RABICHO FLEXIVEL PLASTICO (PVC OU ABS) BRANCO 1/2" X 40CM</v>
          </cell>
          <cell r="C2347" t="str">
            <v>UN</v>
          </cell>
          <cell r="E2347" t="str">
            <v>11,80</v>
          </cell>
        </row>
        <row r="2348">
          <cell r="A2348">
            <v>2707</v>
          </cell>
          <cell r="B2348" t="str">
            <v>ENGENHEIRO OU ARQUITETO /PLENO - DE OBRA</v>
          </cell>
          <cell r="C2348" t="str">
            <v>H</v>
          </cell>
          <cell r="E2348" t="str">
            <v>62,47</v>
          </cell>
        </row>
        <row r="2349">
          <cell r="A2349">
            <v>2706</v>
          </cell>
          <cell r="B2349" t="str">
            <v>ENGENHEIRO OU ARQUITETO AUXILIAR/JUNIOR - DE OBRA</v>
          </cell>
          <cell r="C2349" t="str">
            <v>H</v>
          </cell>
          <cell r="E2349" t="str">
            <v>44,27</v>
          </cell>
        </row>
        <row r="2350">
          <cell r="A2350">
            <v>2708</v>
          </cell>
          <cell r="B2350" t="str">
            <v>ENGENHEIRO OU ARQUITETO CHEFE/SENIOR - DE OBRA</v>
          </cell>
          <cell r="C2350" t="str">
            <v>H</v>
          </cell>
          <cell r="E2350" t="str">
            <v>86,55</v>
          </cell>
        </row>
        <row r="2351">
          <cell r="A2351">
            <v>1101</v>
          </cell>
          <cell r="B2351" t="str">
            <v>ENTRADA DE LINHA DE ALUMINIO, DE ENCAIXE P/ ELETRODUTO DE 2 1/2"</v>
          </cell>
          <cell r="C2351" t="str">
            <v>UN</v>
          </cell>
          <cell r="E2351" t="str">
            <v>10,34</v>
          </cell>
        </row>
        <row r="2352">
          <cell r="A2352">
            <v>1049</v>
          </cell>
          <cell r="B2352" t="str">
            <v>ENTRADA DE LINHA DE ALUMINIO, DE ENCAIXE P/ ELETRODUTO 1 1/2"</v>
          </cell>
          <cell r="C2352" t="str">
            <v>UN</v>
          </cell>
          <cell r="E2352" t="str">
            <v>4,07</v>
          </cell>
        </row>
        <row r="2353">
          <cell r="A2353">
            <v>1099</v>
          </cell>
          <cell r="B2353" t="str">
            <v>ENTRADA DE LINHA DE ALUMINIO, DE ENCAIXE P/ ELETRODUTO 1 1/4"</v>
          </cell>
          <cell r="C2353" t="str">
            <v>UN</v>
          </cell>
          <cell r="E2353" t="str">
            <v>4,14</v>
          </cell>
        </row>
        <row r="2354">
          <cell r="A2354">
            <v>1050</v>
          </cell>
          <cell r="B2354" t="str">
            <v>ENTRADA DE LINHA DE ALUMINIO, DE ENCAIXE P/ ELETRODUTO 1"</v>
          </cell>
          <cell r="C2354" t="str">
            <v>UN</v>
          </cell>
          <cell r="E2354" t="str">
            <v>4,07</v>
          </cell>
        </row>
        <row r="2355">
          <cell r="A2355">
            <v>1100</v>
          </cell>
          <cell r="B2355" t="str">
            <v>ENTRADA DE LINHA DE ALUMINIO, DE ENCAIXE P/ ELETRODUTO 2"</v>
          </cell>
          <cell r="C2355" t="str">
            <v>UN</v>
          </cell>
          <cell r="E2355" t="str">
            <v>6,16</v>
          </cell>
        </row>
        <row r="2356">
          <cell r="A2356">
            <v>1098</v>
          </cell>
          <cell r="B2356" t="str">
            <v>ENTRADA DE LINHA DE ALUMINIO, DE ENCAIXE P/ ELETRODUTO 3/4"</v>
          </cell>
          <cell r="C2356" t="str">
            <v>UN</v>
          </cell>
          <cell r="E2356" t="str">
            <v>3,56</v>
          </cell>
        </row>
        <row r="2357">
          <cell r="A2357">
            <v>1102</v>
          </cell>
          <cell r="B2357" t="str">
            <v>ENTRADA DE LINHA DE ALUMINIO, DE ENCAIXE P/ ELETRODUTO 3"</v>
          </cell>
          <cell r="C2357" t="str">
            <v>UN</v>
          </cell>
          <cell r="E2357" t="str">
            <v>16,15</v>
          </cell>
        </row>
        <row r="2358">
          <cell r="A2358">
            <v>1051</v>
          </cell>
          <cell r="B2358" t="str">
            <v>ENTRADA DE LINHA DE ALUMINIO, DE ENCAIXE P/ ELETRODUTO 4"</v>
          </cell>
          <cell r="C2358" t="str">
            <v>UN</v>
          </cell>
          <cell r="E2358" t="str">
            <v>27,66</v>
          </cell>
        </row>
        <row r="2359">
          <cell r="A2359">
            <v>11554</v>
          </cell>
          <cell r="B2359" t="str">
            <v>ENTRADA LATAO CROMADO TIPO 303 LA FONTE P/ FECHADURA PORTA INTERNA</v>
          </cell>
          <cell r="C2359" t="str">
            <v>UN</v>
          </cell>
          <cell r="E2359" t="str">
            <v>6,38</v>
          </cell>
        </row>
        <row r="2360">
          <cell r="A2360">
            <v>2709</v>
          </cell>
          <cell r="B2360" t="str">
            <v>ENXADA EXTREITA DC-3 DUAS CARAS TAM 2240 X 230MM C/ CABO</v>
          </cell>
          <cell r="C2360" t="str">
            <v>UN</v>
          </cell>
          <cell r="E2360" t="str">
            <v>11,80</v>
          </cell>
        </row>
        <row r="2361">
          <cell r="A2361">
            <v>2712</v>
          </cell>
          <cell r="B2361" t="str">
            <v>ENXADAO ESTREITO C/ CABO</v>
          </cell>
          <cell r="C2361" t="str">
            <v>UN</v>
          </cell>
          <cell r="E2361" t="str">
            <v>8,95</v>
          </cell>
        </row>
        <row r="2362">
          <cell r="A2362">
            <v>748</v>
          </cell>
          <cell r="B2362" t="str">
            <v>EQUIPAMENTO P/ JATEAMENTO DE CONCRETO OU ARGAMASSA</v>
          </cell>
          <cell r="C2362" t="str">
            <v>H</v>
          </cell>
          <cell r="E2362" t="str">
            <v>14,40</v>
          </cell>
        </row>
        <row r="2363">
          <cell r="A2363">
            <v>1154</v>
          </cell>
          <cell r="B2363" t="str">
            <v>EQUIPAMENTO P/ LAMA ASFÁLTICA, CONSMAQ, MOD. LA-6, C/ SILO DE AGREGADO 6 M3, DOSADOR CIMENTO, 2 TANQUES 2 M3 CADA, P/ EMULSÃO / AGUA, MISTURADOR HELICOIDAL E CAIXA, A SER MONTADO SOBRE CAMINHÃO</v>
          </cell>
          <cell r="C2363" t="str">
            <v>UN</v>
          </cell>
          <cell r="E2363" t="str">
            <v>250.560,00</v>
          </cell>
        </row>
        <row r="2364">
          <cell r="A2364">
            <v>10655</v>
          </cell>
          <cell r="B2364" t="str">
            <v>EQUIPAMENTO P/ LIMPEZA DE FOSSAS C/ USO DE VACUO TIPO SEWER JET-PROMINAS MODELO SLV-040</v>
          </cell>
          <cell r="C2364" t="str">
            <v>UN</v>
          </cell>
          <cell r="E2364" t="str">
            <v>126.032,40</v>
          </cell>
        </row>
        <row r="2365">
          <cell r="A2365">
            <v>6075</v>
          </cell>
          <cell r="B2365" t="str">
            <v>EQUIPAMENTO P/ LIMPEZA/DESOBSTRUCAO DE GALERIAS DE AGUAS PLUVIAIS TIPO BUCKET MACHINE MONTADO EM CAMINHAO</v>
          </cell>
          <cell r="C2365" t="str">
            <v>UN</v>
          </cell>
          <cell r="E2365" t="str">
            <v>308.792,87</v>
          </cell>
        </row>
        <row r="2366">
          <cell r="A2366">
            <v>14203</v>
          </cell>
          <cell r="B2366" t="str">
            <v>ESCADA GIRATORIA E BASCULANTE C/SUPORTE , ACIONAMENTO MANUAL, ALCANCE 8,7M DE ALTURA (P/ MONTAGEM EM VEICULO UTILITARIO)</v>
          </cell>
          <cell r="C2366" t="str">
            <v>UN</v>
          </cell>
          <cell r="E2366" t="str">
            <v>0,01</v>
          </cell>
        </row>
        <row r="2367">
          <cell r="A2367">
            <v>2720</v>
          </cell>
          <cell r="B2367" t="str">
            <v>ESCAVADEIRA DRAGA DE ARRASTE, CAP. 3/4 JC 140HP TIPO CNV BUCYRUS OU EQUIV (INCL MANUTENCAO/OPERACAO)</v>
          </cell>
          <cell r="C2367" t="str">
            <v>H</v>
          </cell>
          <cell r="E2367" t="str">
            <v>101,67</v>
          </cell>
        </row>
        <row r="2368">
          <cell r="A2368">
            <v>2722</v>
          </cell>
          <cell r="B2368" t="str">
            <v>ESCAVADEIRA DRAGA DE MANDIBULAS SOBRE ESTEIRA, 140HP CAP. 3/4 JC TIPOFNV BUCYRUS OU EQUIV (INCL MANUTENCAO/OPERACAO)</v>
          </cell>
          <cell r="C2368" t="str">
            <v>H</v>
          </cell>
          <cell r="E2368" t="str">
            <v>101,67</v>
          </cell>
        </row>
        <row r="2369">
          <cell r="A2369">
            <v>2727</v>
          </cell>
          <cell r="B2369" t="str">
            <v>ESCAVADEIRA HIDRAULICA C/ CLAMSHEL SOBRE PNEUS (INCL MANUTENCAO/OPERACAO)</v>
          </cell>
          <cell r="C2369" t="str">
            <v>H</v>
          </cell>
          <cell r="E2369" t="str">
            <v>102,21</v>
          </cell>
        </row>
        <row r="2370">
          <cell r="A2370">
            <v>2723</v>
          </cell>
          <cell r="B2370" t="str">
            <v>ESCAVADEIRA HIDRAULICA SOBRE ESTEIRA CASE MOD.CX130, POT.BRUTA= 110HP PESO OPERACIONAL= 17,21T, CACAMBA= 0,5M³.</v>
          </cell>
          <cell r="C2370" t="str">
            <v>UN</v>
          </cell>
          <cell r="E2370" t="str">
            <v>462.195,42</v>
          </cell>
        </row>
        <row r="2371">
          <cell r="A2371">
            <v>13331</v>
          </cell>
          <cell r="B2371" t="str">
            <v>ESCAVADEIRA HIDRAULICA SOBRE ESTEIRA CASE MOD.CX210 (IMPORTADA),POT. BRUTA= 153HP, PESO OPERACIONAL= 20,37T, CACAMBA= 0,78M³ A 1,50M3.</v>
          </cell>
          <cell r="C2371" t="str">
            <v>UN</v>
          </cell>
          <cell r="E2371" t="str">
            <v>509.813,14</v>
          </cell>
        </row>
        <row r="2372">
          <cell r="A2372">
            <v>10683</v>
          </cell>
          <cell r="B2372" t="str">
            <v>ESCAVADEIRA HIDRAULICA SOBRE ESTEIRA FIAT ALLIS MOD. FX-215LC IMPORTADA CACAMBA= 0,78M³A 1,50M³, PESO OPERACIONAL= 20,5T A 21,6T, POT.LIQ.NO VOLANTE= 152HP= 113KV.</v>
          </cell>
          <cell r="C2372" t="str">
            <v>UN</v>
          </cell>
          <cell r="E2372" t="str">
            <v>639.884,54</v>
          </cell>
        </row>
        <row r="2373">
          <cell r="A2373">
            <v>10685</v>
          </cell>
          <cell r="B2373" t="str">
            <v>ESCAVADEIRA HIDRAULICA SOBRE ESTEIRA KOMATSU MOD. PC 150 SE-5 105HP, PESO OPERACIONAL 17T, CAP. 0,8M3 INCL LANCA/CACAMBA</v>
          </cell>
          <cell r="C2373" t="str">
            <v>UN</v>
          </cell>
          <cell r="E2373" t="str">
            <v>504.211,35</v>
          </cell>
        </row>
        <row r="2374">
          <cell r="A2374">
            <v>10684</v>
          </cell>
          <cell r="B2374" t="str">
            <v>ESCAVADEIRA HIDRAULICA SOBRE ESTEIRA KOMATSU MOD. PC-200-6 C/ CACAMBA CLAMSHELL, CAP. 0,96M3, PESO OPERACIONAL 19,65T</v>
          </cell>
          <cell r="C2374" t="str">
            <v>UN</v>
          </cell>
          <cell r="E2374" t="str">
            <v>582.646,47</v>
          </cell>
        </row>
        <row r="2375">
          <cell r="A2375">
            <v>2721</v>
          </cell>
          <cell r="B2375" t="str">
            <v>ESCAVADEIRA HIDRAULICA SOBRE ESTEIRA 140HP CAP. 0,98M3 TIPO CATERPILAR OU EQUIV (INCL</v>
          </cell>
          <cell r="C2375" t="str">
            <v>H</v>
          </cell>
          <cell r="E2375" t="str">
            <v>118,35</v>
          </cell>
        </row>
        <row r="2376">
          <cell r="A2376">
            <v>10800</v>
          </cell>
          <cell r="B2376" t="str">
            <v>ESCAVADEIRA HIDRAULICA SOBRE ESTEIRA 146 A 169HP CAP. 2M3 TIPO KOMATSU PC 300- SERIE C OU EQUIV (INCL MANUTENCAO/OPERACAO)</v>
          </cell>
          <cell r="C2376" t="str">
            <v>H</v>
          </cell>
          <cell r="E2376" t="str">
            <v>161,39</v>
          </cell>
        </row>
        <row r="2377">
          <cell r="A2377">
            <v>2719</v>
          </cell>
          <cell r="B2377" t="str">
            <v>ESCAVADEIRA HIDRAULICA SOBRE ESTEIRA 99HP, PESO OPERACIONAL *16T* CAP. 0,85 A 1,0M3 TIPO POCLAIN MOD. 988 D-700 - RETRO OU EQUIV (INCL MANUTENCAO/OPERACAO)</v>
          </cell>
          <cell r="C2377" t="str">
            <v>H</v>
          </cell>
          <cell r="E2377" t="str">
            <v>90,00</v>
          </cell>
        </row>
        <row r="2378">
          <cell r="A2378">
            <v>13902</v>
          </cell>
          <cell r="B2378" t="str">
            <v>ESCAVADEIRA HIDRAULICA SOBRE ESTEIRAS CATERPILLAR 312B, 84KW (110HP) CAP. 0,42 A 0,82M3 PESO OPERACIONAL 26,64T INCL LANCA/CACAMBA</v>
          </cell>
          <cell r="C2378" t="str">
            <v>UN</v>
          </cell>
          <cell r="E2378" t="str">
            <v>467.106,44</v>
          </cell>
        </row>
        <row r="2379">
          <cell r="A2379">
            <v>20217</v>
          </cell>
          <cell r="B2379" t="str">
            <v>ESCAVADEIRA HIDRAULICA SOBRE ESTEIRAS FIAT ALLIS MOD.FX130LC, CACAMBA 0,59M3, POT.= 80HP, PESO OPERACIONAL= 13,00T.</v>
          </cell>
          <cell r="C2379" t="str">
            <v>UN</v>
          </cell>
          <cell r="E2379" t="str">
            <v>415.253,34</v>
          </cell>
        </row>
        <row r="2380">
          <cell r="A2380">
            <v>14525</v>
          </cell>
          <cell r="B2380" t="str">
            <v>ESCAVADEIRA HIDRAULICA SOBRE ESTEIRAS KOMATSU MOD PC200LC-6, POT 133HP, PESO OPERACIONAL 21,3T, CACAMBA= 1,5M³( IMPORTADO ).</v>
          </cell>
          <cell r="C2380" t="str">
            <v>UN</v>
          </cell>
          <cell r="E2380" t="str">
            <v>612.057,12</v>
          </cell>
        </row>
        <row r="2381">
          <cell r="A2381">
            <v>2726</v>
          </cell>
          <cell r="B2381" t="str">
            <v>ESCAVADEIRA HIDRAULICA SOBRE PNEUS 105HP CAP. 0,7M3 TIPO KOMATSU PC-150 OU EQUIV (INCL MANUTENCAO/OPERACAO)</v>
          </cell>
          <cell r="C2381" t="str">
            <v>H</v>
          </cell>
          <cell r="E2381" t="str">
            <v>91,45</v>
          </cell>
        </row>
        <row r="2382">
          <cell r="A2382">
            <v>2724</v>
          </cell>
          <cell r="B2382" t="str">
            <v>ESCAVADEIRA HIDRAULICA SOBRE RODAS 98HP TIPO FIAT S- 90 OU EQUIV (INCL MANUTENCAO/OPERACAO)</v>
          </cell>
          <cell r="C2382" t="str">
            <v>H</v>
          </cell>
          <cell r="E2382" t="str">
            <v>69,93</v>
          </cell>
        </row>
        <row r="2383">
          <cell r="A2383">
            <v>10749</v>
          </cell>
          <cell r="B2383" t="str">
            <v>ESCORA METALICA C/ ALTURA REGULAVEL=1,80 a 2,80M CAP CARGA = 1300KGF INCL TRIPE E FORCADO</v>
          </cell>
          <cell r="C2383" t="str">
            <v>M/MES</v>
          </cell>
          <cell r="E2383" t="str">
            <v>1,29</v>
          </cell>
        </row>
        <row r="2384">
          <cell r="A2384">
            <v>10748</v>
          </cell>
          <cell r="B2384" t="str">
            <v>ESCORA METALICA C/ ALTURA REGULAVEL=1,80 a 2,80M CAP CARGA = 1300KGF INCL TRIPE E FORCADO</v>
          </cell>
          <cell r="C2384" t="str">
            <v>KG/MES</v>
          </cell>
          <cell r="E2384" t="str">
            <v>0,32</v>
          </cell>
        </row>
        <row r="2385">
          <cell r="A2385">
            <v>4111</v>
          </cell>
          <cell r="B2385" t="str">
            <v>ESCORA OU MOURAO DE CONCRETO 10X10CM H = 2,30M</v>
          </cell>
          <cell r="C2385" t="str">
            <v>UN</v>
          </cell>
          <cell r="E2385" t="str">
            <v>17,40</v>
          </cell>
        </row>
        <row r="2386">
          <cell r="A2386">
            <v>4110</v>
          </cell>
          <cell r="B2386" t="str">
            <v>ESCORA OU MOURAO DE CONCRETO 10X10CM H = 2,45M</v>
          </cell>
          <cell r="C2386" t="str">
            <v>UN</v>
          </cell>
          <cell r="E2386" t="str">
            <v>26,35</v>
          </cell>
        </row>
        <row r="2387">
          <cell r="A2387">
            <v>26021</v>
          </cell>
          <cell r="B2387" t="str">
            <v>ESCOVA CIRCULAR EM AÇO LATONADO, COM CERDAS DE 0,30 MM, DE 6" X 1 (INDICAR FABRICANTE)</v>
          </cell>
          <cell r="C2387" t="str">
            <v>UN</v>
          </cell>
          <cell r="E2387" t="str">
            <v>21,79</v>
          </cell>
        </row>
        <row r="2388">
          <cell r="A2388">
            <v>26366</v>
          </cell>
          <cell r="B2388" t="str">
            <v>ESCOVA DE AÇO PARA TESTE</v>
          </cell>
          <cell r="C2388" t="str">
            <v>UN</v>
          </cell>
          <cell r="E2388" t="str">
            <v>5,67</v>
          </cell>
        </row>
        <row r="2389">
          <cell r="A2389">
            <v>12</v>
          </cell>
          <cell r="B2389" t="str">
            <v>ESCOVA DE ACO</v>
          </cell>
          <cell r="C2389" t="str">
            <v>UN</v>
          </cell>
          <cell r="E2389" t="str">
            <v>5,06</v>
          </cell>
        </row>
        <row r="2390">
          <cell r="A2390">
            <v>20969</v>
          </cell>
          <cell r="B2390" t="str">
            <v>ESGUICHO EM LATAO JATO NEBLINA P/ INSTALACAO PREDIAL COMBATE A INCENDIO ENGATE RAPIDO 1 1/2"</v>
          </cell>
          <cell r="C2390" t="str">
            <v>UN</v>
          </cell>
          <cell r="E2390" t="str">
            <v>218,88</v>
          </cell>
        </row>
        <row r="2391">
          <cell r="A2391">
            <v>20970</v>
          </cell>
          <cell r="B2391" t="str">
            <v>ESGUICHO EM LATAO JATO NEBLINA P/ INSTALACAO PREDIAL COMBATE A INCENDIO ENGATE RAPIDO 2 1/2"</v>
          </cell>
          <cell r="C2391" t="str">
            <v>UN</v>
          </cell>
          <cell r="E2391" t="str">
            <v>304,01</v>
          </cell>
        </row>
        <row r="2392">
          <cell r="A2392">
            <v>10902</v>
          </cell>
          <cell r="B2392" t="str">
            <v>ESGUICHO EM LATAO JATO SOLIDO P/ INSTALACAO PREDIAL COMBATE A INCENDIO ENGATE RAPIDO 1 1/2" X 13MM</v>
          </cell>
          <cell r="C2392" t="str">
            <v>UN</v>
          </cell>
          <cell r="E2392" t="str">
            <v>24,32</v>
          </cell>
        </row>
        <row r="2393">
          <cell r="A2393">
            <v>20965</v>
          </cell>
          <cell r="B2393" t="str">
            <v>ESGUICHO EM LATAO JATO SOLIDO P/ INSTALACAO PREDIAL COMBATE A INCENDIO ENGATE RAPIDO 1 1/2" X 16MM</v>
          </cell>
          <cell r="C2393" t="str">
            <v>UN</v>
          </cell>
          <cell r="E2393" t="str">
            <v>24,32</v>
          </cell>
        </row>
        <row r="2394">
          <cell r="A2394">
            <v>20966</v>
          </cell>
          <cell r="B2394" t="str">
            <v>ESGUICHO EM LATAO JATO SOLIDO P/ INSTALACAO PREDIAL COMBATE A INCENDIO ENGATE RAPIDO 1 1/2" X 19MM</v>
          </cell>
          <cell r="C2394" t="str">
            <v>UN</v>
          </cell>
          <cell r="E2394" t="str">
            <v>24,32</v>
          </cell>
        </row>
        <row r="2395">
          <cell r="A2395">
            <v>10903</v>
          </cell>
          <cell r="B2395" t="str">
            <v>ESGUICHO EM LATAO JATO SOLIDO P/ INSTALACAO PREDIAL COMBATE A INCENDIO ENGATE RAPIDO 2 1/2" X 13MM</v>
          </cell>
          <cell r="C2395" t="str">
            <v>UN</v>
          </cell>
          <cell r="E2395" t="str">
            <v>60,80</v>
          </cell>
        </row>
        <row r="2396">
          <cell r="A2396">
            <v>20967</v>
          </cell>
          <cell r="B2396" t="str">
            <v>ESGUICHO EM LATAO JATO SOLIDO P/ INSTALACAO PREDIAL COMBATE A INCENDIO ENGATE RAPIDO 2 1/2" X 16MM</v>
          </cell>
          <cell r="C2396" t="str">
            <v>UN</v>
          </cell>
          <cell r="E2396" t="str">
            <v>62,77</v>
          </cell>
        </row>
        <row r="2397">
          <cell r="A2397">
            <v>20968</v>
          </cell>
          <cell r="B2397" t="str">
            <v>ESGUICHO EM LATAO JATO SOLIDO P/ INSTALACAO PREDIAL COMBATE A INCENDIO ENGATE RAPIDO 2 1/2" X 19MM</v>
          </cell>
          <cell r="C2397" t="str">
            <v>UN</v>
          </cell>
          <cell r="E2397" t="str">
            <v>60,80</v>
          </cell>
        </row>
        <row r="2398">
          <cell r="A2398">
            <v>11359</v>
          </cell>
          <cell r="B2398" t="str">
            <v>ESMERILHADEIRA ANGULAR ELETRICA, BOSH, MODELO GWS 24-180, 2400 W, P/ DISCO DESBASTE/CORTE D = 7"</v>
          </cell>
          <cell r="C2398" t="str">
            <v>UN</v>
          </cell>
          <cell r="E2398" t="str">
            <v>690,00</v>
          </cell>
        </row>
        <row r="2399">
          <cell r="A2399">
            <v>10761</v>
          </cell>
          <cell r="B2399" t="str">
            <v>ESMERILHADEIRA ELETRICA INDUSTRIAL PORTATIL</v>
          </cell>
          <cell r="C2399" t="str">
            <v>H</v>
          </cell>
          <cell r="E2399" t="str">
            <v>0,40</v>
          </cell>
        </row>
        <row r="2400">
          <cell r="A2400">
            <v>2757</v>
          </cell>
          <cell r="B2400" t="str">
            <v>ESPALHADOR DE AGREGADOS REBOCAVEL TIPO DOSADOR C/ 4 PNEUS, TIPO CONSMAQ EA, LARGURA 3,66M OU SIMILAR</v>
          </cell>
          <cell r="C2400" t="str">
            <v>H</v>
          </cell>
          <cell r="E2400" t="str">
            <v>5,85</v>
          </cell>
        </row>
        <row r="2401">
          <cell r="A2401">
            <v>2402</v>
          </cell>
          <cell r="B2401" t="str">
            <v>ESPARGIDOR DE ASFALTO PRESSURIZADO, CIFALI MOD. HEM-2500 C/ TANQUE DE2500L, REBOCÁVEL, PNEUMÁTICO C/ MOTOR A GASOLINA 3,4HP</v>
          </cell>
          <cell r="C2401" t="str">
            <v>UN</v>
          </cell>
          <cell r="E2401" t="str">
            <v>72.000,00</v>
          </cell>
        </row>
        <row r="2402">
          <cell r="A2402">
            <v>20219</v>
          </cell>
          <cell r="B2402" t="str">
            <v>ESPARGIDOR DE ASFALTO PRESSURIZADO, FERLEX, MOD. 2403, COM TANQUE 2400 L, REBOCÁVEL, PNEUMÁTICO, C/MOTOR A GASOLINA 3,4 HP</v>
          </cell>
          <cell r="C2402" t="str">
            <v>UN</v>
          </cell>
          <cell r="E2402" t="str">
            <v>72.000,00</v>
          </cell>
        </row>
        <row r="2403">
          <cell r="A2403">
            <v>11186</v>
          </cell>
          <cell r="B2403" t="str">
            <v>ESPELHO CRISTAL E = 4 MM</v>
          </cell>
          <cell r="C2403" t="str">
            <v>M2</v>
          </cell>
          <cell r="E2403" t="str">
            <v>145,25</v>
          </cell>
        </row>
        <row r="2404">
          <cell r="A2404">
            <v>7549</v>
          </cell>
          <cell r="B2404" t="str">
            <v>ESPELHO EM PVC 4X2"</v>
          </cell>
          <cell r="C2404" t="str">
            <v>UN</v>
          </cell>
          <cell r="E2404" t="str">
            <v>0,96</v>
          </cell>
        </row>
        <row r="2405">
          <cell r="A2405">
            <v>7551</v>
          </cell>
          <cell r="B2405" t="str">
            <v>ESPELHO EM PVC 4X4"</v>
          </cell>
          <cell r="C2405" t="str">
            <v>UN</v>
          </cell>
          <cell r="E2405" t="str">
            <v>2,10</v>
          </cell>
        </row>
        <row r="2406">
          <cell r="A2406">
            <v>11557</v>
          </cell>
          <cell r="B2406" t="str">
            <v>ESPELHO P/ FECHADURA EXTERNA EMBUTIR - ACAB PADRAO MEDIO</v>
          </cell>
          <cell r="C2406" t="str">
            <v>PAR</v>
          </cell>
          <cell r="E2406" t="str">
            <v>44,89</v>
          </cell>
        </row>
        <row r="2407">
          <cell r="A2407">
            <v>11558</v>
          </cell>
          <cell r="B2407" t="str">
            <v>ESPELHO P/ FECHADURA EXTERNA EMBUTIR - LINHA POPULAR</v>
          </cell>
          <cell r="C2407" t="str">
            <v>PAR</v>
          </cell>
          <cell r="E2407" t="str">
            <v>38,98</v>
          </cell>
        </row>
        <row r="2408">
          <cell r="A2408">
            <v>2760</v>
          </cell>
          <cell r="B2408" t="str">
            <v>ESPOLETA DE MICRORETARDO C/ 5 M DE FIO</v>
          </cell>
          <cell r="C2408" t="str">
            <v>UN</v>
          </cell>
          <cell r="E2408" t="str">
            <v>11,47</v>
          </cell>
        </row>
        <row r="2409">
          <cell r="A2409">
            <v>2761</v>
          </cell>
          <cell r="B2409" t="str">
            <v>ESPOLETA ELETRICA - 2M</v>
          </cell>
          <cell r="C2409" t="str">
            <v>UN</v>
          </cell>
          <cell r="E2409" t="str">
            <v>12,58</v>
          </cell>
        </row>
        <row r="2410">
          <cell r="A2410">
            <v>11428</v>
          </cell>
          <cell r="B2410" t="str">
            <v>ESPOLETA ELETRICA N.8 FIO DE COBRE C/ 3,0M</v>
          </cell>
          <cell r="C2410" t="str">
            <v>UN</v>
          </cell>
          <cell r="E2410" t="str">
            <v>12,38</v>
          </cell>
        </row>
        <row r="2411">
          <cell r="A2411">
            <v>2759</v>
          </cell>
          <cell r="B2411" t="str">
            <v>ESPOLETA SIMPLES</v>
          </cell>
          <cell r="C2411" t="str">
            <v>UN</v>
          </cell>
          <cell r="E2411" t="str">
            <v>0,79</v>
          </cell>
        </row>
        <row r="2412">
          <cell r="A2412">
            <v>11614</v>
          </cell>
          <cell r="B2412" t="str">
            <v>ESPUMA DE POLIURETANO E=20 A 25MM TEMP DE TRABALHO -50 A +100 GC DENS 29 A 35KG/M3</v>
          </cell>
          <cell r="C2412" t="str">
            <v>M2</v>
          </cell>
          <cell r="E2412" t="str">
            <v>39,83</v>
          </cell>
        </row>
        <row r="2413">
          <cell r="A2413">
            <v>20059</v>
          </cell>
          <cell r="B2413" t="str">
            <v>ESQUADRO EXTERNO MR PVC AQUAPLUV D = 125MM</v>
          </cell>
          <cell r="C2413" t="str">
            <v>UN</v>
          </cell>
          <cell r="E2413" t="str">
            <v>4,19</v>
          </cell>
        </row>
        <row r="2414">
          <cell r="A2414">
            <v>20060</v>
          </cell>
          <cell r="B2414" t="str">
            <v>ESQUADRO INTERNO MR PVC AQUAPLUV D = 125MM</v>
          </cell>
          <cell r="C2414" t="str">
            <v>UN</v>
          </cell>
          <cell r="E2414" t="str">
            <v>4,90</v>
          </cell>
        </row>
        <row r="2415">
          <cell r="A2415">
            <v>2803</v>
          </cell>
          <cell r="B2415" t="str">
            <v>ESTACA 'H' - 6" X 6", INCLUSIVE CRAVACAO</v>
          </cell>
          <cell r="C2415" t="str">
            <v>M</v>
          </cell>
          <cell r="E2415" t="str">
            <v>93,42</v>
          </cell>
        </row>
        <row r="2416">
          <cell r="A2416">
            <v>2802</v>
          </cell>
          <cell r="B2416" t="str">
            <v>ESTACA "I" - 10" X 4 5/8" DUPLO, INCLUSIVE CRAVACAO</v>
          </cell>
          <cell r="C2416" t="str">
            <v>M</v>
          </cell>
          <cell r="E2416" t="str">
            <v>100,00</v>
          </cell>
        </row>
        <row r="2417">
          <cell r="A2417">
            <v>2801</v>
          </cell>
          <cell r="B2417" t="str">
            <v>ESTACA "I" - 10" X 4 5/8" SIMPLES - 37.80KG, INCLUSIVE CRAVACAO</v>
          </cell>
          <cell r="C2417" t="str">
            <v>M</v>
          </cell>
          <cell r="E2417" t="str">
            <v>96,71</v>
          </cell>
        </row>
        <row r="2418">
          <cell r="A2418">
            <v>2804</v>
          </cell>
          <cell r="B2418" t="str">
            <v>ESTACA "I" - 12" X 5 1/4" DUPLO, INCLUSIVE CRAVACAO</v>
          </cell>
          <cell r="C2418" t="str">
            <v>M</v>
          </cell>
          <cell r="E2418" t="str">
            <v>113,17</v>
          </cell>
        </row>
        <row r="2419">
          <cell r="A2419">
            <v>2806</v>
          </cell>
          <cell r="B2419" t="str">
            <v>ESTACA "I" - 12" X 5 1/4" SIMPLES, INCLUSIVE CRAVACAO</v>
          </cell>
          <cell r="C2419" t="str">
            <v>M</v>
          </cell>
          <cell r="E2419" t="str">
            <v>100,00</v>
          </cell>
        </row>
        <row r="2420">
          <cell r="A2420">
            <v>2771</v>
          </cell>
          <cell r="B2420" t="str">
            <v>ESTACA CONCRETO ARMADO CENTRIFUGADO D = 20CM INCLUSIVE CRAVACAO E EMENDAS 25 A 30T</v>
          </cell>
          <cell r="C2420" t="str">
            <v>M</v>
          </cell>
          <cell r="E2420" t="str">
            <v>93,57</v>
          </cell>
        </row>
        <row r="2421">
          <cell r="A2421">
            <v>2766</v>
          </cell>
          <cell r="B2421" t="str">
            <v>ESTACA CONCRETO ARMADO CENTRIFUGADO D = 28CM INCLUSIVE CRAVACAO E EMENDAS 30 A 40T</v>
          </cell>
          <cell r="C2421" t="str">
            <v>M</v>
          </cell>
          <cell r="E2421" t="str">
            <v>105,06</v>
          </cell>
        </row>
        <row r="2422">
          <cell r="A2422">
            <v>2772</v>
          </cell>
          <cell r="B2422" t="str">
            <v>ESTACA CONCRETO ARMADO CENTRIFUGADO D = 33CM INCLUSIVE CRAVACAO E EMENDAS 60 A 75T</v>
          </cell>
          <cell r="C2422" t="str">
            <v>M</v>
          </cell>
          <cell r="E2422" t="str">
            <v>163,75</v>
          </cell>
        </row>
        <row r="2423">
          <cell r="A2423">
            <v>2773</v>
          </cell>
          <cell r="B2423" t="str">
            <v>ESTACA CONCRETO ARMADO CENTRIFUGADO D = 38CM INCLUSIVE CRAVACAO E EMENDAS 75 A 90T</v>
          </cell>
          <cell r="C2423" t="str">
            <v>M</v>
          </cell>
          <cell r="E2423" t="str">
            <v>200,93</v>
          </cell>
        </row>
        <row r="2424">
          <cell r="A2424">
            <v>2764</v>
          </cell>
          <cell r="B2424" t="str">
            <v>ESTACA CONCRETO ARMADO CENTRIFUGADO D = 42CM INCLUSIVE CRAVACAO E EMENDAS 90 A 115T</v>
          </cell>
          <cell r="C2424" t="str">
            <v>M</v>
          </cell>
          <cell r="E2424" t="str">
            <v>243,98</v>
          </cell>
        </row>
        <row r="2425">
          <cell r="A2425">
            <v>2765</v>
          </cell>
          <cell r="B2425" t="str">
            <v>ESTACA CONCRETO ARMADO CENTRIFUGADO D = 60CM INCLUSIVE CRAVACAO E EMENDAS 170 A 230T</v>
          </cell>
          <cell r="C2425" t="str">
            <v>M</v>
          </cell>
          <cell r="E2425" t="str">
            <v>386,06</v>
          </cell>
        </row>
        <row r="2426">
          <cell r="A2426">
            <v>2763</v>
          </cell>
          <cell r="B2426" t="str">
            <v>ESTACA CONCRETO PRE-MOLDADO INCLUSIVE CRAVACAO E EMENDAS - 20T</v>
          </cell>
          <cell r="C2426" t="str">
            <v>M</v>
          </cell>
          <cell r="E2426" t="str">
            <v>77,50</v>
          </cell>
        </row>
        <row r="2427">
          <cell r="A2427">
            <v>11411</v>
          </cell>
          <cell r="B2427" t="str">
            <v>ESTACA CONCRETO PRE-MOLDADO INCLUSIVE CRAVACAO E EMENDAS 130T</v>
          </cell>
          <cell r="C2427" t="str">
            <v>M</v>
          </cell>
          <cell r="E2427" t="str">
            <v>297,94</v>
          </cell>
        </row>
        <row r="2428">
          <cell r="A2428">
            <v>2774</v>
          </cell>
          <cell r="B2428" t="str">
            <v>ESTACA CONCRETO PRE-MOLDADO INCLUSIVE CRAVACAO E EMENDAS 16 X 16CM - 25T</v>
          </cell>
          <cell r="C2428" t="str">
            <v>M</v>
          </cell>
          <cell r="E2428" t="str">
            <v>81,60</v>
          </cell>
        </row>
        <row r="2429">
          <cell r="A2429">
            <v>11412</v>
          </cell>
          <cell r="B2429" t="str">
            <v>ESTACA CONCRETO PRE-MOLDADO INCLUSIVE CRAVACAO E EMENDAS 170T</v>
          </cell>
          <cell r="C2429" t="str">
            <v>M</v>
          </cell>
          <cell r="E2429" t="str">
            <v>398,98</v>
          </cell>
        </row>
        <row r="2430">
          <cell r="A2430">
            <v>2775</v>
          </cell>
          <cell r="B2430" t="str">
            <v>ESTACA CONCRETO PRE-MOLDADO INCLUSIVE CRAVACAO E EMENDAS 18 X 18CM - 32T</v>
          </cell>
          <cell r="C2430" t="str">
            <v>M</v>
          </cell>
          <cell r="E2430" t="str">
            <v>103,33</v>
          </cell>
        </row>
        <row r="2431">
          <cell r="A2431">
            <v>2778</v>
          </cell>
          <cell r="B2431" t="str">
            <v>ESTACA CONCRETO PRE-MOLDADO INCLUSIVE CRAVACAO E EMENDAS 23 X 23CM - 50T</v>
          </cell>
          <cell r="C2431" t="str">
            <v>M</v>
          </cell>
          <cell r="E2431" t="str">
            <v>142,08</v>
          </cell>
        </row>
        <row r="2432">
          <cell r="A2432">
            <v>2776</v>
          </cell>
          <cell r="B2432" t="str">
            <v>ESTACA CONCRETO PRE-MOLDADO INCLUSIVE CRAVACAO E EMENDAS 26 X 26CM - 62T</v>
          </cell>
          <cell r="C2432" t="str">
            <v>M</v>
          </cell>
          <cell r="E2432" t="str">
            <v>155,29</v>
          </cell>
        </row>
        <row r="2433">
          <cell r="A2433">
            <v>2777</v>
          </cell>
          <cell r="B2433" t="str">
            <v>ESTACA CONCRETO PRE-MOLDADO INCLUSIVE CRAVACAO E EMENDAS 30 X 30CM - 80T</v>
          </cell>
          <cell r="C2433" t="str">
            <v>M</v>
          </cell>
          <cell r="E2433" t="str">
            <v>185,74</v>
          </cell>
        </row>
        <row r="2434">
          <cell r="A2434">
            <v>11413</v>
          </cell>
          <cell r="B2434" t="str">
            <v>ESTACA CONCRETO PRE-MOLDADO INCLUSIVE CRAVACAO E EMENDAS 35T</v>
          </cell>
          <cell r="C2434" t="str">
            <v>M</v>
          </cell>
          <cell r="E2434" t="str">
            <v>109,94</v>
          </cell>
        </row>
        <row r="2435">
          <cell r="A2435">
            <v>11414</v>
          </cell>
          <cell r="B2435" t="str">
            <v>ESTACA CONCRETO PRE-MOLDADO INCLUSIVE CRAVACAO E EMENDAS 45T</v>
          </cell>
          <cell r="C2435" t="str">
            <v>M</v>
          </cell>
          <cell r="E2435" t="str">
            <v>129,17</v>
          </cell>
        </row>
        <row r="2436">
          <cell r="A2436">
            <v>11416</v>
          </cell>
          <cell r="B2436" t="str">
            <v>ESTACA CONCRETO PRE-MOLDADO INCLUSIVE CRAVACAO E EMENDAS 75T</v>
          </cell>
          <cell r="C2436" t="str">
            <v>M</v>
          </cell>
          <cell r="E2436" t="str">
            <v>177,85</v>
          </cell>
        </row>
        <row r="2437">
          <cell r="A2437">
            <v>11417</v>
          </cell>
          <cell r="B2437" t="str">
            <v>ESTACA CONCRETO PRE-MOLDADO INCLUSIVE CRAVACAO E EMENDAS 95T</v>
          </cell>
          <cell r="C2437" t="str">
            <v>M</v>
          </cell>
          <cell r="E2437" t="str">
            <v>228,48</v>
          </cell>
        </row>
        <row r="2438">
          <cell r="A2438">
            <v>11419</v>
          </cell>
          <cell r="B2438" t="str">
            <v>ESTACA CONCRETO PRE-MOLDADO OCTOGONAL DN = 36CM INCL. EMENDAS 55 A 60T</v>
          </cell>
          <cell r="C2438" t="str">
            <v>M</v>
          </cell>
          <cell r="E2438" t="str">
            <v>188,01</v>
          </cell>
        </row>
        <row r="2439">
          <cell r="A2439">
            <v>2782</v>
          </cell>
          <cell r="B2439" t="str">
            <v>ESTACA CONCRETO TIPO 'FRANKI' D = 300MM - 40T</v>
          </cell>
          <cell r="C2439" t="str">
            <v>M</v>
          </cell>
          <cell r="E2439" t="str">
            <v>114,81</v>
          </cell>
        </row>
        <row r="2440">
          <cell r="A2440">
            <v>2783</v>
          </cell>
          <cell r="B2440" t="str">
            <v>ESTACA CONCRETO TIPO 'FRANKI' D = 350MM - 55T</v>
          </cell>
          <cell r="C2440" t="str">
            <v>M</v>
          </cell>
          <cell r="E2440" t="str">
            <v>129,17</v>
          </cell>
        </row>
        <row r="2441">
          <cell r="A2441">
            <v>2786</v>
          </cell>
          <cell r="B2441" t="str">
            <v>ESTACA CONCRETO TIPO 'FRANKI' D = 400MM - 75T</v>
          </cell>
          <cell r="C2441" t="str">
            <v>M</v>
          </cell>
          <cell r="E2441" t="str">
            <v>149,26</v>
          </cell>
        </row>
        <row r="2442">
          <cell r="A2442">
            <v>2784</v>
          </cell>
          <cell r="B2442" t="str">
            <v>ESTACA CONCRETO TIPO 'FRANKI' D = 450MM - 95T</v>
          </cell>
          <cell r="C2442" t="str">
            <v>M</v>
          </cell>
          <cell r="E2442" t="str">
            <v>229,63</v>
          </cell>
        </row>
        <row r="2443">
          <cell r="A2443">
            <v>2785</v>
          </cell>
          <cell r="B2443" t="str">
            <v>ESTACA CONCRETO TIPO 'FRANKI' D = 520MM - 130T</v>
          </cell>
          <cell r="C2443" t="str">
            <v>M</v>
          </cell>
          <cell r="E2443" t="str">
            <v>272,69</v>
          </cell>
        </row>
        <row r="2444">
          <cell r="A2444">
            <v>2781</v>
          </cell>
          <cell r="B2444" t="str">
            <v>ESTACA CONCRETO TIPO 'FRANKI' D = 600MM - 170T</v>
          </cell>
          <cell r="C2444" t="str">
            <v>M</v>
          </cell>
          <cell r="E2444" t="str">
            <v>315,74</v>
          </cell>
        </row>
        <row r="2445">
          <cell r="A2445">
            <v>2780</v>
          </cell>
          <cell r="B2445" t="str">
            <v>ESTACA CONCRETO TIPO 'FRANKI' D = 700MM - 220T</v>
          </cell>
          <cell r="C2445" t="str">
            <v>M</v>
          </cell>
          <cell r="E2445" t="str">
            <v>416,20</v>
          </cell>
        </row>
        <row r="2446">
          <cell r="A2446">
            <v>2798</v>
          </cell>
          <cell r="B2446" t="str">
            <v>ESTACA PRANCHA ARMCO TIPO FLANGE-PRETA ESP = 4,7 MM 16 KG/M</v>
          </cell>
          <cell r="C2446" t="str">
            <v>M</v>
          </cell>
          <cell r="E2446" t="str">
            <v>0,01</v>
          </cell>
        </row>
        <row r="2447">
          <cell r="A2447">
            <v>11422</v>
          </cell>
          <cell r="B2447" t="str">
            <v>ESTACA PRANCHA ARMCO USG-7 L=12PES(3,66M) FLANGE PRETA E=4,7MM 16KG/M</v>
          </cell>
          <cell r="C2447" t="str">
            <v>UN</v>
          </cell>
          <cell r="E2447" t="str">
            <v>0,04</v>
          </cell>
        </row>
        <row r="2448">
          <cell r="A2448">
            <v>11423</v>
          </cell>
          <cell r="B2448" t="str">
            <v>ESTACA PRANCHA ARMCO USG-7 L=16PES(4,88M) NA-2C PRETA E=4,4MM 16KG/M</v>
          </cell>
          <cell r="C2448" t="str">
            <v>UN</v>
          </cell>
          <cell r="E2448" t="str">
            <v>0,05</v>
          </cell>
        </row>
        <row r="2449">
          <cell r="A2449">
            <v>11424</v>
          </cell>
          <cell r="B2449" t="str">
            <v>ESTACA PRANCHA ARMCO USG-7 L=20PES(6,1M) NA-4C PRETA E=4,7MM 25KG/M</v>
          </cell>
          <cell r="C2449" t="str">
            <v>UN</v>
          </cell>
          <cell r="E2449" t="str">
            <v>0,09</v>
          </cell>
        </row>
        <row r="2450">
          <cell r="A2450">
            <v>11425</v>
          </cell>
          <cell r="B2450" t="str">
            <v>ESTACA PRANCHA ARMCO USG-7 L=24PES(7,32M) NA-8C PRETA E=4,7MM 37KG/M</v>
          </cell>
          <cell r="C2450" t="str">
            <v>UN</v>
          </cell>
          <cell r="E2450" t="str">
            <v>0,17</v>
          </cell>
        </row>
        <row r="2451">
          <cell r="A2451">
            <v>13</v>
          </cell>
          <cell r="B2451" t="str">
            <v>ESTOPA</v>
          </cell>
          <cell r="C2451" t="str">
            <v>KG</v>
          </cell>
          <cell r="E2451" t="str">
            <v>5,11</v>
          </cell>
        </row>
        <row r="2452">
          <cell r="A2452">
            <v>14</v>
          </cell>
          <cell r="B2452" t="str">
            <v>ESTOPA OU CORDA ALCATROADA P/ JUNTA DE TUBOS CONCRETO/CERAMICO</v>
          </cell>
          <cell r="C2452" t="str">
            <v>KG</v>
          </cell>
          <cell r="E2452" t="str">
            <v>2,95</v>
          </cell>
        </row>
        <row r="2453">
          <cell r="A2453">
            <v>11429</v>
          </cell>
          <cell r="B2453" t="str">
            <v>ESTOPIM DUPLO</v>
          </cell>
          <cell r="C2453" t="str">
            <v>M</v>
          </cell>
          <cell r="E2453" t="str">
            <v>1,46</v>
          </cell>
        </row>
        <row r="2454">
          <cell r="A2454">
            <v>2762</v>
          </cell>
          <cell r="B2454" t="str">
            <v>ESTOPIM SIMPLES</v>
          </cell>
          <cell r="C2454" t="str">
            <v>M</v>
          </cell>
          <cell r="E2454" t="str">
            <v>1,32</v>
          </cell>
        </row>
        <row r="2455">
          <cell r="A2455">
            <v>21142</v>
          </cell>
          <cell r="B2455" t="str">
            <v>ESTRIBO C/ PARAFUSO EM CHAPA DE FERRO FUNDIDO DE 2" X 3/16" X 35CM SECAO "U" PARA MADEIRAMENTO DE TELHADO"</v>
          </cell>
          <cell r="C2455" t="str">
            <v>UN</v>
          </cell>
          <cell r="E2455" t="str">
            <v>13,91</v>
          </cell>
        </row>
        <row r="2456">
          <cell r="A2456">
            <v>12865</v>
          </cell>
          <cell r="B2456" t="str">
            <v>ESTUCADOR</v>
          </cell>
          <cell r="C2456" t="str">
            <v>H</v>
          </cell>
          <cell r="E2456" t="str">
            <v>8,64</v>
          </cell>
        </row>
        <row r="2457">
          <cell r="A2457">
            <v>14284</v>
          </cell>
          <cell r="B2457" t="str">
            <v>EXPLOSOR ELETRONICO AEE T9.A7 1000V</v>
          </cell>
          <cell r="C2457" t="str">
            <v>UN</v>
          </cell>
          <cell r="E2457" t="str">
            <v>9,71</v>
          </cell>
        </row>
        <row r="2458">
          <cell r="A2458">
            <v>11582</v>
          </cell>
          <cell r="B2458" t="str">
            <v>EXTENSOR/HASTE DE COMANDO 25MM ALUMINIO</v>
          </cell>
          <cell r="C2458" t="str">
            <v>UN</v>
          </cell>
          <cell r="E2458" t="str">
            <v>13,61</v>
          </cell>
        </row>
        <row r="2459">
          <cell r="A2459">
            <v>10886</v>
          </cell>
          <cell r="B2459" t="str">
            <v>EXTINTOR DE INCENDIO C/ CARGA DE AGUA PRESSURIZADA AP 10L</v>
          </cell>
          <cell r="C2459" t="str">
            <v>UN</v>
          </cell>
          <cell r="E2459" t="str">
            <v>106,37</v>
          </cell>
        </row>
        <row r="2460">
          <cell r="A2460">
            <v>10890</v>
          </cell>
          <cell r="B2460" t="str">
            <v>EXTINTOR DE INCENDIO C/ CARGA DE PO QUIMICO SECO PQS 12KG</v>
          </cell>
          <cell r="C2460" t="str">
            <v>UN</v>
          </cell>
          <cell r="E2460" t="str">
            <v>160,74</v>
          </cell>
        </row>
        <row r="2461">
          <cell r="A2461">
            <v>10891</v>
          </cell>
          <cell r="B2461" t="str">
            <v>EXTINTOR DE INCENDIO C/ CARGA DE PO QUIMICO SECO PQS 4KG</v>
          </cell>
          <cell r="C2461" t="str">
            <v>UN</v>
          </cell>
          <cell r="E2461" t="str">
            <v>92,71</v>
          </cell>
        </row>
        <row r="2462">
          <cell r="A2462">
            <v>10892</v>
          </cell>
          <cell r="B2462" t="str">
            <v>EXTINTOR DE INCENDIO C/ CARGA DE PO QUIMICO SECO PQS 6KG</v>
          </cell>
          <cell r="C2462" t="str">
            <v>UN</v>
          </cell>
          <cell r="E2462" t="str">
            <v>115,00</v>
          </cell>
        </row>
        <row r="2463">
          <cell r="A2463">
            <v>20977</v>
          </cell>
          <cell r="B2463" t="str">
            <v>EXTINTOR DE INCENDIO C/ CARGA DE PO QUIMICO SECO PQS 8KG</v>
          </cell>
          <cell r="C2463" t="str">
            <v>UN</v>
          </cell>
          <cell r="E2463" t="str">
            <v>137,48</v>
          </cell>
        </row>
        <row r="2464">
          <cell r="A2464">
            <v>10888</v>
          </cell>
          <cell r="B2464" t="str">
            <v>EXTINTOR DE INCENDIO C/ CARGA GAS CARBONICO CO2 4KG</v>
          </cell>
          <cell r="C2464" t="str">
            <v>UN</v>
          </cell>
          <cell r="E2464" t="str">
            <v>307,30</v>
          </cell>
        </row>
        <row r="2465">
          <cell r="A2465">
            <v>10889</v>
          </cell>
          <cell r="B2465" t="str">
            <v>EXTINTOR DE INCENDIO C/ CARGA GAS CARBONICO CO2 6KG</v>
          </cell>
          <cell r="C2465" t="str">
            <v>UN</v>
          </cell>
          <cell r="E2465" t="str">
            <v>376,11</v>
          </cell>
        </row>
        <row r="2466">
          <cell r="A2466">
            <v>15008</v>
          </cell>
          <cell r="B2466" t="str">
            <v>EXTREMIDADE FOFO FLANGE E BOLSA JGS PN-10 DN 200 INCLUSIVE ANEL BORRACHA</v>
          </cell>
          <cell r="C2466" t="str">
            <v>UN</v>
          </cell>
          <cell r="E2466" t="str">
            <v>0,03</v>
          </cell>
        </row>
        <row r="2467">
          <cell r="A2467">
            <v>15009</v>
          </cell>
          <cell r="B2467" t="str">
            <v>EXTREMIDADE FOFO FLANGE E BOLSA JGS PN-10 DN 250 INCLUSIVE ANEL BORRACHA</v>
          </cell>
          <cell r="C2467" t="str">
            <v>UN</v>
          </cell>
          <cell r="E2467" t="str">
            <v>0,04</v>
          </cell>
        </row>
        <row r="2468">
          <cell r="A2468">
            <v>15010</v>
          </cell>
          <cell r="B2468" t="str">
            <v>EXTREMIDADE FOFO FLANGE E BOLSA JGS PN-10 DN 300 INCLUSIVE ANEL BORRACHA</v>
          </cell>
          <cell r="C2468" t="str">
            <v>UN</v>
          </cell>
          <cell r="E2468" t="str">
            <v>0,05</v>
          </cell>
        </row>
        <row r="2469">
          <cell r="A2469">
            <v>2947</v>
          </cell>
          <cell r="B2469" t="str">
            <v>EXTREMIDADE FOFO FLANGE E BOLSA JGS PN-10 DN 350 INCLUSIVE ANEL BORRACHA</v>
          </cell>
          <cell r="C2469" t="str">
            <v>UN</v>
          </cell>
          <cell r="E2469" t="str">
            <v>0,06</v>
          </cell>
        </row>
        <row r="2470">
          <cell r="A2470">
            <v>2873</v>
          </cell>
          <cell r="B2470" t="str">
            <v>EXTREMIDADE FOFO FLANGE E BOLSA JGS PN-10 DN 400 INCLUSIVE ANEL BORRACHA</v>
          </cell>
          <cell r="C2470" t="str">
            <v>UN</v>
          </cell>
          <cell r="E2470" t="str">
            <v>0,06</v>
          </cell>
        </row>
        <row r="2471">
          <cell r="A2471">
            <v>2946</v>
          </cell>
          <cell r="B2471" t="str">
            <v>EXTREMIDADE FOFO FLANGE E BOLSA JGS PN-10 DN 500 INCLUSIVE ANEL BORRACHA</v>
          </cell>
          <cell r="C2471" t="str">
            <v>UN</v>
          </cell>
          <cell r="E2471" t="str">
            <v>0,11</v>
          </cell>
        </row>
        <row r="2472">
          <cell r="A2472">
            <v>2875</v>
          </cell>
          <cell r="B2472" t="str">
            <v>EXTREMIDADE FOFO FLANGE E BOLSA JGS PN-10 DN 600 INCLUSIVE ANEL BORRACHA</v>
          </cell>
          <cell r="C2472" t="str">
            <v>UN</v>
          </cell>
          <cell r="E2472" t="str">
            <v>0,15</v>
          </cell>
        </row>
        <row r="2473">
          <cell r="A2473">
            <v>2877</v>
          </cell>
          <cell r="B2473" t="str">
            <v>EXTREMIDADE FOFO FLANGE E BOLSA JGS PN-10 DN 800 INCLUSIVE ANEL BORRACHA</v>
          </cell>
          <cell r="C2473" t="str">
            <v>UN</v>
          </cell>
          <cell r="E2473" t="str">
            <v>0,39</v>
          </cell>
        </row>
        <row r="2474">
          <cell r="A2474">
            <v>2869</v>
          </cell>
          <cell r="B2474" t="str">
            <v>EXTREMIDADE FOFO FLANGE E BOLSA JGS PN-10/16 DN 100 INCLUSIVE ANEL BORRACHA</v>
          </cell>
          <cell r="C2474" t="str">
            <v>UN</v>
          </cell>
          <cell r="E2474" t="str">
            <v>0,01</v>
          </cell>
        </row>
        <row r="2475">
          <cell r="A2475">
            <v>2870</v>
          </cell>
          <cell r="B2475" t="str">
            <v>EXTREMIDADE FOFO FLANGE E BOLSA JGS PN-10/16 DN 150 INCLUSIVE ANEL BORRACHA</v>
          </cell>
          <cell r="C2475" t="str">
            <v>UN</v>
          </cell>
          <cell r="E2475" t="str">
            <v>0,02</v>
          </cell>
        </row>
        <row r="2476">
          <cell r="A2476">
            <v>2948</v>
          </cell>
          <cell r="B2476" t="str">
            <v>EXTREMIDADE FOFO FLANGE E BOLSA JGS PN-10/16 DN 200 INCLUSIVE ANEL BORRACHA</v>
          </cell>
          <cell r="C2476" t="str">
            <v>UN</v>
          </cell>
          <cell r="E2476" t="str">
            <v>0,02</v>
          </cell>
        </row>
        <row r="2477">
          <cell r="A2477">
            <v>2871</v>
          </cell>
          <cell r="B2477" t="str">
            <v>EXTREMIDADE FOFO FLANGE E BOLSA JGS PN-10/16 DN 250 INCLUSIVE ANEL BORRACHA</v>
          </cell>
          <cell r="C2477" t="str">
            <v>UN</v>
          </cell>
          <cell r="E2477" t="str">
            <v>0,03</v>
          </cell>
        </row>
        <row r="2478">
          <cell r="A2478">
            <v>2872</v>
          </cell>
          <cell r="B2478" t="str">
            <v>EXTREMIDADE FOFO FLANGE E BOLSA JGS PN-10/16 DN 300 INCLUSIVE ANEL BORRACHA</v>
          </cell>
          <cell r="C2478" t="str">
            <v>UN</v>
          </cell>
          <cell r="E2478" t="str">
            <v>0,04</v>
          </cell>
        </row>
        <row r="2479">
          <cell r="A2479">
            <v>2886</v>
          </cell>
          <cell r="B2479" t="str">
            <v>EXTREMIDADE FOFO FLANGE E BOLSA JGS PN-16 DN 350 INCLUSIVE ANEL BORRACHA</v>
          </cell>
          <cell r="C2479" t="str">
            <v>UN</v>
          </cell>
          <cell r="E2479" t="str">
            <v>0,07</v>
          </cell>
        </row>
        <row r="2480">
          <cell r="A2480">
            <v>2943</v>
          </cell>
          <cell r="B2480" t="str">
            <v>EXTREMIDADE FOFO FLANGE E BOLSA JGS PN-16 DN 400 INCLUSIVE ANEL BORRACHA</v>
          </cell>
          <cell r="C2480" t="str">
            <v>UN</v>
          </cell>
          <cell r="E2480" t="str">
            <v>0,08</v>
          </cell>
        </row>
        <row r="2481">
          <cell r="A2481">
            <v>2942</v>
          </cell>
          <cell r="B2481" t="str">
            <v>EXTREMIDADE FOFO FLANGE E BOLSA JGS PN-16 DN 500 INCLUSIVE ANEL BORRACHA</v>
          </cell>
          <cell r="C2481" t="str">
            <v>UN</v>
          </cell>
          <cell r="E2481" t="str">
            <v>0,13</v>
          </cell>
        </row>
        <row r="2482">
          <cell r="A2482">
            <v>2888</v>
          </cell>
          <cell r="B2482" t="str">
            <v>EXTREMIDADE FOFO FLANGE E BOLSA JGS PN-16 DN 600 INCLUSIVE ANEL BORRACHA</v>
          </cell>
          <cell r="C2482" t="str">
            <v>UN</v>
          </cell>
          <cell r="E2482" t="str">
            <v>0,19</v>
          </cell>
        </row>
        <row r="2483">
          <cell r="A2483">
            <v>2940</v>
          </cell>
          <cell r="B2483" t="str">
            <v>EXTREMIDADE FOFO FLANGE E BOLSA JGS PN-25 DN 100 INCLUSIVE ANEL BORRACHA</v>
          </cell>
          <cell r="C2483" t="str">
            <v>UN</v>
          </cell>
          <cell r="E2483" t="str">
            <v>0,01</v>
          </cell>
        </row>
        <row r="2484">
          <cell r="A2484">
            <v>2890</v>
          </cell>
          <cell r="B2484" t="str">
            <v>EXTREMIDADE FOFO FLANGE E BOLSA JGS PN-25 DN 150 INCLUSIVE ANEL BORRACHA</v>
          </cell>
          <cell r="C2484" t="str">
            <v>UN</v>
          </cell>
          <cell r="E2484" t="str">
            <v>0,02</v>
          </cell>
        </row>
        <row r="2485">
          <cell r="A2485">
            <v>2939</v>
          </cell>
          <cell r="B2485" t="str">
            <v>EXTREMIDADE FOFO FLANGE E BOLSA JGS PN-25 DN 200 INCLUSIVE ANEL BORRACHA **CAIXA**</v>
          </cell>
          <cell r="C2485" t="str">
            <v>UN</v>
          </cell>
          <cell r="E2485" t="str">
            <v>0,03</v>
          </cell>
        </row>
        <row r="2486">
          <cell r="A2486">
            <v>2891</v>
          </cell>
          <cell r="B2486" t="str">
            <v>EXTREMIDADE FOFO FLANGE E BOLSA JGS PN-25 DN 250 INCLUSIVE ANEL BORRACHA</v>
          </cell>
          <cell r="C2486" t="str">
            <v>UN</v>
          </cell>
          <cell r="E2486" t="str">
            <v>0,04</v>
          </cell>
        </row>
        <row r="2487">
          <cell r="A2487">
            <v>2938</v>
          </cell>
          <cell r="B2487" t="str">
            <v>EXTREMIDADE FOFO FLANGE E BOLSA JGS PN-25 DN 300 INCLUSIVE ANEL BORRACHA</v>
          </cell>
          <cell r="C2487" t="str">
            <v>UN</v>
          </cell>
          <cell r="E2487" t="str">
            <v>0,06</v>
          </cell>
        </row>
        <row r="2488">
          <cell r="A2488">
            <v>2892</v>
          </cell>
          <cell r="B2488" t="str">
            <v>EXTREMIDADE FOFO FLANGE E BOLSA JGS PN-25 DN 350 INCLUSIVE ANEL BORRACHA</v>
          </cell>
          <cell r="C2488" t="str">
            <v>UN</v>
          </cell>
          <cell r="E2488" t="str">
            <v>0,08</v>
          </cell>
        </row>
        <row r="2489">
          <cell r="A2489">
            <v>2937</v>
          </cell>
          <cell r="B2489" t="str">
            <v>EXTREMIDADE FOFO FLANGE E BOLSA JGS PN-25 DN 400 INCLUSIVE ANEL BORRACHA</v>
          </cell>
          <cell r="C2489" t="str">
            <v>UN</v>
          </cell>
          <cell r="E2489" t="str">
            <v>0,10</v>
          </cell>
        </row>
        <row r="2490">
          <cell r="A2490">
            <v>2936</v>
          </cell>
          <cell r="B2490" t="str">
            <v>EXTREMIDADE FOFO FLANGE E BOLSA JGS PN-25 DN 500 INCLUSIVE ANEL BORRACHA</v>
          </cell>
          <cell r="C2490" t="str">
            <v>UN</v>
          </cell>
          <cell r="E2490" t="str">
            <v>0,14</v>
          </cell>
        </row>
        <row r="2491">
          <cell r="A2491">
            <v>2894</v>
          </cell>
          <cell r="B2491" t="str">
            <v>EXTREMIDADE FOFO FLANGE E BOLSA JGS PN-25 DN 600 INCLUSIVE ANEL BORRACHA</v>
          </cell>
          <cell r="C2491" t="str">
            <v>UN</v>
          </cell>
          <cell r="E2491" t="str">
            <v>0,20</v>
          </cell>
        </row>
        <row r="2492">
          <cell r="A2492">
            <v>2971</v>
          </cell>
          <cell r="B2492" t="str">
            <v>EXTREMIDADE FOFO FLANGE E BOLSA JM PN-10 DN 350</v>
          </cell>
          <cell r="C2492" t="str">
            <v>UN</v>
          </cell>
          <cell r="E2492" t="str">
            <v>0,16</v>
          </cell>
        </row>
        <row r="2493">
          <cell r="A2493">
            <v>2823</v>
          </cell>
          <cell r="B2493" t="str">
            <v>EXTREMIDADE FOFO FLANGE E BOLSA JM PN-10 DN 400</v>
          </cell>
          <cell r="C2493" t="str">
            <v>UN</v>
          </cell>
          <cell r="E2493" t="str">
            <v>0,21</v>
          </cell>
        </row>
        <row r="2494">
          <cell r="A2494">
            <v>2970</v>
          </cell>
          <cell r="B2494" t="str">
            <v>EXTREMIDADE FOFO FLANGE E BOLSA JM PN-10 DN 500</v>
          </cell>
          <cell r="C2494" t="str">
            <v>UN</v>
          </cell>
          <cell r="E2494" t="str">
            <v>0,31</v>
          </cell>
        </row>
        <row r="2495">
          <cell r="A2495">
            <v>2825</v>
          </cell>
          <cell r="B2495" t="str">
            <v>EXTREMIDADE FOFO FLANGE E BOLSA JM PN-10 DN 600</v>
          </cell>
          <cell r="C2495" t="str">
            <v>UN</v>
          </cell>
          <cell r="E2495" t="str">
            <v>0,37</v>
          </cell>
        </row>
        <row r="2496">
          <cell r="A2496">
            <v>2969</v>
          </cell>
          <cell r="B2496" t="str">
            <v>EXTREMIDADE FOFO FLANGE E BOLSA JM PN-10 DN 700</v>
          </cell>
          <cell r="C2496" t="str">
            <v>UN</v>
          </cell>
          <cell r="E2496" t="str">
            <v>0,62</v>
          </cell>
        </row>
        <row r="2497">
          <cell r="A2497">
            <v>2826</v>
          </cell>
          <cell r="B2497" t="str">
            <v>EXTREMIDADE FOFO FLANGE E BOLSA JM PN-10 DN 800</v>
          </cell>
          <cell r="C2497" t="str">
            <v>UN</v>
          </cell>
          <cell r="E2497" t="str">
            <v>0,85</v>
          </cell>
        </row>
        <row r="2498">
          <cell r="A2498">
            <v>2968</v>
          </cell>
          <cell r="B2498" t="str">
            <v>EXTREMIDADE FOFO FLANGE E BOLSA JM PN-10 DN 900</v>
          </cell>
          <cell r="C2498" t="str">
            <v>UN</v>
          </cell>
          <cell r="E2498" t="str">
            <v>0,95</v>
          </cell>
        </row>
        <row r="2499">
          <cell r="A2499">
            <v>2967</v>
          </cell>
          <cell r="B2499" t="str">
            <v>EXTREMIDADE FOFO FLANGE E BOLSA JM PN-10 DN 1000</v>
          </cell>
          <cell r="C2499" t="str">
            <v>UN</v>
          </cell>
          <cell r="E2499" t="str">
            <v>1,29</v>
          </cell>
        </row>
        <row r="2500">
          <cell r="A2500">
            <v>2827</v>
          </cell>
          <cell r="B2500" t="str">
            <v>EXTREMIDADE FOFO FLANGE E BOLSA JM PN-10 DN 1200</v>
          </cell>
          <cell r="C2500" t="str">
            <v>UN</v>
          </cell>
          <cell r="E2500" t="str">
            <v>1,41</v>
          </cell>
        </row>
        <row r="2501">
          <cell r="A2501">
            <v>2972</v>
          </cell>
          <cell r="B2501" t="str">
            <v>EXTREMIDADE FOFO FLANGE E BOLSA JM PN-10/16 DN 300</v>
          </cell>
          <cell r="C2501" t="str">
            <v>UN</v>
          </cell>
          <cell r="E2501" t="str">
            <v>0,12</v>
          </cell>
        </row>
        <row r="2502">
          <cell r="A2502">
            <v>2829</v>
          </cell>
          <cell r="B2502" t="str">
            <v>EXTREMIDADE FOFO FLANGE E BOLSA JM PN-16 DN 350</v>
          </cell>
          <cell r="C2502" t="str">
            <v>UN</v>
          </cell>
          <cell r="E2502" t="str">
            <v>0,17</v>
          </cell>
        </row>
        <row r="2503">
          <cell r="A2503">
            <v>2966</v>
          </cell>
          <cell r="B2503" t="str">
            <v>EXTREMIDADE FOFO FLANGE E BOLSA JM PN-16 DN 400</v>
          </cell>
          <cell r="C2503" t="str">
            <v>UN</v>
          </cell>
          <cell r="E2503" t="str">
            <v>0,22</v>
          </cell>
        </row>
        <row r="2504">
          <cell r="A2504">
            <v>2831</v>
          </cell>
          <cell r="B2504" t="str">
            <v>EXTREMIDADE FOFO FLANGE E BOLSA JM PN-16 DN 500</v>
          </cell>
          <cell r="C2504" t="str">
            <v>UN</v>
          </cell>
          <cell r="E2504" t="str">
            <v>0,34</v>
          </cell>
        </row>
        <row r="2505">
          <cell r="A2505">
            <v>2832</v>
          </cell>
          <cell r="B2505" t="str">
            <v>EXTREMIDADE FOFO FLANGE E BOLSA JM PN-16 DN 600</v>
          </cell>
          <cell r="C2505" t="str">
            <v>UN</v>
          </cell>
          <cell r="E2505" t="str">
            <v>0,41</v>
          </cell>
        </row>
        <row r="2506">
          <cell r="A2506">
            <v>2833</v>
          </cell>
          <cell r="B2506" t="str">
            <v>EXTREMIDADE FOFO FLANGE E BOLSA JM PN-16 DN 700</v>
          </cell>
          <cell r="C2506" t="str">
            <v>UN</v>
          </cell>
          <cell r="E2506" t="str">
            <v>0,66</v>
          </cell>
        </row>
        <row r="2507">
          <cell r="A2507">
            <v>2834</v>
          </cell>
          <cell r="B2507" t="str">
            <v>EXTREMIDADE FOFO FLANGE E BOLSA JM PN-16 DN 800</v>
          </cell>
          <cell r="C2507" t="str">
            <v>UN</v>
          </cell>
          <cell r="E2507" t="str">
            <v>0,93</v>
          </cell>
        </row>
        <row r="2508">
          <cell r="A2508">
            <v>2835</v>
          </cell>
          <cell r="B2508" t="str">
            <v>EXTREMIDADE FOFO FLANGE E BOLSA JM PN-16 DN 900</v>
          </cell>
          <cell r="C2508" t="str">
            <v>UN</v>
          </cell>
          <cell r="E2508" t="str">
            <v>1,09</v>
          </cell>
        </row>
        <row r="2509">
          <cell r="A2509">
            <v>2836</v>
          </cell>
          <cell r="B2509" t="str">
            <v>EXTREMIDADE FOFO FLANGE E BOLSA JM PN-16 DN 1000</v>
          </cell>
          <cell r="C2509" t="str">
            <v>UN</v>
          </cell>
          <cell r="E2509" t="str">
            <v>1,44</v>
          </cell>
        </row>
        <row r="2510">
          <cell r="A2510">
            <v>2837</v>
          </cell>
          <cell r="B2510" t="str">
            <v>EXTREMIDADE FOFO FLANGE E BOLSA JM PN-16 DN 1200</v>
          </cell>
          <cell r="C2510" t="str">
            <v>UN</v>
          </cell>
          <cell r="E2510" t="str">
            <v>1,51</v>
          </cell>
        </row>
        <row r="2511">
          <cell r="A2511">
            <v>2828</v>
          </cell>
          <cell r="B2511" t="str">
            <v>EXTREMIDADE FOFO FLANGE E BOLSA JM PN-16 DN 300</v>
          </cell>
          <cell r="C2511" t="str">
            <v>UN</v>
          </cell>
          <cell r="E2511" t="str">
            <v>0,05</v>
          </cell>
        </row>
        <row r="2512">
          <cell r="A2512">
            <v>2977</v>
          </cell>
          <cell r="B2512" t="str">
            <v>EXTREMIDADE FOFO FLANGE E BOLSA JM PN-25 DN 300</v>
          </cell>
          <cell r="C2512" t="str">
            <v>UN</v>
          </cell>
          <cell r="E2512" t="str">
            <v>0,13</v>
          </cell>
        </row>
        <row r="2513">
          <cell r="A2513">
            <v>3046</v>
          </cell>
          <cell r="B2513" t="str">
            <v>EXTREMIDADE FOFO FLANGE E BOLSA JM PN-25 DN 350</v>
          </cell>
          <cell r="C2513" t="str">
            <v>UN</v>
          </cell>
          <cell r="E2513" t="str">
            <v>0,18</v>
          </cell>
        </row>
        <row r="2514">
          <cell r="A2514">
            <v>2978</v>
          </cell>
          <cell r="B2514" t="str">
            <v>EXTREMIDADE FOFO FLANGE E BOLSA JM PN-25 DN 400</v>
          </cell>
          <cell r="C2514" t="str">
            <v>UN</v>
          </cell>
          <cell r="E2514" t="str">
            <v>0,24</v>
          </cell>
        </row>
        <row r="2515">
          <cell r="A2515">
            <v>2980</v>
          </cell>
          <cell r="B2515" t="str">
            <v>EXTREMIDADE FOFO FLANGE E BOLSA JM PN-25 DN 500</v>
          </cell>
          <cell r="C2515" t="str">
            <v>UN</v>
          </cell>
          <cell r="E2515" t="str">
            <v>0,36</v>
          </cell>
        </row>
        <row r="2516">
          <cell r="A2516">
            <v>3047</v>
          </cell>
          <cell r="B2516" t="str">
            <v>EXTREMIDADE FOFO FLANGE E BOLSA JM PN-25 DN 600</v>
          </cell>
          <cell r="C2516" t="str">
            <v>UN</v>
          </cell>
          <cell r="E2516" t="str">
            <v>0,43</v>
          </cell>
        </row>
        <row r="2517">
          <cell r="A2517">
            <v>2981</v>
          </cell>
          <cell r="B2517" t="str">
            <v>EXTREMIDADE FOFO FLANGE E BOLSA JM PN-25 DN 700</v>
          </cell>
          <cell r="C2517" t="str">
            <v>UN</v>
          </cell>
          <cell r="E2517" t="str">
            <v>0,73</v>
          </cell>
        </row>
        <row r="2518">
          <cell r="A2518">
            <v>2982</v>
          </cell>
          <cell r="B2518" t="str">
            <v>EXTREMIDADE FOFO FLANGE E BOLSA JM PN-25 DN 800</v>
          </cell>
          <cell r="C2518" t="str">
            <v>UN</v>
          </cell>
          <cell r="E2518" t="str">
            <v>1,02</v>
          </cell>
        </row>
        <row r="2519">
          <cell r="A2519">
            <v>2983</v>
          </cell>
          <cell r="B2519" t="str">
            <v>EXTREMIDADE FOFO FLANGE E BOLSA JM PN-25 DN 900</v>
          </cell>
          <cell r="C2519" t="str">
            <v>UN</v>
          </cell>
          <cell r="E2519" t="str">
            <v>1,21</v>
          </cell>
        </row>
        <row r="2520">
          <cell r="A2520">
            <v>2984</v>
          </cell>
          <cell r="B2520" t="str">
            <v>EXTREMIDADE FOFO FLANGE E BOLSA JM PN-25 DN 1000</v>
          </cell>
          <cell r="C2520" t="str">
            <v>UN</v>
          </cell>
          <cell r="E2520" t="str">
            <v>1,56</v>
          </cell>
        </row>
        <row r="2521">
          <cell r="A2521">
            <v>2985</v>
          </cell>
          <cell r="B2521" t="str">
            <v>EXTREMIDADE FOFO FLANGE E BOLSA JM PN-25 DN 1200</v>
          </cell>
          <cell r="C2521" t="str">
            <v>UN</v>
          </cell>
          <cell r="E2521" t="str">
            <v>1,97</v>
          </cell>
        </row>
        <row r="2522">
          <cell r="A2522">
            <v>2850</v>
          </cell>
          <cell r="B2522" t="str">
            <v>EXTREMIDADE FOFO FLANGE E PONTA C/ ABA VEDACAO PN-16 DN 200</v>
          </cell>
          <cell r="C2522" t="str">
            <v>UN</v>
          </cell>
          <cell r="E2522" t="str">
            <v>0,07</v>
          </cell>
        </row>
        <row r="2523">
          <cell r="A2523">
            <v>2959</v>
          </cell>
          <cell r="B2523" t="str">
            <v>EXTREMIDADE FOFO FLANGE E PONTA C/ ABA VEDACAO PN-16 DN 250</v>
          </cell>
          <cell r="C2523" t="str">
            <v>UN</v>
          </cell>
          <cell r="E2523" t="str">
            <v>0,09</v>
          </cell>
        </row>
        <row r="2524">
          <cell r="A2524">
            <v>2851</v>
          </cell>
          <cell r="B2524" t="str">
            <v>EXTREMIDADE FOFO FLANGE E PONTA C/ ABA VEDACAO PN-16 DN 300</v>
          </cell>
          <cell r="C2524" t="str">
            <v>UN</v>
          </cell>
          <cell r="E2524" t="str">
            <v>0,11</v>
          </cell>
        </row>
        <row r="2525">
          <cell r="A2525">
            <v>2954</v>
          </cell>
          <cell r="B2525" t="str">
            <v>EXTREMIDADE FOFO FLANGE E PONTA C/ ABA VEDACAO PN-25 DN 100</v>
          </cell>
          <cell r="C2525" t="str">
            <v>UN</v>
          </cell>
          <cell r="E2525" t="str">
            <v>0,05</v>
          </cell>
        </row>
        <row r="2526">
          <cell r="A2526">
            <v>2842</v>
          </cell>
          <cell r="B2526" t="str">
            <v>EXTREMIDADE FOFO FLANGE E PONTA C/ABA VEDACAO PN-10 DN 350</v>
          </cell>
          <cell r="C2526" t="str">
            <v>UN</v>
          </cell>
          <cell r="E2526" t="str">
            <v>0,15</v>
          </cell>
        </row>
        <row r="2527">
          <cell r="A2527">
            <v>2843</v>
          </cell>
          <cell r="B2527" t="str">
            <v>EXTREMIDADE FOFO FLANGE E PONTA C/ABA VEDACAO PN-10 DN 400</v>
          </cell>
          <cell r="C2527" t="str">
            <v>UN</v>
          </cell>
          <cell r="E2527" t="str">
            <v>0,16</v>
          </cell>
        </row>
        <row r="2528">
          <cell r="A2528">
            <v>2964</v>
          </cell>
          <cell r="B2528" t="str">
            <v>EXTREMIDADE FOFO FLANGE E PONTA C/ABA VEDACAO PN-10 DN 500</v>
          </cell>
          <cell r="C2528" t="str">
            <v>UN</v>
          </cell>
          <cell r="E2528" t="str">
            <v>0,26</v>
          </cell>
        </row>
        <row r="2529">
          <cell r="A2529">
            <v>2844</v>
          </cell>
          <cell r="B2529" t="str">
            <v>EXTREMIDADE FOFO FLANGE E PONTA C/ABA VEDACAO PN-10 DN 600</v>
          </cell>
          <cell r="C2529" t="str">
            <v>UN</v>
          </cell>
          <cell r="E2529" t="str">
            <v>0,30</v>
          </cell>
        </row>
        <row r="2530">
          <cell r="A2530">
            <v>2963</v>
          </cell>
          <cell r="B2530" t="str">
            <v>EXTREMIDADE FOFO FLANGE E PONTA C/ABA VEDACAO PN-10 DN 700</v>
          </cell>
          <cell r="C2530" t="str">
            <v>UN</v>
          </cell>
          <cell r="E2530" t="str">
            <v>0,45</v>
          </cell>
        </row>
        <row r="2531">
          <cell r="A2531">
            <v>2962</v>
          </cell>
          <cell r="B2531" t="str">
            <v>EXTREMIDADE FOFO FLANGE E PONTA C/ABA VEDACAO PN-10 DN 800</v>
          </cell>
          <cell r="C2531" t="str">
            <v>UN</v>
          </cell>
          <cell r="E2531" t="str">
            <v>0,52</v>
          </cell>
        </row>
        <row r="2532">
          <cell r="A2532">
            <v>2845</v>
          </cell>
          <cell r="B2532" t="str">
            <v>EXTREMIDADE FOFO FLANGE E PONTA C/ABA VEDACAO PN-10 DN 900</v>
          </cell>
          <cell r="C2532" t="str">
            <v>UN</v>
          </cell>
          <cell r="E2532" t="str">
            <v>0,63</v>
          </cell>
        </row>
        <row r="2533">
          <cell r="A2533">
            <v>2961</v>
          </cell>
          <cell r="B2533" t="str">
            <v>EXTREMIDADE FOFO FLANGE E PONTA C/ABA VEDACAO PN-10 DN 1000</v>
          </cell>
          <cell r="C2533" t="str">
            <v>UN</v>
          </cell>
          <cell r="E2533" t="str">
            <v>0,68</v>
          </cell>
        </row>
        <row r="2534">
          <cell r="A2534">
            <v>2846</v>
          </cell>
          <cell r="B2534" t="str">
            <v>EXTREMIDADE FOFO FLANGE E PONTA C/ABA VEDACAO PN-10 DN 1200</v>
          </cell>
          <cell r="C2534" t="str">
            <v>UN</v>
          </cell>
          <cell r="E2534" t="str">
            <v>1,17</v>
          </cell>
        </row>
        <row r="2535">
          <cell r="A2535">
            <v>2839</v>
          </cell>
          <cell r="B2535" t="str">
            <v>EXTREMIDADE FOFO FLANGE E PONTA C/ABA VEDACAO PN-10/16 DN 150</v>
          </cell>
          <cell r="C2535" t="str">
            <v>UN</v>
          </cell>
          <cell r="E2535" t="str">
            <v>0,04</v>
          </cell>
        </row>
        <row r="2536">
          <cell r="A2536">
            <v>2840</v>
          </cell>
          <cell r="B2536" t="str">
            <v>EXTREMIDADE FOFO FLANGE E PONTA C/ABA VEDACAO PN-10/16 DN 200</v>
          </cell>
          <cell r="C2536" t="str">
            <v>UN</v>
          </cell>
          <cell r="E2536" t="str">
            <v>0,07</v>
          </cell>
        </row>
        <row r="2537">
          <cell r="A2537">
            <v>2965</v>
          </cell>
          <cell r="B2537" t="str">
            <v>EXTREMIDADE FOFO FLANGE E PONTA C/ABA VEDACAO PN-10/16 DN 250</v>
          </cell>
          <cell r="C2537" t="str">
            <v>UN</v>
          </cell>
          <cell r="E2537" t="str">
            <v>0,09</v>
          </cell>
        </row>
        <row r="2538">
          <cell r="A2538">
            <v>2841</v>
          </cell>
          <cell r="B2538" t="str">
            <v>EXTREMIDADE FOFO FLANGE E PONTA C/ABA VEDACAO PN-10/16 DN 300</v>
          </cell>
          <cell r="C2538" t="str">
            <v>UN</v>
          </cell>
          <cell r="E2538" t="str">
            <v>0,10</v>
          </cell>
        </row>
        <row r="2539">
          <cell r="A2539">
            <v>2960</v>
          </cell>
          <cell r="B2539" t="str">
            <v>EXTREMIDADE FOFO FLANGE E PONTA C/ABA VEDACAO PN-10/16/25 DN 80</v>
          </cell>
          <cell r="C2539" t="str">
            <v>UN</v>
          </cell>
          <cell r="E2539" t="str">
            <v>0,02</v>
          </cell>
        </row>
        <row r="2540">
          <cell r="A2540">
            <v>2838</v>
          </cell>
          <cell r="B2540" t="str">
            <v>EXTREMIDADE FOFO FLANGE E PONTA C/ABA VEDACAO PN-10/16/25 DN 100</v>
          </cell>
          <cell r="C2540" t="str">
            <v>UN</v>
          </cell>
          <cell r="E2540" t="str">
            <v>0,03</v>
          </cell>
        </row>
        <row r="2541">
          <cell r="A2541">
            <v>2958</v>
          </cell>
          <cell r="B2541" t="str">
            <v>EXTREMIDADE FOFO FLANGE E PONTA C/ABA VEDACAO PN-16 DN 350</v>
          </cell>
          <cell r="C2541" t="str">
            <v>UN</v>
          </cell>
          <cell r="E2541" t="str">
            <v>0,15</v>
          </cell>
        </row>
        <row r="2542">
          <cell r="A2542">
            <v>2852</v>
          </cell>
          <cell r="B2542" t="str">
            <v>EXTREMIDADE FOFO FLANGE E PONTA C/ABA VEDACAO PN-16 DN 400</v>
          </cell>
          <cell r="C2542" t="str">
            <v>UN</v>
          </cell>
          <cell r="E2542" t="str">
            <v>0,16</v>
          </cell>
        </row>
        <row r="2543">
          <cell r="A2543">
            <v>2853</v>
          </cell>
          <cell r="B2543" t="str">
            <v>EXTREMIDADE FOFO FLANGE E PONTA C/ABA VEDACAO PN-16 DN 500</v>
          </cell>
          <cell r="C2543" t="str">
            <v>UN</v>
          </cell>
          <cell r="E2543" t="str">
            <v>0,30</v>
          </cell>
        </row>
        <row r="2544">
          <cell r="A2544">
            <v>2957</v>
          </cell>
          <cell r="B2544" t="str">
            <v>EXTREMIDADE FOFO FLANGE E PONTA C/ABA VEDACAO PN-16 DN 600</v>
          </cell>
          <cell r="C2544" t="str">
            <v>UN</v>
          </cell>
          <cell r="E2544" t="str">
            <v>0,38</v>
          </cell>
        </row>
        <row r="2545">
          <cell r="A2545">
            <v>2854</v>
          </cell>
          <cell r="B2545" t="str">
            <v>EXTREMIDADE FOFO FLANGE E PONTA C/ABA VEDACAO PN-16 DN 700</v>
          </cell>
          <cell r="C2545" t="str">
            <v>UN</v>
          </cell>
          <cell r="E2545" t="str">
            <v>0,57</v>
          </cell>
        </row>
        <row r="2546">
          <cell r="A2546">
            <v>2956</v>
          </cell>
          <cell r="B2546" t="str">
            <v>EXTREMIDADE FOFO FLANGE E PONTA C/ABA VEDACAO PN-16 DN 800</v>
          </cell>
          <cell r="C2546" t="str">
            <v>UN</v>
          </cell>
          <cell r="E2546" t="str">
            <v>0,66</v>
          </cell>
        </row>
        <row r="2547">
          <cell r="A2547">
            <v>2855</v>
          </cell>
          <cell r="B2547" t="str">
            <v>EXTREMIDADE FOFO FLANGE E PONTA C/ABA VEDACAO PN-16 DN 900</v>
          </cell>
          <cell r="C2547" t="str">
            <v>UN</v>
          </cell>
          <cell r="E2547" t="str">
            <v>0,75</v>
          </cell>
        </row>
        <row r="2548">
          <cell r="A2548">
            <v>2856</v>
          </cell>
          <cell r="B2548" t="str">
            <v>EXTREMIDADE FOFO FLANGE E PONTA C/ABA VEDACAO PN-16 DN 1000</v>
          </cell>
          <cell r="C2548" t="str">
            <v>UN</v>
          </cell>
          <cell r="E2548" t="str">
            <v>1,00</v>
          </cell>
        </row>
        <row r="2549">
          <cell r="A2549">
            <v>2955</v>
          </cell>
          <cell r="B2549" t="str">
            <v>EXTREMIDADE FOFO FLANGE E PONTA C/ABA VEDACAO PN-16 DN 1200</v>
          </cell>
          <cell r="C2549" t="str">
            <v>UN</v>
          </cell>
          <cell r="E2549" t="str">
            <v>1,28</v>
          </cell>
        </row>
        <row r="2550">
          <cell r="A2550">
            <v>2859</v>
          </cell>
          <cell r="B2550" t="str">
            <v>EXTREMIDADE FOFO FLANGE E PONTA C/ABA VEDACAO PN-25 DN 150</v>
          </cell>
          <cell r="C2550" t="str">
            <v>UN</v>
          </cell>
          <cell r="E2550" t="str">
            <v>0,07</v>
          </cell>
        </row>
        <row r="2551">
          <cell r="A2551">
            <v>2860</v>
          </cell>
          <cell r="B2551" t="str">
            <v>EXTREMIDADE FOFO FLANGE E PONTA C/ABA VEDACAO PN-25 DN 200</v>
          </cell>
          <cell r="C2551" t="str">
            <v>UN</v>
          </cell>
          <cell r="E2551" t="str">
            <v>0,07</v>
          </cell>
        </row>
        <row r="2552">
          <cell r="A2552">
            <v>2953</v>
          </cell>
          <cell r="B2552" t="str">
            <v>EXTREMIDADE FOFO FLANGE E PONTA C/ABA VEDACAO PN-25 DN 250</v>
          </cell>
          <cell r="C2552" t="str">
            <v>UN</v>
          </cell>
          <cell r="E2552" t="str">
            <v>0,09</v>
          </cell>
        </row>
        <row r="2553">
          <cell r="A2553">
            <v>2952</v>
          </cell>
          <cell r="B2553" t="str">
            <v>EXTREMIDADE FOFO FLANGE E PONTA C/ABA VEDACAO PN-25 DN 300</v>
          </cell>
          <cell r="C2553" t="str">
            <v>UN</v>
          </cell>
          <cell r="E2553" t="str">
            <v>0,11</v>
          </cell>
        </row>
        <row r="2554">
          <cell r="A2554">
            <v>2861</v>
          </cell>
          <cell r="B2554" t="str">
            <v>EXTREMIDADE FOFO FLANGE E PONTA C/ABA VEDACAO PN-25 DN 350</v>
          </cell>
          <cell r="C2554" t="str">
            <v>UN</v>
          </cell>
          <cell r="E2554" t="str">
            <v>0,19</v>
          </cell>
        </row>
        <row r="2555">
          <cell r="A2555">
            <v>2862</v>
          </cell>
          <cell r="B2555" t="str">
            <v>EXTREMIDADE FOFO FLANGE E PONTA C/ABA VEDACAO PN-25 DN 400</v>
          </cell>
          <cell r="C2555" t="str">
            <v>UN</v>
          </cell>
          <cell r="E2555" t="str">
            <v>0,19</v>
          </cell>
        </row>
        <row r="2556">
          <cell r="A2556">
            <v>2951</v>
          </cell>
          <cell r="B2556" t="str">
            <v>EXTREMIDADE FOFO FLANGE E PONTA C/ABA VEDACAO PN-25 DN 500</v>
          </cell>
          <cell r="C2556" t="str">
            <v>UN</v>
          </cell>
          <cell r="E2556" t="str">
            <v>0,33</v>
          </cell>
        </row>
        <row r="2557">
          <cell r="A2557">
            <v>2863</v>
          </cell>
          <cell r="B2557" t="str">
            <v>EXTREMIDADE FOFO FLANGE E PONTA C/ABA VEDACAO PN-25 DN 600</v>
          </cell>
          <cell r="C2557" t="str">
            <v>UN</v>
          </cell>
          <cell r="E2557" t="str">
            <v>0,45</v>
          </cell>
        </row>
        <row r="2558">
          <cell r="A2558">
            <v>2864</v>
          </cell>
          <cell r="B2558" t="str">
            <v>EXTREMIDADE FOFO FLANGE E PONTA C/ABA VEDACAO PN-25 DN 700</v>
          </cell>
          <cell r="C2558" t="str">
            <v>UN</v>
          </cell>
          <cell r="E2558" t="str">
            <v>0,62</v>
          </cell>
        </row>
        <row r="2559">
          <cell r="A2559">
            <v>2865</v>
          </cell>
          <cell r="B2559" t="str">
            <v>EXTREMIDADE FOFO FLANGE E PONTA C/ABA VEDACAO PN-25 DN 800</v>
          </cell>
          <cell r="C2559" t="str">
            <v>UN</v>
          </cell>
          <cell r="E2559" t="str">
            <v>0,77</v>
          </cell>
        </row>
        <row r="2560">
          <cell r="A2560">
            <v>2950</v>
          </cell>
          <cell r="B2560" t="str">
            <v>EXTREMIDADE FOFO FLANGE E PONTA C/ABA VEDACAO PN-25 DN 900</v>
          </cell>
          <cell r="C2560" t="str">
            <v>UN</v>
          </cell>
          <cell r="E2560" t="str">
            <v>0,87</v>
          </cell>
        </row>
        <row r="2561">
          <cell r="A2561">
            <v>2949</v>
          </cell>
          <cell r="B2561" t="str">
            <v>EXTREMIDADE FOFO FLANGE E PONTA C/ABA VEDACAO PN-25 DN 1000</v>
          </cell>
          <cell r="C2561" t="str">
            <v>UN</v>
          </cell>
          <cell r="E2561" t="str">
            <v>1,16</v>
          </cell>
        </row>
        <row r="2562">
          <cell r="A2562">
            <v>2866</v>
          </cell>
          <cell r="B2562" t="str">
            <v>EXTREMIDADE FOFO FLANGE E PONTA C/ABA VEDACAO PN-25 DN 1200</v>
          </cell>
          <cell r="C2562" t="str">
            <v>UN</v>
          </cell>
          <cell r="E2562" t="str">
            <v>1,50</v>
          </cell>
        </row>
        <row r="2563">
          <cell r="A2563">
            <v>2899</v>
          </cell>
          <cell r="B2563" t="str">
            <v>EXTREMIDADE FOFO FLANGE E PONTA P/ JE / JM PN-10 DN 250</v>
          </cell>
          <cell r="C2563" t="str">
            <v>UN</v>
          </cell>
          <cell r="E2563" t="str">
            <v>0,04</v>
          </cell>
        </row>
        <row r="2564">
          <cell r="A2564">
            <v>2933</v>
          </cell>
          <cell r="B2564" t="str">
            <v>EXTREMIDADE FOFO FLANGE E PONTA P/ JE / JM PN-10 DN 300</v>
          </cell>
          <cell r="C2564" t="str">
            <v>UN</v>
          </cell>
          <cell r="E2564" t="str">
            <v>0,04</v>
          </cell>
        </row>
        <row r="2565">
          <cell r="A2565">
            <v>2900</v>
          </cell>
          <cell r="B2565" t="str">
            <v>EXTREMIDADE FOFO FLANGE E PONTA P/ JE / JM PN-10 DN 350</v>
          </cell>
          <cell r="C2565" t="str">
            <v>UN</v>
          </cell>
          <cell r="E2565" t="str">
            <v>0,08</v>
          </cell>
        </row>
        <row r="2566">
          <cell r="A2566">
            <v>2901</v>
          </cell>
          <cell r="B2566" t="str">
            <v>EXTREMIDADE FOFO FLANGE E PONTA P/ JE / JM PN-10 DN 400</v>
          </cell>
          <cell r="C2566" t="str">
            <v>UN</v>
          </cell>
          <cell r="E2566" t="str">
            <v>0,08</v>
          </cell>
        </row>
        <row r="2567">
          <cell r="A2567">
            <v>2902</v>
          </cell>
          <cell r="B2567" t="str">
            <v>EXTREMIDADE FOFO FLANGE E PONTA P/ JE / JM PN-10 DN 450</v>
          </cell>
          <cell r="C2567" t="str">
            <v>UN</v>
          </cell>
          <cell r="E2567" t="str">
            <v>0,12</v>
          </cell>
        </row>
        <row r="2568">
          <cell r="A2568">
            <v>2903</v>
          </cell>
          <cell r="B2568" t="str">
            <v>EXTREMIDADE FOFO FLANGE E PONTA P/ JE / JM PN-10 DN 500</v>
          </cell>
          <cell r="C2568" t="str">
            <v>UN</v>
          </cell>
          <cell r="E2568" t="str">
            <v>0,14</v>
          </cell>
        </row>
        <row r="2569">
          <cell r="A2569">
            <v>2932</v>
          </cell>
          <cell r="B2569" t="str">
            <v>EXTREMIDADE FOFO FLANGE E PONTA P/ JE / JM PN-10 DN 600</v>
          </cell>
          <cell r="C2569" t="str">
            <v>UN</v>
          </cell>
          <cell r="E2569" t="str">
            <v>0,19</v>
          </cell>
        </row>
        <row r="2570">
          <cell r="A2570">
            <v>2931</v>
          </cell>
          <cell r="B2570" t="str">
            <v>EXTREMIDADE FOFO FLANGE E PONTA P/ JE / JM PN-10 DN 700</v>
          </cell>
          <cell r="C2570" t="str">
            <v>UN</v>
          </cell>
          <cell r="E2570" t="str">
            <v>0,42</v>
          </cell>
        </row>
        <row r="2571">
          <cell r="A2571">
            <v>2904</v>
          </cell>
          <cell r="B2571" t="str">
            <v>EXTREMIDADE FOFO FLANGE E PONTA P/ JE / JM PN-10 DN 800</v>
          </cell>
          <cell r="C2571" t="str">
            <v>UN</v>
          </cell>
          <cell r="E2571" t="str">
            <v>0,48</v>
          </cell>
        </row>
        <row r="2572">
          <cell r="A2572">
            <v>2905</v>
          </cell>
          <cell r="B2572" t="str">
            <v>EXTREMIDADE FOFO FLANGE E PONTA P/ JE / JM PN-10 DN 900</v>
          </cell>
          <cell r="C2572" t="str">
            <v>UN</v>
          </cell>
          <cell r="E2572" t="str">
            <v>0,55</v>
          </cell>
        </row>
        <row r="2573">
          <cell r="A2573">
            <v>2930</v>
          </cell>
          <cell r="B2573" t="str">
            <v>EXTREMIDADE FOFO FLANGE E PONTA P/ JE / JM PN-10 DN 1000</v>
          </cell>
          <cell r="C2573" t="str">
            <v>UN</v>
          </cell>
          <cell r="E2573" t="str">
            <v>0,61</v>
          </cell>
        </row>
        <row r="2574">
          <cell r="A2574">
            <v>2906</v>
          </cell>
          <cell r="B2574" t="str">
            <v>EXTREMIDADE FOFO FLANGE E PONTA P/ JE / JM PN-10 DN 1200</v>
          </cell>
          <cell r="C2574" t="str">
            <v>UN</v>
          </cell>
          <cell r="E2574" t="str">
            <v>0,75</v>
          </cell>
        </row>
        <row r="2575">
          <cell r="A2575">
            <v>2897</v>
          </cell>
          <cell r="B2575" t="str">
            <v>EXTREMIDADE FOFO FLANGE E PONTA P/ JE / JM PN-10/16 DN 150</v>
          </cell>
          <cell r="C2575" t="str">
            <v>UN</v>
          </cell>
          <cell r="E2575" t="str">
            <v>0,02</v>
          </cell>
        </row>
        <row r="2576">
          <cell r="A2576">
            <v>2898</v>
          </cell>
          <cell r="B2576" t="str">
            <v>EXTREMIDADE FOFO FLANGE E PONTA P/ JE / JM PN-10/16 DN 200</v>
          </cell>
          <cell r="C2576" t="str">
            <v>UN</v>
          </cell>
          <cell r="E2576" t="str">
            <v>0,02</v>
          </cell>
        </row>
        <row r="2577">
          <cell r="A2577">
            <v>2911</v>
          </cell>
          <cell r="B2577" t="str">
            <v>EXTREMIDADE FOFO FLANGE E PONTA P/ JE / JM PN-16 DN 250</v>
          </cell>
          <cell r="C2577" t="str">
            <v>UN</v>
          </cell>
          <cell r="E2577" t="str">
            <v>0,05</v>
          </cell>
        </row>
        <row r="2578">
          <cell r="A2578">
            <v>2928</v>
          </cell>
          <cell r="B2578" t="str">
            <v>EXTREMIDADE FOFO FLANGE E PONTA P/ JE / JM PN-16 DN 300</v>
          </cell>
          <cell r="C2578" t="str">
            <v>UN</v>
          </cell>
          <cell r="E2578" t="str">
            <v>0,06</v>
          </cell>
        </row>
        <row r="2579">
          <cell r="A2579">
            <v>2927</v>
          </cell>
          <cell r="B2579" t="str">
            <v>EXTREMIDADE FOFO FLANGE E PONTA P/ JE / JM PN-16 DN 350</v>
          </cell>
          <cell r="C2579" t="str">
            <v>UN</v>
          </cell>
          <cell r="E2579" t="str">
            <v>0,08</v>
          </cell>
        </row>
        <row r="2580">
          <cell r="A2580">
            <v>2912</v>
          </cell>
          <cell r="B2580" t="str">
            <v>EXTREMIDADE FOFO FLANGE E PONTA P/ JE / JM PN-16 DN 400</v>
          </cell>
          <cell r="C2580" t="str">
            <v>UN</v>
          </cell>
          <cell r="E2580" t="str">
            <v>0,11</v>
          </cell>
        </row>
        <row r="2581">
          <cell r="A2581">
            <v>2913</v>
          </cell>
          <cell r="B2581" t="str">
            <v>EXTREMIDADE FOFO FLANGE E PONTA P/ JE / JM PN-16 DN 500</v>
          </cell>
          <cell r="C2581" t="str">
            <v>UN</v>
          </cell>
          <cell r="E2581" t="str">
            <v>0,16</v>
          </cell>
        </row>
        <row r="2582">
          <cell r="A2582">
            <v>2914</v>
          </cell>
          <cell r="B2582" t="str">
            <v>EXTREMIDADE FOFO FLANGE E PONTA P/ JE / JM PN-16 DN 600</v>
          </cell>
          <cell r="C2582" t="str">
            <v>UN</v>
          </cell>
          <cell r="E2582" t="str">
            <v>0,26</v>
          </cell>
        </row>
        <row r="2583">
          <cell r="A2583">
            <v>2925</v>
          </cell>
          <cell r="B2583" t="str">
            <v>EXTREMIDADE FOFO FLANGE E PONTA P/ JE / JM PN-16 DN 700</v>
          </cell>
          <cell r="C2583" t="str">
            <v>UN</v>
          </cell>
          <cell r="E2583" t="str">
            <v>0,42</v>
          </cell>
        </row>
        <row r="2584">
          <cell r="A2584">
            <v>2915</v>
          </cell>
          <cell r="B2584" t="str">
            <v>EXTREMIDADE FOFO FLANGE E PONTA P/ JE / JM PN-16 DN 800</v>
          </cell>
          <cell r="C2584" t="str">
            <v>UN</v>
          </cell>
          <cell r="E2584" t="str">
            <v>0,48</v>
          </cell>
        </row>
        <row r="2585">
          <cell r="A2585">
            <v>2924</v>
          </cell>
          <cell r="B2585" t="str">
            <v>EXTREMIDADE FOFO FLANGE E PONTA P/ JE / JM PN-16 DN 900</v>
          </cell>
          <cell r="C2585" t="str">
            <v>UN</v>
          </cell>
          <cell r="E2585" t="str">
            <v>0,55</v>
          </cell>
        </row>
        <row r="2586">
          <cell r="A2586">
            <v>2923</v>
          </cell>
          <cell r="B2586" t="str">
            <v>EXTREMIDADE FOFO FLANGE E PONTA P/ JE / JM PN-16 DN 1000</v>
          </cell>
          <cell r="C2586" t="str">
            <v>UN</v>
          </cell>
          <cell r="E2586" t="str">
            <v>0,62</v>
          </cell>
        </row>
        <row r="2587">
          <cell r="A2587">
            <v>2916</v>
          </cell>
          <cell r="B2587" t="str">
            <v>EXTREMIDADE FOFO FLANGE E PONTA P/ JE / JM PN-16 DN 1200</v>
          </cell>
          <cell r="C2587" t="str">
            <v>UN</v>
          </cell>
          <cell r="E2587" t="str">
            <v>0,85</v>
          </cell>
        </row>
        <row r="2588">
          <cell r="A2588">
            <v>2921</v>
          </cell>
          <cell r="B2588" t="str">
            <v>EXTREMIDADE FOFO FLANGE E PONTA P/ JE / JM PN-25 DN 100</v>
          </cell>
          <cell r="C2588" t="str">
            <v>UN</v>
          </cell>
          <cell r="E2588" t="str">
            <v>0,01</v>
          </cell>
        </row>
        <row r="2589">
          <cell r="A2589">
            <v>2918</v>
          </cell>
          <cell r="B2589" t="str">
            <v>EXTREMIDADE FOFO FLANGE E PONTA P/ JE / JM PN-25 DN 150</v>
          </cell>
          <cell r="C2589" t="str">
            <v>UN</v>
          </cell>
          <cell r="E2589" t="str">
            <v>0,02</v>
          </cell>
        </row>
        <row r="2590">
          <cell r="A2590">
            <v>2920</v>
          </cell>
          <cell r="B2590" t="str">
            <v>EXTREMIDADE FOFO FLANGE E PONTA P/ JE / JM PN-25 DN 200</v>
          </cell>
          <cell r="C2590" t="str">
            <v>UN</v>
          </cell>
          <cell r="E2590" t="str">
            <v>0,03</v>
          </cell>
        </row>
        <row r="2591">
          <cell r="A2591">
            <v>2919</v>
          </cell>
          <cell r="B2591" t="str">
            <v>EXTREMIDADE FOFO FLANGE E PONTA P/ JE / JM PN-25 DN 250</v>
          </cell>
          <cell r="C2591" t="str">
            <v>UN</v>
          </cell>
          <cell r="E2591" t="str">
            <v>0,05</v>
          </cell>
        </row>
        <row r="2592">
          <cell r="A2592">
            <v>2816</v>
          </cell>
          <cell r="B2592" t="str">
            <v>EXTREMIDADE FOFO FLANGE E PONTA P/ JE / JM PN-25 DN 300</v>
          </cell>
          <cell r="C2592" t="str">
            <v>UN</v>
          </cell>
          <cell r="E2592" t="str">
            <v>0,06</v>
          </cell>
        </row>
        <row r="2593">
          <cell r="A2593">
            <v>2817</v>
          </cell>
          <cell r="B2593" t="str">
            <v>EXTREMIDADE FOFO FLANGE E PONTA P/ JE / JM PN-25 DN 350</v>
          </cell>
          <cell r="C2593" t="str">
            <v>UN</v>
          </cell>
          <cell r="E2593" t="str">
            <v>0,10</v>
          </cell>
        </row>
        <row r="2594">
          <cell r="A2594">
            <v>2976</v>
          </cell>
          <cell r="B2594" t="str">
            <v>EXTREMIDADE FOFO FLANGE E PONTA P/ JE / JM PN-25 DN 400</v>
          </cell>
          <cell r="C2594" t="str">
            <v>UN</v>
          </cell>
          <cell r="E2594" t="str">
            <v>0,11</v>
          </cell>
        </row>
        <row r="2595">
          <cell r="A2595">
            <v>2975</v>
          </cell>
          <cell r="B2595" t="str">
            <v>EXTREMIDADE FOFO FLANGE E PONTA P/ JE / JM PN-25 DN 500</v>
          </cell>
          <cell r="C2595" t="str">
            <v>UN</v>
          </cell>
          <cell r="E2595" t="str">
            <v>0,18</v>
          </cell>
        </row>
        <row r="2596">
          <cell r="A2596">
            <v>2819</v>
          </cell>
          <cell r="B2596" t="str">
            <v>EXTREMIDADE FOFO FLANGE E PONTA P/ JE / JM PN-25 DN 600</v>
          </cell>
          <cell r="C2596" t="str">
            <v>UN</v>
          </cell>
          <cell r="E2596" t="str">
            <v>0,26</v>
          </cell>
        </row>
        <row r="2597">
          <cell r="A2597">
            <v>2820</v>
          </cell>
          <cell r="B2597" t="str">
            <v>EXTREMIDADE FOFO FLANGE E PONTA P/ JE / JM PN-25 DN 700</v>
          </cell>
          <cell r="C2597" t="str">
            <v>UN</v>
          </cell>
          <cell r="E2597" t="str">
            <v>0,43</v>
          </cell>
        </row>
        <row r="2598">
          <cell r="A2598">
            <v>2974</v>
          </cell>
          <cell r="B2598" t="str">
            <v>EXTREMIDADE FOFO FLANGE E PONTA P/ JE / JM PN-25 DN 800</v>
          </cell>
          <cell r="C2598" t="str">
            <v>UN</v>
          </cell>
          <cell r="E2598" t="str">
            <v>0,52</v>
          </cell>
        </row>
        <row r="2599">
          <cell r="A2599">
            <v>2973</v>
          </cell>
          <cell r="B2599" t="str">
            <v>EXTREMIDADE FOFO FLANGE E PONTA P/ JE / JM PN-25 DN 900</v>
          </cell>
          <cell r="C2599" t="str">
            <v>UN</v>
          </cell>
          <cell r="E2599" t="str">
            <v>0,58</v>
          </cell>
        </row>
        <row r="2600">
          <cell r="A2600">
            <v>2821</v>
          </cell>
          <cell r="B2600" t="str">
            <v>EXTREMIDADE FOFO FLANGE E PONTA P/ JE / JM PN-25 DN 1000</v>
          </cell>
          <cell r="C2600" t="str">
            <v>UN</v>
          </cell>
          <cell r="E2600" t="str">
            <v>0,75</v>
          </cell>
        </row>
        <row r="2601">
          <cell r="A2601">
            <v>2822</v>
          </cell>
          <cell r="B2601" t="str">
            <v>EXTREMIDADE FOFO FLANGE E PONTA P/ JE / JM PN-25 DN 1200</v>
          </cell>
          <cell r="C2601" t="str">
            <v>UN</v>
          </cell>
          <cell r="E2601" t="str">
            <v>1,02</v>
          </cell>
        </row>
        <row r="2602">
          <cell r="A2602">
            <v>2910</v>
          </cell>
          <cell r="B2602" t="str">
            <v>EXTREMIDADE FOFO FLANGE E PONTA P/ JE/JM PN-16 DN 200</v>
          </cell>
          <cell r="C2602" t="str">
            <v>UN</v>
          </cell>
          <cell r="E2602" t="str">
            <v>0,03</v>
          </cell>
        </row>
        <row r="2603">
          <cell r="A2603">
            <v>10780</v>
          </cell>
          <cell r="B2603" t="str">
            <v>EXTREMIDADE P/ HIDROMETRO PVC C/ BUCHA LATAO CURTA 1/2"</v>
          </cell>
          <cell r="C2603" t="str">
            <v>UN</v>
          </cell>
          <cell r="E2603" t="str">
            <v>6,35</v>
          </cell>
        </row>
        <row r="2604">
          <cell r="A2604">
            <v>10781</v>
          </cell>
          <cell r="B2604" t="str">
            <v>EXTREMIDADE P/ HIDROMETRO PVC C/ BUCHA LATAO CURTA 3/4"</v>
          </cell>
          <cell r="C2604" t="str">
            <v>UN</v>
          </cell>
          <cell r="E2604" t="str">
            <v>8,50</v>
          </cell>
        </row>
        <row r="2605">
          <cell r="A2605">
            <v>20108</v>
          </cell>
          <cell r="B2605" t="str">
            <v>EXTREMIDADE P/ HIDROMETRO PVC LONGA 1/2" SEM BUCHA LATAO</v>
          </cell>
          <cell r="C2605" t="str">
            <v>UN</v>
          </cell>
          <cell r="E2605" t="str">
            <v>3,41</v>
          </cell>
        </row>
        <row r="2606">
          <cell r="A2606">
            <v>20109</v>
          </cell>
          <cell r="B2606" t="str">
            <v>EXTREMIDADE P/ HIDROMETRO PVC LONGA 3/4" SEM BUCHA LATAO</v>
          </cell>
          <cell r="C2606" t="str">
            <v>UN</v>
          </cell>
          <cell r="E2606" t="str">
            <v>5,09</v>
          </cell>
        </row>
        <row r="2607">
          <cell r="A2607">
            <v>20106</v>
          </cell>
          <cell r="B2607" t="str">
            <v>EXTREMIDADE P/ HIDROMETRO PVC SEM BUCHA DE LATAO CURTA 1/2"</v>
          </cell>
          <cell r="C2607" t="str">
            <v>UN</v>
          </cell>
          <cell r="E2607" t="str">
            <v>3,36</v>
          </cell>
        </row>
        <row r="2608">
          <cell r="A2608">
            <v>20107</v>
          </cell>
          <cell r="B2608" t="str">
            <v>EXTREMIDADE P/ HIDROMETRO PVC SEM BUCHA DE LATAO CURTA 3/4"</v>
          </cell>
          <cell r="C2608" t="str">
            <v>UN</v>
          </cell>
          <cell r="E2608" t="str">
            <v>3,87</v>
          </cell>
        </row>
        <row r="2609">
          <cell r="A2609">
            <v>3073</v>
          </cell>
          <cell r="B2609" t="str">
            <v>EXTREMIDADE PVC PBA NBR 10351 BF DN 100/ DE 110MM</v>
          </cell>
          <cell r="C2609" t="str">
            <v>UN</v>
          </cell>
          <cell r="E2609" t="str">
            <v>128,41</v>
          </cell>
        </row>
        <row r="2610">
          <cell r="A2610">
            <v>3068</v>
          </cell>
          <cell r="B2610" t="str">
            <v>EXTREMIDADE PVC PBA NBR 10351 BF DN 50/ DE 60MM</v>
          </cell>
          <cell r="C2610" t="str">
            <v>UN</v>
          </cell>
          <cell r="E2610" t="str">
            <v>60,44</v>
          </cell>
        </row>
        <row r="2611">
          <cell r="A2611">
            <v>3074</v>
          </cell>
          <cell r="B2611" t="str">
            <v>EXTREMIDADE PVC PBA NBR 10351 BF DN 75/ DE 85MM</v>
          </cell>
          <cell r="C2611" t="str">
            <v>UN</v>
          </cell>
          <cell r="E2611" t="str">
            <v>102,25</v>
          </cell>
        </row>
        <row r="2612">
          <cell r="A2612">
            <v>3076</v>
          </cell>
          <cell r="B2612" t="str">
            <v>EXTREMIDADE PVC PBA NBR 10351 PF DN 100/ DE 110MM</v>
          </cell>
          <cell r="C2612" t="str">
            <v>UN</v>
          </cell>
          <cell r="E2612" t="str">
            <v>115,16</v>
          </cell>
        </row>
        <row r="2613">
          <cell r="A2613">
            <v>3072</v>
          </cell>
          <cell r="B2613" t="str">
            <v>EXTREMIDADE PVC PBA NBR 10351 PF DN 50/ DE 60MM</v>
          </cell>
          <cell r="C2613" t="str">
            <v>UN</v>
          </cell>
          <cell r="E2613" t="str">
            <v>51,14</v>
          </cell>
        </row>
        <row r="2614">
          <cell r="A2614">
            <v>3075</v>
          </cell>
          <cell r="B2614" t="str">
            <v>EXTREMIDADE PVC PBA NBR 10351 PF DN 75/ DE 85MM</v>
          </cell>
          <cell r="C2614" t="str">
            <v>UN</v>
          </cell>
          <cell r="E2614" t="str">
            <v>92,15</v>
          </cell>
        </row>
        <row r="2615">
          <cell r="A2615">
            <v>13836</v>
          </cell>
          <cell r="B2615" t="str">
            <v>EXTRUSORA DE GUIAS E SARJETAS EM CONCRETO SIMPLES, PAVIMAK MOD. PK-620 (EQUIPAMENTO P/EXECUCAO DE MEIO-FIO/SARJETAS POR EXTRUSAO DE CONCRETO)**CAIXA**</v>
          </cell>
          <cell r="C2615" t="str">
            <v>UN</v>
          </cell>
          <cell r="E2615" t="str">
            <v>32.478,84</v>
          </cell>
        </row>
        <row r="2616">
          <cell r="A2616">
            <v>3084</v>
          </cell>
          <cell r="B2616" t="str">
            <v>FECHADURA BICO PAPAGAIO C/ CILINDRO P/ PORTA CORRER EXTERNA INCL CONCHAS - ACAB PADRAO MEDIO</v>
          </cell>
          <cell r="C2616" t="str">
            <v>CJ</v>
          </cell>
          <cell r="E2616" t="str">
            <v>40,17</v>
          </cell>
        </row>
        <row r="2617">
          <cell r="A2617">
            <v>11475</v>
          </cell>
          <cell r="B2617" t="str">
            <v>FECHADURA BICO PAPAGAIO C/ CILINDRO P/ PORTA CORRER EXTERNA INCL CONCHAS - ACAB SUPERIOR (LINHA LUXO)</v>
          </cell>
          <cell r="C2617" t="str">
            <v>CJ</v>
          </cell>
          <cell r="E2617" t="str">
            <v>39,90</v>
          </cell>
        </row>
        <row r="2618">
          <cell r="A2618">
            <v>11482</v>
          </cell>
          <cell r="B2618" t="str">
            <v>FECHADURA BICO PAPAGAIO P/ PORTA CORRER INTERNA CHAVE BIPARTIDA - ACAB PADRAO MEDIO</v>
          </cell>
          <cell r="C2618" t="str">
            <v>CJ</v>
          </cell>
          <cell r="E2618" t="str">
            <v>38,25</v>
          </cell>
        </row>
        <row r="2619">
          <cell r="A2619">
            <v>11469</v>
          </cell>
          <cell r="B2619" t="str">
            <v>FECHADURA C/ CILINDRO ACABAMENTO POLIDO OU CROMADO P/ MOVEIS</v>
          </cell>
          <cell r="C2619" t="str">
            <v>UN</v>
          </cell>
          <cell r="E2619" t="str">
            <v>7,65</v>
          </cell>
        </row>
        <row r="2620">
          <cell r="A2620">
            <v>3103</v>
          </cell>
          <cell r="B2620" t="str">
            <v>FECHADURA C/ CILINDRO LATAO CROMADO P/ PORTA VIDRO TP AROUCA 2171-L OU EQUIV</v>
          </cell>
          <cell r="C2620" t="str">
            <v>UN</v>
          </cell>
          <cell r="E2620" t="str">
            <v>34,62</v>
          </cell>
        </row>
        <row r="2621">
          <cell r="A2621">
            <v>3081</v>
          </cell>
          <cell r="B2621" t="str">
            <v>FECHADURA EMBUTIR EXTERNA (C/ CILINDRO) COMPLETA - ACAB PADRAO MEDIO</v>
          </cell>
          <cell r="C2621" t="str">
            <v>CJ</v>
          </cell>
          <cell r="E2621" t="str">
            <v>45,33</v>
          </cell>
        </row>
        <row r="2622">
          <cell r="A2622">
            <v>3089</v>
          </cell>
          <cell r="B2622" t="str">
            <v>FECHADURA EMBUTIR EXTERNA (C/ CILINDRO) COMPLETA - ACAB SUPERIOR (LINHA LUXO)</v>
          </cell>
          <cell r="C2622" t="str">
            <v>CJ</v>
          </cell>
          <cell r="E2622" t="str">
            <v>61,01</v>
          </cell>
        </row>
        <row r="2623">
          <cell r="A2623">
            <v>3080</v>
          </cell>
          <cell r="B2623" t="str">
            <v>FECHADURA EMBUTIR EXTERNA (C/ CILINDRO) COMPLETA - LINHA POPULAR</v>
          </cell>
          <cell r="C2623" t="str">
            <v>CJ</v>
          </cell>
          <cell r="E2623" t="str">
            <v>33,95</v>
          </cell>
        </row>
        <row r="2624">
          <cell r="A2624">
            <v>3083</v>
          </cell>
          <cell r="B2624" t="str">
            <v>FECHADURA EMBUTIR EXTERNA C/ CILINDRO SEM ESPELHO E SEM MACANETA (SOMENTE A MAQUINA)</v>
          </cell>
          <cell r="C2624" t="str">
            <v>UN</v>
          </cell>
          <cell r="E2624" t="str">
            <v>49,83</v>
          </cell>
        </row>
        <row r="2625">
          <cell r="A2625">
            <v>3099</v>
          </cell>
          <cell r="B2625" t="str">
            <v>FECHADURA EMBUTIR P/ PORTA DE BANHEIRO, COMPLETA - ACAB PADRAO MEDIO</v>
          </cell>
          <cell r="C2625" t="str">
            <v>CJ</v>
          </cell>
          <cell r="E2625" t="str">
            <v>29,07</v>
          </cell>
        </row>
        <row r="2626">
          <cell r="A2626">
            <v>3098</v>
          </cell>
          <cell r="B2626" t="str">
            <v>FECHADURA EMBUTIR P/ PORTA DE BANHEIRO, COMPLETA - ACAB SUPERIOR (LINHA LUXO)</v>
          </cell>
          <cell r="C2626" t="str">
            <v>CJ</v>
          </cell>
          <cell r="E2626" t="str">
            <v>24,39</v>
          </cell>
        </row>
        <row r="2627">
          <cell r="A2627">
            <v>3097</v>
          </cell>
          <cell r="B2627" t="str">
            <v>FECHADURA EMBUTIR P/ PORTA DE BANHEIRO, COMPLETA - LINHA POPULAR</v>
          </cell>
          <cell r="C2627" t="str">
            <v>CJ</v>
          </cell>
          <cell r="E2627" t="str">
            <v>33,49</v>
          </cell>
        </row>
        <row r="2628">
          <cell r="A2628">
            <v>3100</v>
          </cell>
          <cell r="B2628" t="str">
            <v>FECHADURA EMBUTIR P/ PORTA DE BANHEIRO, SEM MACANETA, SEM ESPELHO</v>
          </cell>
          <cell r="C2628" t="str">
            <v>CJ</v>
          </cell>
          <cell r="E2628" t="str">
            <v>24,04</v>
          </cell>
        </row>
        <row r="2629">
          <cell r="A2629">
            <v>11480</v>
          </cell>
          <cell r="B2629" t="str">
            <v>FECHADURA EMBUTIR REFORCADA (DE SEGURANCA) C/ CILINDRO P/ PORTA EXT, COMPLETA - ACAB PADRAO MEDI O</v>
          </cell>
          <cell r="C2629" t="str">
            <v>CJ</v>
          </cell>
          <cell r="E2629" t="str">
            <v>38,64</v>
          </cell>
        </row>
        <row r="2630">
          <cell r="A2630">
            <v>11483</v>
          </cell>
          <cell r="B2630" t="str">
            <v>FECHADURA EMBUTIR REFORCADA (DE SEGURANCA) C/ CILINDRO P/ PORTA EXT, COMPLETA - ACAB SUPERIOR</v>
          </cell>
          <cell r="C2630" t="str">
            <v>CJ</v>
          </cell>
          <cell r="E2630" t="str">
            <v>55,20</v>
          </cell>
        </row>
        <row r="2631">
          <cell r="A2631">
            <v>11474</v>
          </cell>
          <cell r="B2631" t="str">
            <v>FECHADURA EMBUTIR TIPO GORGES LA FONTE 1010 OU EQUIV CROMADA P/ ARMARIO</v>
          </cell>
          <cell r="C2631" t="str">
            <v>UN</v>
          </cell>
          <cell r="E2631" t="str">
            <v>13,10</v>
          </cell>
        </row>
        <row r="2632">
          <cell r="A2632">
            <v>11470</v>
          </cell>
          <cell r="B2632" t="str">
            <v>FECHADURA EMBUTIR TIPO LA FONTE 119 CILINDRO CROMADA C/ LINGUETA P/ ARMARIO</v>
          </cell>
          <cell r="C2632" t="str">
            <v>UN</v>
          </cell>
          <cell r="E2632" t="str">
            <v>8,59</v>
          </cell>
        </row>
        <row r="2633">
          <cell r="A2633">
            <v>3093</v>
          </cell>
          <cell r="B2633" t="str">
            <v>FECHADURA EMBUTIR TP GORGES (CHAVE GRANDE) P/PORTA INTERNA, COMPLETA - ACAB PADRAO MEDIO</v>
          </cell>
          <cell r="C2633" t="str">
            <v>CJ</v>
          </cell>
          <cell r="E2633" t="str">
            <v>23,12</v>
          </cell>
        </row>
        <row r="2634">
          <cell r="A2634">
            <v>3092</v>
          </cell>
          <cell r="B2634" t="str">
            <v>FECHADURA EMBUTIR TP GORGES (CHAVE GRANDE) P/PORTA INTERNA, COMPLETA - LINHA LUXO</v>
          </cell>
          <cell r="C2634" t="str">
            <v>CJ</v>
          </cell>
          <cell r="E2634" t="str">
            <v>74,79</v>
          </cell>
        </row>
        <row r="2635">
          <cell r="A2635">
            <v>3090</v>
          </cell>
          <cell r="B2635" t="str">
            <v>FECHADURA EMBUTIR TP GORGES (CHAVE GRANDE) P/PORTA INTERNA, COMPLETA - LINHA POPULAR</v>
          </cell>
          <cell r="C2635" t="str">
            <v>CJ</v>
          </cell>
          <cell r="E2635" t="str">
            <v>23,91</v>
          </cell>
        </row>
        <row r="2636">
          <cell r="A2636">
            <v>11476</v>
          </cell>
          <cell r="B2636" t="str">
            <v>FECHADURA LA FONTE 1515-ST2-55MM TIPO GORGES P/ PORTA INTERNA (SOMENTE A MAQUINA, SEM ESPELHO E SEM MACANETA)</v>
          </cell>
          <cell r="C2636" t="str">
            <v>UN</v>
          </cell>
          <cell r="E2636" t="str">
            <v>70,86</v>
          </cell>
        </row>
        <row r="2637">
          <cell r="A2637">
            <v>11478</v>
          </cell>
          <cell r="B2637" t="str">
            <v>FECHADURA LA FONTE 330-ST-55MM C/ CILINDRO P/ PORTA EXT (SOMENTE A MAQUINA, SEM ESPELHO E SEM MACANETA)</v>
          </cell>
          <cell r="C2637" t="str">
            <v>UN</v>
          </cell>
          <cell r="E2637" t="str">
            <v>60,82</v>
          </cell>
        </row>
        <row r="2638">
          <cell r="A2638">
            <v>11479</v>
          </cell>
          <cell r="B2638" t="str">
            <v>FECHADURA LA FONTE 330-ST2-40MM C/ CILINDRO P/ PORTA EXT (SOMENTE A MAQUINA, SEM ESPELHO E SEM MACANETA)</v>
          </cell>
          <cell r="C2638" t="str">
            <v>UN</v>
          </cell>
          <cell r="E2638" t="str">
            <v>50,69</v>
          </cell>
        </row>
        <row r="2639">
          <cell r="A2639">
            <v>11481</v>
          </cell>
          <cell r="B2639" t="str">
            <v>FECHADURA LA FONTE 7070-ST2-40MM P/ PORTA DE BANHEIRO (SOMENTE A MAQUINA, SEM ESPELHO E SEM MACA NETA)</v>
          </cell>
          <cell r="C2639" t="str">
            <v>UN</v>
          </cell>
          <cell r="E2639" t="str">
            <v>28,69</v>
          </cell>
        </row>
        <row r="2640">
          <cell r="A2640">
            <v>11473</v>
          </cell>
          <cell r="B2640" t="str">
            <v>FECHADURA SOBREPOR C/ CILINDRO FERRO CROMADO OU PINTADO</v>
          </cell>
          <cell r="C2640" t="str">
            <v>UN</v>
          </cell>
          <cell r="E2640" t="str">
            <v>28,25</v>
          </cell>
        </row>
        <row r="2641">
          <cell r="A2641">
            <v>11484</v>
          </cell>
          <cell r="B2641" t="str">
            <v>FECHADURA SOBREPOR C/ CILINDRO LATAO CROMADO OU POLIDO</v>
          </cell>
          <cell r="C2641" t="str">
            <v>UN</v>
          </cell>
          <cell r="E2641" t="str">
            <v>65,13</v>
          </cell>
        </row>
        <row r="2642">
          <cell r="A2642">
            <v>3082</v>
          </cell>
          <cell r="B2642" t="str">
            <v>FECHADURA SOBREPOR FERRO PINTADO C/ MACANETA, CHAVE GRANDE TP HAGA 1137 OU EQUIV</v>
          </cell>
          <cell r="C2642" t="str">
            <v>CJ</v>
          </cell>
          <cell r="E2642" t="str">
            <v>41,31</v>
          </cell>
        </row>
        <row r="2643">
          <cell r="A2643">
            <v>11467</v>
          </cell>
          <cell r="B2643" t="str">
            <v>FECHADURA SOBREPOR FERRO PINTADO CHAVE GRANDE</v>
          </cell>
          <cell r="C2643" t="str">
            <v>UN</v>
          </cell>
          <cell r="E2643" t="str">
            <v>23,91</v>
          </cell>
        </row>
        <row r="2644">
          <cell r="A2644">
            <v>11468</v>
          </cell>
          <cell r="B2644" t="str">
            <v>FECHADURA TIPO LA FONTE 218 CILINDRO CROMADA P/ ARMARIO E GAVETA ESP ATE 20MM</v>
          </cell>
          <cell r="C2644" t="str">
            <v>UN</v>
          </cell>
          <cell r="E2644" t="str">
            <v>6,60</v>
          </cell>
        </row>
        <row r="2645">
          <cell r="A2645">
            <v>11477</v>
          </cell>
          <cell r="B2645" t="str">
            <v>FECHADURA TUBULAR CILINDRO CENTRAL 70MM COMPLETA - TP LA FONTE 30 CR OU EQUIV</v>
          </cell>
          <cell r="C2645" t="str">
            <v>CJ</v>
          </cell>
          <cell r="E2645" t="str">
            <v>51,16</v>
          </cell>
        </row>
        <row r="2646">
          <cell r="A2646">
            <v>11461</v>
          </cell>
          <cell r="B2646" t="str">
            <v>FECHO CHATO SOBREPOR FERRO ZINCADO/NIQUEL/GALV OU POLIDO - 5"</v>
          </cell>
          <cell r="C2646" t="str">
            <v>UN</v>
          </cell>
          <cell r="E2646" t="str">
            <v>7,32</v>
          </cell>
        </row>
        <row r="2647">
          <cell r="A2647">
            <v>3106</v>
          </cell>
          <cell r="B2647" t="str">
            <v>FECHO CHATO SOBREPOR FERRO ZINCADO/NIQUEL/GALV OU POLIDO - 6"</v>
          </cell>
          <cell r="C2647" t="str">
            <v>UN</v>
          </cell>
          <cell r="E2647" t="str">
            <v>8,65</v>
          </cell>
        </row>
        <row r="2648">
          <cell r="A2648">
            <v>11540</v>
          </cell>
          <cell r="B2648" t="str">
            <v>FECHO CHATO SOBREPOR FERRO ZINCADO/NIQUEL/GALV OU POLIDO - 8"</v>
          </cell>
          <cell r="C2648" t="str">
            <v>UN</v>
          </cell>
          <cell r="E2648" t="str">
            <v>18,90</v>
          </cell>
        </row>
        <row r="2649">
          <cell r="A2649">
            <v>3096</v>
          </cell>
          <cell r="B2649" t="str">
            <v>FECHO CONCHA C/ ALAVANCA P/ PORTA OU JANELA CORRER</v>
          </cell>
          <cell r="C2649" t="str">
            <v>CJ</v>
          </cell>
          <cell r="E2649" t="str">
            <v>41,45</v>
          </cell>
        </row>
        <row r="2650">
          <cell r="A2650">
            <v>3111</v>
          </cell>
          <cell r="B2650" t="str">
            <v>FECHO DE EMBUTIR (TP UNHA) C/ ALAVANCA FERRO OU ACO CROMADO - 22CM</v>
          </cell>
          <cell r="C2650" t="str">
            <v>UN</v>
          </cell>
          <cell r="E2650" t="str">
            <v>13,18</v>
          </cell>
        </row>
        <row r="2651">
          <cell r="A2651">
            <v>3108</v>
          </cell>
          <cell r="B2651" t="str">
            <v>FECHO DE EMBUTIR (TP UNHA) C/ ALAVANCA LATAO CROMADO - 22CM</v>
          </cell>
          <cell r="C2651" t="str">
            <v>UN</v>
          </cell>
          <cell r="E2651" t="str">
            <v>29,06</v>
          </cell>
        </row>
        <row r="2652">
          <cell r="A2652">
            <v>3105</v>
          </cell>
          <cell r="B2652" t="str">
            <v>FECHO DE EMBUTIR (TP UNHA) C/ ALAVANCA LATAO CROMADO - 40CM</v>
          </cell>
          <cell r="C2652" t="str">
            <v>UN</v>
          </cell>
          <cell r="E2652" t="str">
            <v>32,08</v>
          </cell>
        </row>
        <row r="2653">
          <cell r="A2653">
            <v>11458</v>
          </cell>
          <cell r="B2653" t="str">
            <v>FECHO SEGURANCA TP BATOM LATAO CROMADO P/ PORTA EXT</v>
          </cell>
          <cell r="C2653" t="str">
            <v>UN</v>
          </cell>
          <cell r="E2653" t="str">
            <v>19,85</v>
          </cell>
        </row>
        <row r="2654">
          <cell r="A2654">
            <v>4083</v>
          </cell>
          <cell r="B2654" t="str">
            <v>FEITOR OU ENCARREGADO GERAL</v>
          </cell>
          <cell r="C2654" t="str">
            <v>H</v>
          </cell>
          <cell r="E2654" t="str">
            <v>9,92</v>
          </cell>
        </row>
        <row r="2655">
          <cell r="A2655">
            <v>2693</v>
          </cell>
          <cell r="B2655" t="str">
            <v>FELTRO ASFALTICO</v>
          </cell>
          <cell r="C2655" t="str">
            <v>M2</v>
          </cell>
          <cell r="E2655" t="str">
            <v>6,53</v>
          </cell>
        </row>
        <row r="2656">
          <cell r="A2656">
            <v>4033</v>
          </cell>
          <cell r="B2656" t="str">
            <v>FELTRO ASFALTICO 15 LIBRAS TIPO VITFELTRO 15, ASFALTOS VITORIA OU EQUIV</v>
          </cell>
          <cell r="C2656" t="str">
            <v>M2</v>
          </cell>
          <cell r="E2656" t="str">
            <v>9,44</v>
          </cell>
        </row>
        <row r="2657">
          <cell r="A2657">
            <v>11607</v>
          </cell>
          <cell r="B2657" t="str">
            <v>FELTRO ONDALIT LARGURA = 1,00 M</v>
          </cell>
          <cell r="C2657" t="str">
            <v>M</v>
          </cell>
          <cell r="E2657" t="str">
            <v>6,67</v>
          </cell>
        </row>
        <row r="2658">
          <cell r="A2658">
            <v>25958</v>
          </cell>
          <cell r="B2658" t="str">
            <v>FERRAMENTEIRO (CONTROLA AS FERRAMENTAS DA MONTAGEM DE ESTRUTURAS METÁLICAS)</v>
          </cell>
          <cell r="C2658" t="str">
            <v>H</v>
          </cell>
          <cell r="E2658" t="str">
            <v>6,34</v>
          </cell>
        </row>
        <row r="2659">
          <cell r="A2659">
            <v>14018</v>
          </cell>
          <cell r="B2659" t="str">
            <v>FERRO GUSA LINGOTE 191 A2 40% SILICIO</v>
          </cell>
          <cell r="C2659" t="str">
            <v>KG</v>
          </cell>
          <cell r="E2659" t="str">
            <v>1,30</v>
          </cell>
        </row>
        <row r="2660">
          <cell r="A2660">
            <v>3107</v>
          </cell>
          <cell r="B2660" t="str">
            <v>FERROLHO/FECHO/TARJETA ALUMINIO 3'' TIPO FERROLHO/FECHO/TARJETA P/ JAN / PORTA /PORTAO</v>
          </cell>
          <cell r="C2660" t="str">
            <v>UN</v>
          </cell>
          <cell r="E2660" t="str">
            <v>6,80</v>
          </cell>
        </row>
        <row r="2661">
          <cell r="A2661">
            <v>11456</v>
          </cell>
          <cell r="B2661" t="str">
            <v>FERROLHO/FECHO/TARJETA OU TRINCO PINO REDONDO 12" SOBREPOR FERRO ZINC/GALV OU POLIDO "</v>
          </cell>
          <cell r="C2661" t="str">
            <v>UN</v>
          </cell>
          <cell r="E2661" t="str">
            <v>11,91</v>
          </cell>
        </row>
        <row r="2662">
          <cell r="A2662">
            <v>3118</v>
          </cell>
          <cell r="B2662" t="str">
            <v>FERROLHO/FECHO/TARJETA OU TRINCO PINO REDONDO 2" SOBREPOR FERRO CROMADO</v>
          </cell>
          <cell r="C2662" t="str">
            <v>UN</v>
          </cell>
          <cell r="E2662" t="str">
            <v>1,32</v>
          </cell>
        </row>
        <row r="2663">
          <cell r="A2663">
            <v>3119</v>
          </cell>
          <cell r="B2663" t="str">
            <v>FERROLHO/FECHO/TARJETA OU TRINCO PINO REDONDO 2" SOBREPOR FERRO ZINC/GALV OU POLIDO</v>
          </cell>
          <cell r="C2663" t="str">
            <v>UN</v>
          </cell>
          <cell r="E2663" t="str">
            <v>1,02</v>
          </cell>
        </row>
        <row r="2664">
          <cell r="A2664">
            <v>3122</v>
          </cell>
          <cell r="B2664" t="str">
            <v>FERROLHO/FECHO/TARJETA OU TRINCO PINO REDONDO 4" SOBREPOR FERRO ZINC/GALV OU POLIDO</v>
          </cell>
          <cell r="C2664" t="str">
            <v>UN</v>
          </cell>
          <cell r="E2664" t="str">
            <v>4,73</v>
          </cell>
        </row>
        <row r="2665">
          <cell r="A2665">
            <v>11543</v>
          </cell>
          <cell r="B2665" t="str">
            <v>FERROLHO/FECHO/TARJETA OU TRINCO PINO REDONDO 4"(10CM) SOBREPOR LATAO CROMADO/POLIDO OU OXIDADO</v>
          </cell>
          <cell r="C2665" t="str">
            <v>UN</v>
          </cell>
          <cell r="E2665" t="str">
            <v>15,95</v>
          </cell>
        </row>
        <row r="2666">
          <cell r="A2666">
            <v>3121</v>
          </cell>
          <cell r="B2666" t="str">
            <v>FERROLHO/FECHO/TARJETA OU TRINCO PINO REDONDO 5" SOBREPOR FERRO ZINC/GALV OU POLIDO</v>
          </cell>
          <cell r="C2666" t="str">
            <v>UN</v>
          </cell>
          <cell r="E2666" t="str">
            <v>7,42</v>
          </cell>
        </row>
        <row r="2667">
          <cell r="A2667">
            <v>3120</v>
          </cell>
          <cell r="B2667" t="str">
            <v>FERROLHO/FECHO/TARJETA OU TRINCO PINO REDONDO 6" SOBREPOR FERRO ZINC/GALV OU POLIDO</v>
          </cell>
          <cell r="C2667" t="str">
            <v>UN</v>
          </cell>
          <cell r="E2667" t="str">
            <v>7,63</v>
          </cell>
        </row>
        <row r="2668">
          <cell r="A2668">
            <v>11455</v>
          </cell>
          <cell r="B2668" t="str">
            <v>FERROLHO/FECHO/TARJETA OU TRINCO PINO REDONDO 8" SOBREPOR FERRO ZINC/GALV OU POLIDO "</v>
          </cell>
          <cell r="C2668" t="str">
            <v>UN</v>
          </cell>
          <cell r="E2668" t="str">
            <v>12,99</v>
          </cell>
        </row>
        <row r="2669">
          <cell r="A2669">
            <v>25951</v>
          </cell>
          <cell r="B2669" t="str">
            <v>FERTILIZANTE NPK - 10:10:10</v>
          </cell>
          <cell r="C2669" t="str">
            <v>KG</v>
          </cell>
          <cell r="E2669" t="str">
            <v>2,07</v>
          </cell>
        </row>
        <row r="2670">
          <cell r="A2670">
            <v>3123</v>
          </cell>
          <cell r="B2670" t="str">
            <v>FERTILIZANTE NPK - 4: 14: 8</v>
          </cell>
          <cell r="C2670" t="str">
            <v>KG</v>
          </cell>
          <cell r="E2670" t="str">
            <v>1,96</v>
          </cell>
        </row>
        <row r="2671">
          <cell r="A2671">
            <v>21143</v>
          </cell>
          <cell r="B2671" t="str">
            <v>FILLER (MAT DE ENCHIMENTO P/ MISTURAS BETUMINOSAS CONF EM-024/94 PASSANDO 100% PEN.40, 95% PEN.80 E 65% PEN.200)</v>
          </cell>
          <cell r="C2671" t="str">
            <v>T</v>
          </cell>
          <cell r="E2671" t="str">
            <v>30,30</v>
          </cell>
        </row>
        <row r="2672">
          <cell r="A2672">
            <v>11894</v>
          </cell>
          <cell r="B2672" t="str">
            <v>FILTRO CONCRETO PRE MOLDADO - 0,96 X 1,26 X 1,36 M</v>
          </cell>
          <cell r="C2672" t="str">
            <v>UN</v>
          </cell>
          <cell r="E2672" t="str">
            <v>323,86</v>
          </cell>
        </row>
        <row r="2673">
          <cell r="A2673">
            <v>3138</v>
          </cell>
          <cell r="B2673" t="str">
            <v>FILTRO ESPIRALADO JAQUET S/TUB API 5A 600 F/M D = 6 5/8"</v>
          </cell>
          <cell r="C2673" t="str">
            <v>M</v>
          </cell>
          <cell r="E2673" t="str">
            <v>0,01</v>
          </cell>
        </row>
        <row r="2674">
          <cell r="A2674">
            <v>3136</v>
          </cell>
          <cell r="B2674" t="str">
            <v>FILTRO ESPIRALADO JAQUET S/TUB API 5A 720 F/M D = 8 5/8"</v>
          </cell>
          <cell r="C2674" t="str">
            <v>M</v>
          </cell>
          <cell r="E2674" t="str">
            <v>0,01</v>
          </cell>
        </row>
        <row r="2675">
          <cell r="A2675">
            <v>13116</v>
          </cell>
          <cell r="B2675" t="str">
            <v>FILTRO ESPIRALADO JAQUET S/TUB API 5A 840F/M D = 10 3/4"</v>
          </cell>
          <cell r="C2675" t="str">
            <v>M</v>
          </cell>
          <cell r="E2675" t="str">
            <v>0,02</v>
          </cell>
        </row>
        <row r="2676">
          <cell r="A2676">
            <v>3134</v>
          </cell>
          <cell r="B2676" t="str">
            <v>FILTRO ESPIRALADO PERFIL V GALV D = 356 MM (14")</v>
          </cell>
          <cell r="C2676" t="str">
            <v>M</v>
          </cell>
          <cell r="E2676" t="str">
            <v>0,02</v>
          </cell>
        </row>
        <row r="2677">
          <cell r="A2677">
            <v>3124</v>
          </cell>
          <cell r="B2677" t="str">
            <v>FILTRO ESPIRALADO PERFIL V GALV HIPER REFORCADO D = 152 MM (6")</v>
          </cell>
          <cell r="C2677" t="str">
            <v>M</v>
          </cell>
          <cell r="E2677" t="str">
            <v>0,01</v>
          </cell>
        </row>
        <row r="2678">
          <cell r="A2678">
            <v>3125</v>
          </cell>
          <cell r="B2678" t="str">
            <v>FILTRO ESPIRALADO PERFIL V GALV HIPER REFORCADO D = 203 MM (8")</v>
          </cell>
          <cell r="C2678" t="str">
            <v>M</v>
          </cell>
          <cell r="E2678" t="str">
            <v>0,02</v>
          </cell>
        </row>
        <row r="2679">
          <cell r="A2679">
            <v>3130</v>
          </cell>
          <cell r="B2679" t="str">
            <v>FILTRO ESPIRALADO PERFIL V GALV HIPER REFORCADO D = 254 MM (10")</v>
          </cell>
          <cell r="C2679" t="str">
            <v>M</v>
          </cell>
          <cell r="E2679" t="str">
            <v>0,02</v>
          </cell>
        </row>
        <row r="2680">
          <cell r="A2680">
            <v>3135</v>
          </cell>
          <cell r="B2680" t="str">
            <v>FILTRO ESPIRALADO PERFIL V GALV HIPER REFORCADO D = 305 MM (12")</v>
          </cell>
          <cell r="C2680" t="str">
            <v>M</v>
          </cell>
          <cell r="E2680" t="str">
            <v>0,03</v>
          </cell>
        </row>
        <row r="2681">
          <cell r="A2681">
            <v>3128</v>
          </cell>
          <cell r="B2681" t="str">
            <v>FILTRO ESPIRALADO PERFIL V GALV HIPER REFORCADO D = 356 MM (14")</v>
          </cell>
          <cell r="C2681" t="str">
            <v>M</v>
          </cell>
          <cell r="E2681" t="str">
            <v>0,03</v>
          </cell>
        </row>
        <row r="2682">
          <cell r="A2682">
            <v>3133</v>
          </cell>
          <cell r="B2682" t="str">
            <v>FILTRO ESPIRALADO PERFIL V GALV REFORCADO D = 356 MM (14")</v>
          </cell>
          <cell r="C2682" t="str">
            <v>M</v>
          </cell>
          <cell r="E2682" t="str">
            <v>0,02</v>
          </cell>
        </row>
        <row r="2683">
          <cell r="A2683">
            <v>3127</v>
          </cell>
          <cell r="B2683" t="str">
            <v>FILTRO ESPIRALADO PERFIL V GALV SUPER REFORCADO D = 203 MM (8")</v>
          </cell>
          <cell r="C2683" t="str">
            <v>M</v>
          </cell>
          <cell r="E2683" t="str">
            <v>0,01</v>
          </cell>
        </row>
        <row r="2684">
          <cell r="A2684">
            <v>3131</v>
          </cell>
          <cell r="B2684" t="str">
            <v>FILTRO ESPIRALADO PERFIL V GALV SUPER REFORCADO D = 254 MM (10")</v>
          </cell>
          <cell r="C2684" t="str">
            <v>M</v>
          </cell>
          <cell r="E2684" t="str">
            <v>0,02</v>
          </cell>
        </row>
        <row r="2685">
          <cell r="A2685">
            <v>3126</v>
          </cell>
          <cell r="B2685" t="str">
            <v>FILTRO ESPIRALADO PERFIL V GALV SUPER REFORCADO D = 305 MM (12")</v>
          </cell>
          <cell r="C2685" t="str">
            <v>M</v>
          </cell>
          <cell r="E2685" t="str">
            <v>0,02</v>
          </cell>
        </row>
        <row r="2686">
          <cell r="A2686">
            <v>3129</v>
          </cell>
          <cell r="B2686" t="str">
            <v>FILTRO ESPIRALADO PERFIL V GALV SUPER REFORCADO D = 356 MM (14")</v>
          </cell>
          <cell r="C2686" t="str">
            <v>M</v>
          </cell>
          <cell r="E2686" t="str">
            <v>0,03</v>
          </cell>
        </row>
        <row r="2687">
          <cell r="A2687">
            <v>3132</v>
          </cell>
          <cell r="B2687" t="str">
            <v>FILTRO PVC RIGIDO NERVURADO RANHURAS 0,75MM DIN 4925 STD D = 250 MM - 10"</v>
          </cell>
          <cell r="C2687" t="str">
            <v>M</v>
          </cell>
          <cell r="E2687" t="str">
            <v>0,02</v>
          </cell>
        </row>
        <row r="2688">
          <cell r="A2688">
            <v>14146</v>
          </cell>
          <cell r="B2688" t="str">
            <v>FINCAPINO C 22 LONGO</v>
          </cell>
          <cell r="C2688" t="str">
            <v>CENTO</v>
          </cell>
          <cell r="E2688" t="str">
            <v>84,00</v>
          </cell>
        </row>
        <row r="2689">
          <cell r="A2689">
            <v>14127</v>
          </cell>
          <cell r="B2689" t="str">
            <v>FIO COBRE NU DE 10 A 500MM2 600V</v>
          </cell>
          <cell r="C2689" t="str">
            <v>KG</v>
          </cell>
          <cell r="E2689" t="str">
            <v>32,55</v>
          </cell>
        </row>
        <row r="2690">
          <cell r="A2690">
            <v>14128</v>
          </cell>
          <cell r="B2690" t="str">
            <v>FIO DE COBRE NU 1,5MM2</v>
          </cell>
          <cell r="C2690" t="str">
            <v>KG</v>
          </cell>
          <cell r="E2690" t="str">
            <v>0,53</v>
          </cell>
        </row>
        <row r="2691">
          <cell r="A2691">
            <v>13389</v>
          </cell>
          <cell r="B2691" t="str">
            <v>FIO DE COBRE NU 10MM2</v>
          </cell>
          <cell r="C2691" t="str">
            <v>M</v>
          </cell>
          <cell r="E2691" t="str">
            <v>3,43</v>
          </cell>
        </row>
        <row r="2692">
          <cell r="A2692">
            <v>20057</v>
          </cell>
          <cell r="B2692" t="str">
            <v>FIO DE COBRE NU 2,5MM2</v>
          </cell>
          <cell r="C2692" t="str">
            <v>KG</v>
          </cell>
          <cell r="E2692" t="str">
            <v>0,91</v>
          </cell>
        </row>
        <row r="2693">
          <cell r="A2693">
            <v>20058</v>
          </cell>
          <cell r="B2693" t="str">
            <v>FIO DE COBRE NU 4MM2</v>
          </cell>
          <cell r="C2693" t="str">
            <v>KG</v>
          </cell>
          <cell r="E2693" t="str">
            <v>1,44</v>
          </cell>
        </row>
        <row r="2694">
          <cell r="A2694">
            <v>13253</v>
          </cell>
          <cell r="B2694" t="str">
            <v>FIO DE COBRE NU 6MM2</v>
          </cell>
          <cell r="C2694" t="str">
            <v>M</v>
          </cell>
          <cell r="E2694" t="str">
            <v>2,13</v>
          </cell>
        </row>
        <row r="2695">
          <cell r="A2695">
            <v>20244</v>
          </cell>
          <cell r="B2695" t="str">
            <v>FIO P/ INSTAL. ELETRONICA (SOM) POLARIZADO BICOLOR 2 X 0,75MM2</v>
          </cell>
          <cell r="C2695" t="str">
            <v>M</v>
          </cell>
          <cell r="E2695" t="str">
            <v>1,05</v>
          </cell>
        </row>
        <row r="2696">
          <cell r="A2696">
            <v>935</v>
          </cell>
          <cell r="B2696" t="str">
            <v>FIO P/ TELEFONE DE COBRE BITOLA 0,6MM ISOLACAO EM PVC, POLIPROPILENO, 2 CONDUTORES</v>
          </cell>
          <cell r="C2696" t="str">
            <v>M</v>
          </cell>
          <cell r="E2696" t="str">
            <v>0,42</v>
          </cell>
        </row>
        <row r="2697">
          <cell r="A2697">
            <v>934</v>
          </cell>
          <cell r="B2697" t="str">
            <v>FIO P/ TELEFONE DE COBRE BITOLA 1,6MM ISOLACAO EM PVC, POLIPROPILENO, 2 CONDUTORES</v>
          </cell>
          <cell r="C2697" t="str">
            <v>M</v>
          </cell>
          <cell r="E2697" t="str">
            <v>1,63</v>
          </cell>
        </row>
        <row r="2698">
          <cell r="A2698">
            <v>936</v>
          </cell>
          <cell r="B2698" t="str">
            <v>FIO P/ TELEFONE DE COBRE BITOLA 1MM ISOLACAO EM PVC, POLIPROPILENO, 2 CONDUTORES</v>
          </cell>
          <cell r="C2698" t="str">
            <v>M</v>
          </cell>
          <cell r="E2698" t="str">
            <v>0,84</v>
          </cell>
        </row>
        <row r="2699">
          <cell r="A2699">
            <v>941</v>
          </cell>
          <cell r="B2699" t="str">
            <v>FIO RIGIDO, ISOLACAO EM PVC 450/750V 0,5MM2</v>
          </cell>
          <cell r="C2699" t="str">
            <v>M</v>
          </cell>
          <cell r="E2699" t="str">
            <v>0,21</v>
          </cell>
        </row>
        <row r="2700">
          <cell r="A2700">
            <v>942</v>
          </cell>
          <cell r="B2700" t="str">
            <v>FIO RIGIDO, ISOLACAO EM PVC 450/750V 0,75MM2</v>
          </cell>
          <cell r="C2700" t="str">
            <v>M</v>
          </cell>
          <cell r="E2700" t="str">
            <v>0,28</v>
          </cell>
        </row>
        <row r="2701">
          <cell r="A2701">
            <v>938</v>
          </cell>
          <cell r="B2701" t="str">
            <v>FIO RIGIDO, ISOLACAO EM PVC 450/750V 1,5MM2</v>
          </cell>
          <cell r="C2701" t="str">
            <v>M</v>
          </cell>
          <cell r="E2701" t="str">
            <v>0,42</v>
          </cell>
        </row>
        <row r="2702">
          <cell r="A2702">
            <v>943</v>
          </cell>
          <cell r="B2702" t="str">
            <v>FIO RIGIDO, ISOLACAO EM PVC 450/750V 1MM2</v>
          </cell>
          <cell r="C2702" t="str">
            <v>M</v>
          </cell>
          <cell r="E2702" t="str">
            <v>0,34</v>
          </cell>
        </row>
        <row r="2703">
          <cell r="A2703">
            <v>937</v>
          </cell>
          <cell r="B2703" t="str">
            <v>FIO RIGIDO, ISOLACAO EM PVC 450/750V 10MM2</v>
          </cell>
          <cell r="C2703" t="str">
            <v>M</v>
          </cell>
          <cell r="E2703" t="str">
            <v>2,51</v>
          </cell>
        </row>
        <row r="2704">
          <cell r="A2704">
            <v>928</v>
          </cell>
          <cell r="B2704" t="str">
            <v>FIO RIGIDO, ISOLACAO EM PVC 450/750V 16MM2</v>
          </cell>
          <cell r="C2704" t="str">
            <v>M</v>
          </cell>
          <cell r="E2704" t="str">
            <v>4,23</v>
          </cell>
        </row>
        <row r="2705">
          <cell r="A2705">
            <v>939</v>
          </cell>
          <cell r="B2705" t="str">
            <v>FIO RIGIDO, ISOLACAO EM PVC 450/750V 2,5MM2</v>
          </cell>
          <cell r="C2705" t="str">
            <v>M</v>
          </cell>
          <cell r="E2705" t="str">
            <v>0,63</v>
          </cell>
        </row>
        <row r="2706">
          <cell r="A2706">
            <v>944</v>
          </cell>
          <cell r="B2706" t="str">
            <v>FIO RIGIDO, ISOLACAO EM PVC 450/750V 4,0MM2</v>
          </cell>
          <cell r="C2706" t="str">
            <v>M</v>
          </cell>
          <cell r="E2706" t="str">
            <v>1,01</v>
          </cell>
        </row>
        <row r="2707">
          <cell r="A2707">
            <v>940</v>
          </cell>
          <cell r="B2707" t="str">
            <v>FIO RIGIDO, ISOLACAO EM PVC 450/750V 6MM2</v>
          </cell>
          <cell r="C2707" t="str">
            <v>M</v>
          </cell>
          <cell r="E2707" t="str">
            <v>1,44</v>
          </cell>
        </row>
        <row r="2708">
          <cell r="A2708">
            <v>11889</v>
          </cell>
          <cell r="B2708" t="str">
            <v>FIO/CORDAO COBRE ISOLADO PARALELO OU TORCIDO 2 X 0,75MM2, TIPO PLASTIFLEX PIRELLI OU EQUIV</v>
          </cell>
          <cell r="C2708" t="str">
            <v>M</v>
          </cell>
          <cell r="E2708" t="str">
            <v>0,97</v>
          </cell>
        </row>
        <row r="2709">
          <cell r="A2709">
            <v>11890</v>
          </cell>
          <cell r="B2709" t="str">
            <v>FIO/CORDAO COBRE ISOLADO PARALELO OU TORCIDO 2 X 1,5MM2, TIPO PLASTIFLEX PIRELLI OU EQUIV</v>
          </cell>
          <cell r="C2709" t="str">
            <v>M</v>
          </cell>
          <cell r="E2709" t="str">
            <v>1,40</v>
          </cell>
        </row>
        <row r="2710">
          <cell r="A2710">
            <v>11891</v>
          </cell>
          <cell r="B2710" t="str">
            <v>FIO/CORDAO COBRE ISOLADO PARALELO OU TORCIDO 2 X 2,5MM2, TIPO PLASTIFLEX PIRELLI OU EQUIV</v>
          </cell>
          <cell r="C2710" t="str">
            <v>M</v>
          </cell>
          <cell r="E2710" t="str">
            <v>1,97</v>
          </cell>
        </row>
        <row r="2711">
          <cell r="A2711">
            <v>11892</v>
          </cell>
          <cell r="B2711" t="str">
            <v>FIO/CORDAO COBRE ISOLADO PARALELO OU TORCIDO 2 X 4MM2, TIPO PLASTIFLEX PIRELLI OU EQUIV</v>
          </cell>
          <cell r="C2711" t="str">
            <v>M</v>
          </cell>
          <cell r="E2711" t="str">
            <v>3,19</v>
          </cell>
        </row>
        <row r="2712">
          <cell r="A2712">
            <v>406</v>
          </cell>
          <cell r="B2712" t="str">
            <v>FITA ACO INOX P/ CINTAR POSTE FUSIMEC/ERICSSON/ERIBAND OU SIM 0,8 X 19 MM (ROLO DE 30 M)</v>
          </cell>
          <cell r="C2712" t="str">
            <v>UN</v>
          </cell>
          <cell r="E2712" t="str">
            <v>23,68</v>
          </cell>
        </row>
        <row r="2713">
          <cell r="A2713">
            <v>12815</v>
          </cell>
          <cell r="B2713" t="str">
            <v>FITA CREPE EM ROLOS 25MMX50M</v>
          </cell>
          <cell r="C2713" t="str">
            <v>UN</v>
          </cell>
          <cell r="E2713" t="str">
            <v>4,04</v>
          </cell>
        </row>
        <row r="2714">
          <cell r="A2714">
            <v>407</v>
          </cell>
          <cell r="B2714" t="str">
            <v>FITA DE ALUMINIO P/ PROTECAO DO CONDUTOR LARG 10MM</v>
          </cell>
          <cell r="C2714" t="str">
            <v>KG</v>
          </cell>
          <cell r="E2714" t="str">
            <v>22,18</v>
          </cell>
        </row>
        <row r="2715">
          <cell r="A2715">
            <v>20110</v>
          </cell>
          <cell r="B2715" t="str">
            <v>FITA ISOLANTE ADESIVA ANTI-CHAMA EM ROLOS 19MM X 10M</v>
          </cell>
          <cell r="C2715" t="str">
            <v>UN</v>
          </cell>
          <cell r="E2715" t="str">
            <v>2,91</v>
          </cell>
        </row>
        <row r="2716">
          <cell r="A2716">
            <v>20111</v>
          </cell>
          <cell r="B2716" t="str">
            <v>FITA ISOLANTE ADESIVA ANTI-CHAMA EM ROLOS 19MM X 20M</v>
          </cell>
          <cell r="C2716" t="str">
            <v>UN</v>
          </cell>
          <cell r="E2716" t="str">
            <v>3,80</v>
          </cell>
        </row>
        <row r="2717">
          <cell r="A2717">
            <v>21127</v>
          </cell>
          <cell r="B2717" t="str">
            <v>FITA ISOLANTE ADESIVA ANTI-CHAMA EM ROLOS 19MM X 5M</v>
          </cell>
          <cell r="C2717" t="str">
            <v>UN</v>
          </cell>
          <cell r="E2717" t="str">
            <v>0,74</v>
          </cell>
        </row>
        <row r="2718">
          <cell r="A2718">
            <v>404</v>
          </cell>
          <cell r="B2718" t="str">
            <v>FITA ISOLANTE AUTO-FUSAO BT REF 3M OU SIMILAR</v>
          </cell>
          <cell r="C2718" t="str">
            <v>M</v>
          </cell>
          <cell r="E2718" t="str">
            <v>1,13</v>
          </cell>
        </row>
        <row r="2719">
          <cell r="A2719">
            <v>11619</v>
          </cell>
          <cell r="B2719" t="str">
            <v>FITA OU CINTA DE CALDEACAO P/ MANTA BUTILICA</v>
          </cell>
          <cell r="C2719" t="str">
            <v>M</v>
          </cell>
          <cell r="E2719" t="str">
            <v>1,94</v>
          </cell>
        </row>
        <row r="2720">
          <cell r="A2720">
            <v>14152</v>
          </cell>
          <cell r="B2720" t="str">
            <v>FITA PERFURADA 17MM EXTRA LEVE</v>
          </cell>
          <cell r="C2720" t="str">
            <v>UN</v>
          </cell>
          <cell r="E2720" t="str">
            <v>43,58</v>
          </cell>
        </row>
        <row r="2721">
          <cell r="A2721">
            <v>14153</v>
          </cell>
          <cell r="B2721" t="str">
            <v>FITA PERFURADA 19MM LEVE</v>
          </cell>
          <cell r="C2721" t="str">
            <v>UN</v>
          </cell>
          <cell r="E2721" t="str">
            <v>53,22</v>
          </cell>
        </row>
        <row r="2722">
          <cell r="A2722">
            <v>14154</v>
          </cell>
          <cell r="B2722" t="str">
            <v>FITA PERFURADA 25MM PESADA</v>
          </cell>
          <cell r="C2722" t="str">
            <v>UN</v>
          </cell>
          <cell r="E2722" t="str">
            <v>135,37</v>
          </cell>
        </row>
        <row r="2723">
          <cell r="A2723">
            <v>14151</v>
          </cell>
          <cell r="B2723" t="str">
            <v>FITA RECARTILHADA EPAFLEX 17MM</v>
          </cell>
          <cell r="C2723" t="str">
            <v>UN</v>
          </cell>
          <cell r="E2723" t="str">
            <v>41,46</v>
          </cell>
        </row>
        <row r="2724">
          <cell r="A2724">
            <v>3146</v>
          </cell>
          <cell r="B2724" t="str">
            <v>FITA VEDA ROSCA EM ROLOS 18MMX10M</v>
          </cell>
          <cell r="C2724" t="str">
            <v>UN</v>
          </cell>
          <cell r="E2724" t="str">
            <v>1,50</v>
          </cell>
        </row>
        <row r="2725">
          <cell r="A2725">
            <v>3143</v>
          </cell>
          <cell r="B2725" t="str">
            <v>FITA VEDA ROSCA EM ROLOS 18MMX25M</v>
          </cell>
          <cell r="C2725" t="str">
            <v>UN</v>
          </cell>
          <cell r="E2725" t="str">
            <v>3,45</v>
          </cell>
        </row>
        <row r="2726">
          <cell r="A2726">
            <v>3148</v>
          </cell>
          <cell r="B2726" t="str">
            <v>FITA VEDA ROSCA EM ROLOS 18MMX50M</v>
          </cell>
          <cell r="C2726" t="str">
            <v>UN</v>
          </cell>
          <cell r="E2726" t="str">
            <v>6,55</v>
          </cell>
        </row>
        <row r="2727">
          <cell r="A2727">
            <v>4310</v>
          </cell>
          <cell r="B2727" t="str">
            <v>FIXADOR ABA AUTO TRAVANTE P/ TELHA CANALETE 90 OU KALHETAO</v>
          </cell>
          <cell r="C2727" t="str">
            <v>UN</v>
          </cell>
          <cell r="E2727" t="str">
            <v>2,00</v>
          </cell>
        </row>
        <row r="2728">
          <cell r="A2728">
            <v>4311</v>
          </cell>
          <cell r="B2728" t="str">
            <v>FIXADOR ABA SIMPLES P/ TELHA CANALETA 49 OU KALHETA</v>
          </cell>
          <cell r="C2728" t="str">
            <v>UN</v>
          </cell>
          <cell r="E2728" t="str">
            <v>1,46</v>
          </cell>
        </row>
        <row r="2729">
          <cell r="A2729">
            <v>4312</v>
          </cell>
          <cell r="B2729" t="str">
            <v>FIXADOR ABA SIMPLES P/ TELHA CANALETA 90 OU KALHETAO</v>
          </cell>
          <cell r="C2729" t="str">
            <v>UN</v>
          </cell>
          <cell r="E2729" t="str">
            <v>2,00</v>
          </cell>
        </row>
        <row r="2730">
          <cell r="A2730">
            <v>11162</v>
          </cell>
          <cell r="B2730" t="str">
            <v>FIXADOR DE CAL TIPO GLOBOFIX OU EQUIV</v>
          </cell>
          <cell r="C2730" t="str">
            <v>UN</v>
          </cell>
          <cell r="E2730" t="str">
            <v>1,48</v>
          </cell>
        </row>
        <row r="2731">
          <cell r="A2731">
            <v>13261</v>
          </cell>
          <cell r="B2731" t="str">
            <v>FLANELA</v>
          </cell>
          <cell r="C2731" t="str">
            <v>M2</v>
          </cell>
          <cell r="E2731" t="str">
            <v>3,76</v>
          </cell>
        </row>
        <row r="2732">
          <cell r="A2732">
            <v>3150</v>
          </cell>
          <cell r="B2732" t="str">
            <v>FLANGE AVULSO FOFO S/ ROSCAS PN-10 DN 100</v>
          </cell>
          <cell r="C2732" t="str">
            <v>UN</v>
          </cell>
          <cell r="E2732" t="str">
            <v>0,01</v>
          </cell>
        </row>
        <row r="2733">
          <cell r="A2733">
            <v>3159</v>
          </cell>
          <cell r="B2733" t="str">
            <v>FLANGE AVULSO FOFO S/ ROSCAS PN-10 DN 1000</v>
          </cell>
          <cell r="C2733" t="str">
            <v>UN</v>
          </cell>
          <cell r="E2733" t="str">
            <v>0,36</v>
          </cell>
        </row>
        <row r="2734">
          <cell r="A2734">
            <v>3160</v>
          </cell>
          <cell r="B2734" t="str">
            <v>FLANGE AVULSO FOFO S/ ROSCAS PN-10 DN 1200</v>
          </cell>
          <cell r="C2734" t="str">
            <v>UN</v>
          </cell>
          <cell r="E2734" t="str">
            <v>0,53</v>
          </cell>
        </row>
        <row r="2735">
          <cell r="A2735">
            <v>3151</v>
          </cell>
          <cell r="B2735" t="str">
            <v>FLANGE AVULSO FOFO S/ ROSCAS PN-10 DN 150</v>
          </cell>
          <cell r="C2735" t="str">
            <v>UN</v>
          </cell>
          <cell r="E2735" t="str">
            <v>0,02</v>
          </cell>
        </row>
        <row r="2736">
          <cell r="A2736">
            <v>3152</v>
          </cell>
          <cell r="B2736" t="str">
            <v>FLANGE AVULSO FOFO S/ ROSCAS PN-10 DN 200</v>
          </cell>
          <cell r="C2736" t="str">
            <v>UN</v>
          </cell>
          <cell r="E2736" t="str">
            <v>0,02</v>
          </cell>
        </row>
        <row r="2737">
          <cell r="A2737">
            <v>3153</v>
          </cell>
          <cell r="B2737" t="str">
            <v>FLANGE AVULSO FOFO S/ ROSCAS PN-10 DN 250</v>
          </cell>
          <cell r="C2737" t="str">
            <v>UN</v>
          </cell>
          <cell r="E2737" t="str">
            <v>0,04</v>
          </cell>
        </row>
        <row r="2738">
          <cell r="A2738">
            <v>3249</v>
          </cell>
          <cell r="B2738" t="str">
            <v>FLANGE AVULSO FOFO S/ ROSCAS PN-10 DN 300</v>
          </cell>
          <cell r="C2738" t="str">
            <v>UN</v>
          </cell>
          <cell r="E2738" t="str">
            <v>0,04</v>
          </cell>
        </row>
        <row r="2739">
          <cell r="A2739">
            <v>3154</v>
          </cell>
          <cell r="B2739" t="str">
            <v>FLANGE AVULSO FOFO S/ ROSCAS PN-10 DN 350</v>
          </cell>
          <cell r="C2739" t="str">
            <v>UN</v>
          </cell>
          <cell r="E2739" t="str">
            <v>0,06</v>
          </cell>
        </row>
        <row r="2740">
          <cell r="A2740">
            <v>3155</v>
          </cell>
          <cell r="B2740" t="str">
            <v>FLANGE AVULSO FOFO S/ ROSCAS PN-10 DN 400</v>
          </cell>
          <cell r="C2740" t="str">
            <v>UN</v>
          </cell>
          <cell r="E2740" t="str">
            <v>0,07</v>
          </cell>
        </row>
        <row r="2741">
          <cell r="A2741">
            <v>3248</v>
          </cell>
          <cell r="B2741" t="str">
            <v>FLANGE AVULSO FOFO S/ ROSCAS PN-10 DN 500</v>
          </cell>
          <cell r="C2741" t="str">
            <v>UN</v>
          </cell>
          <cell r="E2741" t="str">
            <v>0,09</v>
          </cell>
        </row>
        <row r="2742">
          <cell r="A2742">
            <v>3157</v>
          </cell>
          <cell r="B2742" t="str">
            <v>FLANGE AVULSO FOFO S/ ROSCAS PN-10 DN 600</v>
          </cell>
          <cell r="C2742" t="str">
            <v>UN</v>
          </cell>
          <cell r="E2742" t="str">
            <v>0,13</v>
          </cell>
        </row>
        <row r="2743">
          <cell r="A2743">
            <v>3247</v>
          </cell>
          <cell r="B2743" t="str">
            <v>FLANGE AVULSO FOFO S/ ROSCAS PN-10 DN 700</v>
          </cell>
          <cell r="C2743" t="str">
            <v>UN</v>
          </cell>
          <cell r="E2743" t="str">
            <v>0,18</v>
          </cell>
        </row>
        <row r="2744">
          <cell r="A2744">
            <v>3246</v>
          </cell>
          <cell r="B2744" t="str">
            <v>FLANGE AVULSO FOFO S/ ROSCAS PN-10 DN 800</v>
          </cell>
          <cell r="C2744" t="str">
            <v>UN</v>
          </cell>
          <cell r="E2744" t="str">
            <v>0,24</v>
          </cell>
        </row>
        <row r="2745">
          <cell r="A2745">
            <v>3158</v>
          </cell>
          <cell r="B2745" t="str">
            <v>FLANGE AVULSO FOFO S/ ROSCAS PN-10 DN 900</v>
          </cell>
          <cell r="C2745" t="str">
            <v>UN</v>
          </cell>
          <cell r="E2745" t="str">
            <v>0,32</v>
          </cell>
        </row>
        <row r="2746">
          <cell r="A2746">
            <v>3162</v>
          </cell>
          <cell r="B2746" t="str">
            <v>FLANGE AVULSO FOFO S/ ROSCAS PN-16 DN 100</v>
          </cell>
          <cell r="C2746" t="str">
            <v>UN</v>
          </cell>
          <cell r="E2746" t="str">
            <v>0,01</v>
          </cell>
        </row>
        <row r="2747">
          <cell r="A2747">
            <v>3239</v>
          </cell>
          <cell r="B2747" t="str">
            <v>FLANGE AVULSO FOFO S/ ROSCAS PN-16 DN 1000</v>
          </cell>
          <cell r="C2747" t="str">
            <v>UN</v>
          </cell>
          <cell r="E2747" t="str">
            <v>0,43</v>
          </cell>
        </row>
        <row r="2748">
          <cell r="A2748">
            <v>3170</v>
          </cell>
          <cell r="B2748" t="str">
            <v>FLANGE AVULSO FOFO S/ ROSCAS PN-16 DN 1200</v>
          </cell>
          <cell r="C2748" t="str">
            <v>UN</v>
          </cell>
          <cell r="E2748" t="str">
            <v>0,73</v>
          </cell>
        </row>
        <row r="2749">
          <cell r="A2749">
            <v>3244</v>
          </cell>
          <cell r="B2749" t="str">
            <v>FLANGE AVULSO FOFO S/ ROSCAS PN-16 DN 150</v>
          </cell>
          <cell r="C2749" t="str">
            <v>UN</v>
          </cell>
          <cell r="E2749" t="str">
            <v>0,02</v>
          </cell>
        </row>
        <row r="2750">
          <cell r="A2750">
            <v>3163</v>
          </cell>
          <cell r="B2750" t="str">
            <v>FLANGE AVULSO FOFO S/ ROSCAS PN-16 DN 200</v>
          </cell>
          <cell r="C2750" t="str">
            <v>UN</v>
          </cell>
          <cell r="E2750" t="str">
            <v>0,02</v>
          </cell>
        </row>
        <row r="2751">
          <cell r="A2751">
            <v>3243</v>
          </cell>
          <cell r="B2751" t="str">
            <v>FLANGE AVULSO FOFO S/ ROSCAS PN-16 DN 250</v>
          </cell>
          <cell r="C2751" t="str">
            <v>UN</v>
          </cell>
          <cell r="E2751" t="str">
            <v>0,03</v>
          </cell>
        </row>
        <row r="2752">
          <cell r="A2752">
            <v>3242</v>
          </cell>
          <cell r="B2752" t="str">
            <v>FLANGE AVULSO FOFO S/ ROSCAS PN-16 DN 300</v>
          </cell>
          <cell r="C2752" t="str">
            <v>UN</v>
          </cell>
          <cell r="E2752" t="str">
            <v>0,04</v>
          </cell>
        </row>
        <row r="2753">
          <cell r="A2753">
            <v>3164</v>
          </cell>
          <cell r="B2753" t="str">
            <v>FLANGE AVULSO FOFO S/ ROSCAS PN-16 DN 350</v>
          </cell>
          <cell r="C2753" t="str">
            <v>UN</v>
          </cell>
          <cell r="E2753" t="str">
            <v>0,06</v>
          </cell>
        </row>
        <row r="2754">
          <cell r="A2754">
            <v>3165</v>
          </cell>
          <cell r="B2754" t="str">
            <v>FLANGE AVULSO FOFO S/ ROSCAS PN-16 DN 400</v>
          </cell>
          <cell r="C2754" t="str">
            <v>UN</v>
          </cell>
          <cell r="E2754" t="str">
            <v>0,08</v>
          </cell>
        </row>
        <row r="2755">
          <cell r="A2755">
            <v>3241</v>
          </cell>
          <cell r="B2755" t="str">
            <v>FLANGE AVULSO FOFO S/ ROSCAS PN-16 DN 500</v>
          </cell>
          <cell r="C2755" t="str">
            <v>UN</v>
          </cell>
          <cell r="E2755" t="str">
            <v>0,10</v>
          </cell>
        </row>
        <row r="2756">
          <cell r="A2756">
            <v>3167</v>
          </cell>
          <cell r="B2756" t="str">
            <v>FLANGE AVULSO FOFO S/ ROSCAS PN-16 DN 600</v>
          </cell>
          <cell r="C2756" t="str">
            <v>UN</v>
          </cell>
          <cell r="E2756" t="str">
            <v>0,15</v>
          </cell>
        </row>
        <row r="2757">
          <cell r="A2757">
            <v>3240</v>
          </cell>
          <cell r="B2757" t="str">
            <v>FLANGE AVULSO FOFO S/ ROSCAS PN-16 DN 700</v>
          </cell>
          <cell r="C2757" t="str">
            <v>UN</v>
          </cell>
          <cell r="E2757" t="str">
            <v>0,20</v>
          </cell>
        </row>
        <row r="2758">
          <cell r="A2758">
            <v>3168</v>
          </cell>
          <cell r="B2758" t="str">
            <v>FLANGE AVULSO FOFO S/ ROSCAS PN-16 DN 800</v>
          </cell>
          <cell r="C2758" t="str">
            <v>UN</v>
          </cell>
          <cell r="E2758" t="str">
            <v>0,28</v>
          </cell>
        </row>
        <row r="2759">
          <cell r="A2759">
            <v>3169</v>
          </cell>
          <cell r="B2759" t="str">
            <v>FLANGE AVULSO FOFO S/ ROSCAS PN-16 DN 900</v>
          </cell>
          <cell r="C2759" t="str">
            <v>UN</v>
          </cell>
          <cell r="E2759" t="str">
            <v>0,33</v>
          </cell>
        </row>
        <row r="2760">
          <cell r="A2760">
            <v>3237</v>
          </cell>
          <cell r="B2760" t="str">
            <v>FLANGE AVULSO FOFO S/ ROSCAS PN-25 DN 80</v>
          </cell>
          <cell r="C2760" t="str">
            <v>UN</v>
          </cell>
          <cell r="E2760" t="str">
            <v>0,01</v>
          </cell>
        </row>
        <row r="2761">
          <cell r="A2761">
            <v>3171</v>
          </cell>
          <cell r="B2761" t="str">
            <v>FLANGE AVULSO FOFO S/ ROSCAS PN-25 DN 100</v>
          </cell>
          <cell r="C2761" t="str">
            <v>UN</v>
          </cell>
          <cell r="E2761" t="str">
            <v>0,01</v>
          </cell>
        </row>
        <row r="2762">
          <cell r="A2762">
            <v>3232</v>
          </cell>
          <cell r="B2762" t="str">
            <v>FLANGE AVULSO FOFO S/ ROSCAS PN-25 DN 1000</v>
          </cell>
          <cell r="C2762" t="str">
            <v>UN</v>
          </cell>
          <cell r="E2762" t="str">
            <v>0,57</v>
          </cell>
        </row>
        <row r="2763">
          <cell r="A2763">
            <v>3180</v>
          </cell>
          <cell r="B2763" t="str">
            <v>FLANGE AVULSO FOFO S/ ROSCAS PN-25 DN 1200</v>
          </cell>
          <cell r="C2763" t="str">
            <v>UN</v>
          </cell>
          <cell r="E2763" t="str">
            <v>0,80</v>
          </cell>
        </row>
        <row r="2764">
          <cell r="A2764">
            <v>3172</v>
          </cell>
          <cell r="B2764" t="str">
            <v>FLANGE AVULSO FOFO S/ ROSCAS PN-25 DN 150</v>
          </cell>
          <cell r="C2764" t="str">
            <v>UN</v>
          </cell>
          <cell r="E2764" t="str">
            <v>0,02</v>
          </cell>
        </row>
        <row r="2765">
          <cell r="A2765">
            <v>3173</v>
          </cell>
          <cell r="B2765" t="str">
            <v>FLANGE AVULSO FOFO S/ ROSCAS PN-25 DN 200</v>
          </cell>
          <cell r="C2765" t="str">
            <v>UN</v>
          </cell>
          <cell r="E2765" t="str">
            <v>0,03</v>
          </cell>
        </row>
        <row r="2766">
          <cell r="A2766">
            <v>3236</v>
          </cell>
          <cell r="B2766" t="str">
            <v>FLANGE AVULSO FOFO S/ ROSCAS PN-25 DN 250</v>
          </cell>
          <cell r="C2766" t="str">
            <v>UN</v>
          </cell>
          <cell r="E2766" t="str">
            <v>0,04</v>
          </cell>
        </row>
        <row r="2767">
          <cell r="A2767">
            <v>3174</v>
          </cell>
          <cell r="B2767" t="str">
            <v>FLANGE AVULSO FOFO S/ ROSCAS PN-25 DN 300</v>
          </cell>
          <cell r="C2767" t="str">
            <v>UN</v>
          </cell>
          <cell r="E2767" t="str">
            <v>0,06</v>
          </cell>
        </row>
        <row r="2768">
          <cell r="A2768">
            <v>3235</v>
          </cell>
          <cell r="B2768" t="str">
            <v>FLANGE AVULSO FOFO S/ ROSCAS PN-25 DN 350</v>
          </cell>
          <cell r="C2768" t="str">
            <v>UN</v>
          </cell>
          <cell r="E2768" t="str">
            <v>0,07</v>
          </cell>
        </row>
        <row r="2769">
          <cell r="A2769">
            <v>3176</v>
          </cell>
          <cell r="B2769" t="str">
            <v>FLANGE AVULSO FOFO S/ ROSCAS PN-25 DN 450</v>
          </cell>
          <cell r="C2769" t="str">
            <v>UN</v>
          </cell>
          <cell r="E2769" t="str">
            <v>0,12</v>
          </cell>
        </row>
        <row r="2770">
          <cell r="A2770">
            <v>3177</v>
          </cell>
          <cell r="B2770" t="str">
            <v>FLANGE AVULSO FOFO S/ ROSCAS PN-25 DN 500</v>
          </cell>
          <cell r="C2770" t="str">
            <v>UN</v>
          </cell>
          <cell r="E2770" t="str">
            <v>0,12</v>
          </cell>
        </row>
        <row r="2771">
          <cell r="A2771">
            <v>3178</v>
          </cell>
          <cell r="B2771" t="str">
            <v>FLANGE AVULSO FOFO S/ ROSCAS PN-25 DN 600</v>
          </cell>
          <cell r="C2771" t="str">
            <v>UN</v>
          </cell>
          <cell r="E2771" t="str">
            <v>0,18</v>
          </cell>
        </row>
        <row r="2772">
          <cell r="A2772">
            <v>3234</v>
          </cell>
          <cell r="B2772" t="str">
            <v>FLANGE AVULSO FOFO S/ ROSCAS PN-25 DN 700</v>
          </cell>
          <cell r="C2772" t="str">
            <v>UN</v>
          </cell>
          <cell r="E2772" t="str">
            <v>0,24</v>
          </cell>
        </row>
        <row r="2773">
          <cell r="A2773">
            <v>3179</v>
          </cell>
          <cell r="B2773" t="str">
            <v>FLANGE AVULSO FOFO S/ ROSCAS PN-25 DN 800</v>
          </cell>
          <cell r="C2773" t="str">
            <v>UN</v>
          </cell>
          <cell r="E2773" t="str">
            <v>0,38</v>
          </cell>
        </row>
        <row r="2774">
          <cell r="A2774">
            <v>3233</v>
          </cell>
          <cell r="B2774" t="str">
            <v>FLANGE AVULSO FOFO S/ ROSCAS PN-25 DN 900</v>
          </cell>
          <cell r="C2774" t="str">
            <v>UN</v>
          </cell>
          <cell r="E2774" t="str">
            <v>0,45</v>
          </cell>
        </row>
        <row r="2775">
          <cell r="A2775">
            <v>3183</v>
          </cell>
          <cell r="B2775" t="str">
            <v>FLANGE CEGO FOFO PN-10 DN 100</v>
          </cell>
          <cell r="C2775" t="str">
            <v>UN</v>
          </cell>
          <cell r="E2775" t="str">
            <v>0,01</v>
          </cell>
        </row>
        <row r="2776">
          <cell r="A2776">
            <v>3195</v>
          </cell>
          <cell r="B2776" t="str">
            <v>FLANGE CEGO FOFO PN-10 DN 150</v>
          </cell>
          <cell r="C2776" t="str">
            <v>UN</v>
          </cell>
          <cell r="E2776" t="str">
            <v>0,01</v>
          </cell>
        </row>
        <row r="2777">
          <cell r="A2777">
            <v>3230</v>
          </cell>
          <cell r="B2777" t="str">
            <v>FLANGE CEGO FOFO PN-10 DN 200</v>
          </cell>
          <cell r="C2777" t="str">
            <v>UN</v>
          </cell>
          <cell r="E2777" t="str">
            <v>0,02</v>
          </cell>
        </row>
        <row r="2778">
          <cell r="A2778">
            <v>3184</v>
          </cell>
          <cell r="B2778" t="str">
            <v>FLANGE CEGO FOFO PN-10 DN 250</v>
          </cell>
          <cell r="C2778" t="str">
            <v>UN</v>
          </cell>
          <cell r="E2778" t="str">
            <v>0,03</v>
          </cell>
        </row>
        <row r="2779">
          <cell r="A2779">
            <v>3185</v>
          </cell>
          <cell r="B2779" t="str">
            <v>FLANGE CEGO FOFO PN-10 DN 300</v>
          </cell>
          <cell r="C2779" t="str">
            <v>UN</v>
          </cell>
          <cell r="E2779" t="str">
            <v>0,04</v>
          </cell>
        </row>
        <row r="2780">
          <cell r="A2780">
            <v>3229</v>
          </cell>
          <cell r="B2780" t="str">
            <v>FLANGE CEGO FOFO PN-10 DN 350</v>
          </cell>
          <cell r="C2780" t="str">
            <v>UN</v>
          </cell>
          <cell r="E2780" t="str">
            <v>0,06</v>
          </cell>
        </row>
        <row r="2781">
          <cell r="A2781">
            <v>3228</v>
          </cell>
          <cell r="B2781" t="str">
            <v>FLANGE CEGO FOFO PN-10 DN 400</v>
          </cell>
          <cell r="C2781" t="str">
            <v>UN</v>
          </cell>
          <cell r="E2781" t="str">
            <v>0,07</v>
          </cell>
        </row>
        <row r="2782">
          <cell r="A2782">
            <v>3187</v>
          </cell>
          <cell r="B2782" t="str">
            <v>FLANGE CEGO FOFO PN-10 DN 500</v>
          </cell>
          <cell r="C2782" t="str">
            <v>UN</v>
          </cell>
          <cell r="E2782" t="str">
            <v>0,18</v>
          </cell>
        </row>
        <row r="2783">
          <cell r="A2783">
            <v>3188</v>
          </cell>
          <cell r="B2783" t="str">
            <v>FLANGE CEGO FOFO PN-10 DN 600</v>
          </cell>
          <cell r="C2783" t="str">
            <v>UN</v>
          </cell>
          <cell r="E2783" t="str">
            <v>0,28</v>
          </cell>
        </row>
        <row r="2784">
          <cell r="A2784">
            <v>3227</v>
          </cell>
          <cell r="B2784" t="str">
            <v>FLANGE CEGO FOFO PN-10 DN 700</v>
          </cell>
          <cell r="C2784" t="str">
            <v>UN</v>
          </cell>
          <cell r="E2784" t="str">
            <v>0,33</v>
          </cell>
        </row>
        <row r="2785">
          <cell r="A2785">
            <v>3189</v>
          </cell>
          <cell r="B2785" t="str">
            <v>FLANGE CEGO FOFO PN-10 DN 800</v>
          </cell>
          <cell r="C2785" t="str">
            <v>UN</v>
          </cell>
          <cell r="E2785" t="str">
            <v>0,58</v>
          </cell>
        </row>
        <row r="2786">
          <cell r="A2786">
            <v>3190</v>
          </cell>
          <cell r="B2786" t="str">
            <v>FLANGE CEGO FOFO PN-10 DN 900</v>
          </cell>
          <cell r="C2786" t="str">
            <v>UN</v>
          </cell>
          <cell r="E2786" t="str">
            <v>0,61</v>
          </cell>
        </row>
        <row r="2787">
          <cell r="A2787">
            <v>3226</v>
          </cell>
          <cell r="B2787" t="str">
            <v>FLANGE CEGO FOFO PN-10 DN 1000</v>
          </cell>
          <cell r="C2787" t="str">
            <v>UN</v>
          </cell>
          <cell r="E2787" t="str">
            <v>1,43</v>
          </cell>
        </row>
        <row r="2788">
          <cell r="A2788">
            <v>3191</v>
          </cell>
          <cell r="B2788" t="str">
            <v>FLANGE CEGO FOFO PN-10 DN 1200</v>
          </cell>
          <cell r="C2788" t="str">
            <v>UN</v>
          </cell>
          <cell r="E2788" t="str">
            <v>1,77</v>
          </cell>
        </row>
        <row r="2789">
          <cell r="A2789">
            <v>3225</v>
          </cell>
          <cell r="B2789" t="str">
            <v>FLANGE CEGO FOFO PN-16 DN 200</v>
          </cell>
          <cell r="C2789" t="str">
            <v>UN</v>
          </cell>
          <cell r="E2789" t="str">
            <v>0,02</v>
          </cell>
        </row>
        <row r="2790">
          <cell r="A2790">
            <v>3224</v>
          </cell>
          <cell r="B2790" t="str">
            <v>FLANGE CEGO FOFO PN-16 DN 250</v>
          </cell>
          <cell r="C2790" t="str">
            <v>UN</v>
          </cell>
          <cell r="E2790" t="str">
            <v>0,05</v>
          </cell>
        </row>
        <row r="2791">
          <cell r="A2791">
            <v>3196</v>
          </cell>
          <cell r="B2791" t="str">
            <v>FLANGE CEGO FOFO PN-16 DN 300</v>
          </cell>
          <cell r="C2791" t="str">
            <v>UN</v>
          </cell>
          <cell r="E2791" t="str">
            <v>0,05</v>
          </cell>
        </row>
        <row r="2792">
          <cell r="A2792">
            <v>3197</v>
          </cell>
          <cell r="B2792" t="str">
            <v>FLANGE CEGO FOFO PN-16 DN 350</v>
          </cell>
          <cell r="C2792" t="str">
            <v>UN</v>
          </cell>
          <cell r="E2792" t="str">
            <v>0,08</v>
          </cell>
        </row>
        <row r="2793">
          <cell r="A2793">
            <v>3198</v>
          </cell>
          <cell r="B2793" t="str">
            <v>FLANGE CEGO FOFO PN-16 DN 400</v>
          </cell>
          <cell r="C2793" t="str">
            <v>UN</v>
          </cell>
          <cell r="E2793" t="str">
            <v>0,08</v>
          </cell>
        </row>
        <row r="2794">
          <cell r="A2794">
            <v>3223</v>
          </cell>
          <cell r="B2794" t="str">
            <v>FLANGE CEGO FOFO PN-16 DN 500</v>
          </cell>
          <cell r="C2794" t="str">
            <v>UN</v>
          </cell>
          <cell r="E2794" t="str">
            <v>0,21</v>
          </cell>
        </row>
        <row r="2795">
          <cell r="A2795">
            <v>3200</v>
          </cell>
          <cell r="B2795" t="str">
            <v>FLANGE CEGO FOFO PN-16 DN 600</v>
          </cell>
          <cell r="C2795" t="str">
            <v>UN</v>
          </cell>
          <cell r="E2795" t="str">
            <v>0,31</v>
          </cell>
        </row>
        <row r="2796">
          <cell r="A2796">
            <v>3201</v>
          </cell>
          <cell r="B2796" t="str">
            <v>FLANGE CEGO FOFO PN-16 DN 700</v>
          </cell>
          <cell r="C2796" t="str">
            <v>UN</v>
          </cell>
          <cell r="E2796" t="str">
            <v>0,42</v>
          </cell>
        </row>
        <row r="2797">
          <cell r="A2797">
            <v>3202</v>
          </cell>
          <cell r="B2797" t="str">
            <v>FLANGE CEGO FOFO PN-16 DN 800</v>
          </cell>
          <cell r="C2797" t="str">
            <v>UN</v>
          </cell>
          <cell r="E2797" t="str">
            <v>0,64</v>
          </cell>
        </row>
        <row r="2798">
          <cell r="A2798">
            <v>3203</v>
          </cell>
          <cell r="B2798" t="str">
            <v>FLANGE CEGO FOFO PN-16 DN 900</v>
          </cell>
          <cell r="C2798" t="str">
            <v>UN</v>
          </cell>
          <cell r="E2798" t="str">
            <v>0,78</v>
          </cell>
        </row>
        <row r="2799">
          <cell r="A2799">
            <v>3204</v>
          </cell>
          <cell r="B2799" t="str">
            <v>FLANGE CEGO FOFO PN-16 DN 1000</v>
          </cell>
          <cell r="C2799" t="str">
            <v>UN</v>
          </cell>
          <cell r="E2799" t="str">
            <v>1,43</v>
          </cell>
        </row>
        <row r="2800">
          <cell r="A2800">
            <v>3205</v>
          </cell>
          <cell r="B2800" t="str">
            <v>FLANGE CEGO FOFO PN-16 DN 1200</v>
          </cell>
          <cell r="C2800" t="str">
            <v>UN</v>
          </cell>
          <cell r="E2800" t="str">
            <v>2,38</v>
          </cell>
        </row>
        <row r="2801">
          <cell r="A2801">
            <v>3207</v>
          </cell>
          <cell r="B2801" t="str">
            <v>FLANGE CEGO FOFO PN-25 DN 100</v>
          </cell>
          <cell r="C2801" t="str">
            <v>UN</v>
          </cell>
          <cell r="E2801" t="str">
            <v>0,01</v>
          </cell>
        </row>
        <row r="2802">
          <cell r="A2802">
            <v>3208</v>
          </cell>
          <cell r="B2802" t="str">
            <v>FLANGE CEGO FOFO PN-25 DN 150</v>
          </cell>
          <cell r="C2802" t="str">
            <v>UN</v>
          </cell>
          <cell r="E2802" t="str">
            <v>0,02</v>
          </cell>
        </row>
        <row r="2803">
          <cell r="A2803">
            <v>3209</v>
          </cell>
          <cell r="B2803" t="str">
            <v>FLANGE CEGO FOFO PN-25 DN 200</v>
          </cell>
          <cell r="C2803" t="str">
            <v>UN</v>
          </cell>
          <cell r="E2803" t="str">
            <v>0,03</v>
          </cell>
        </row>
        <row r="2804">
          <cell r="A2804">
            <v>3221</v>
          </cell>
          <cell r="B2804" t="str">
            <v>FLANGE CEGO FOFO PN-25 DN 250</v>
          </cell>
          <cell r="C2804" t="str">
            <v>UN</v>
          </cell>
          <cell r="E2804" t="str">
            <v>0,05</v>
          </cell>
        </row>
        <row r="2805">
          <cell r="A2805">
            <v>3220</v>
          </cell>
          <cell r="B2805" t="str">
            <v>FLANGE CEGO FOFO PN-25 DN 300</v>
          </cell>
          <cell r="C2805" t="str">
            <v>UN</v>
          </cell>
          <cell r="E2805" t="str">
            <v>0,06</v>
          </cell>
        </row>
        <row r="2806">
          <cell r="A2806">
            <v>3210</v>
          </cell>
          <cell r="B2806" t="str">
            <v>FLANGE CEGO FOFO PN-25 DN 350</v>
          </cell>
          <cell r="C2806" t="str">
            <v>UN</v>
          </cell>
          <cell r="E2806" t="str">
            <v>0,10</v>
          </cell>
        </row>
        <row r="2807">
          <cell r="A2807">
            <v>3219</v>
          </cell>
          <cell r="B2807" t="str">
            <v>FLANGE CEGO FOFO PN-25 DN 400</v>
          </cell>
          <cell r="C2807" t="str">
            <v>UN</v>
          </cell>
          <cell r="E2807" t="str">
            <v>0,11</v>
          </cell>
        </row>
        <row r="2808">
          <cell r="A2808">
            <v>3218</v>
          </cell>
          <cell r="B2808" t="str">
            <v>FLANGE CEGO FOFO PN-25 DN 500</v>
          </cell>
          <cell r="C2808" t="str">
            <v>UN</v>
          </cell>
          <cell r="E2808" t="str">
            <v>0,28</v>
          </cell>
        </row>
        <row r="2809">
          <cell r="A2809">
            <v>3212</v>
          </cell>
          <cell r="B2809" t="str">
            <v>FLANGE CEGO FOFO PN-25 DN 600</v>
          </cell>
          <cell r="C2809" t="str">
            <v>UN</v>
          </cell>
          <cell r="E2809" t="str">
            <v>0,39</v>
          </cell>
        </row>
        <row r="2810">
          <cell r="A2810">
            <v>3217</v>
          </cell>
          <cell r="B2810" t="str">
            <v>FLANGE CEGO FOFO PN-25 DN 700</v>
          </cell>
          <cell r="C2810" t="str">
            <v>UN</v>
          </cell>
          <cell r="E2810" t="str">
            <v>0,58</v>
          </cell>
        </row>
        <row r="2811">
          <cell r="A2811">
            <v>3213</v>
          </cell>
          <cell r="B2811" t="str">
            <v>FLANGE CEGO FOFO PN-25 DN 800</v>
          </cell>
          <cell r="C2811" t="str">
            <v>UN</v>
          </cell>
          <cell r="E2811" t="str">
            <v>0,83</v>
          </cell>
        </row>
        <row r="2812">
          <cell r="A2812">
            <v>3216</v>
          </cell>
          <cell r="B2812" t="str">
            <v>FLANGE CEGO FOFO PN-25 DN 900</v>
          </cell>
          <cell r="C2812" t="str">
            <v>UN</v>
          </cell>
          <cell r="E2812" t="str">
            <v>1,08</v>
          </cell>
        </row>
        <row r="2813">
          <cell r="A2813">
            <v>3214</v>
          </cell>
          <cell r="B2813" t="str">
            <v>FLANGE CEGO FOFO PN-25 DN 1000</v>
          </cell>
          <cell r="C2813" t="str">
            <v>UN</v>
          </cell>
          <cell r="E2813" t="str">
            <v>1,95</v>
          </cell>
        </row>
        <row r="2814">
          <cell r="A2814">
            <v>3215</v>
          </cell>
          <cell r="B2814" t="str">
            <v>FLANGE CEGO FOFO PN-25 DN 1200</v>
          </cell>
          <cell r="C2814" t="str">
            <v>UN</v>
          </cell>
          <cell r="E2814" t="str">
            <v>3,03</v>
          </cell>
        </row>
        <row r="2815">
          <cell r="A2815">
            <v>20115</v>
          </cell>
          <cell r="B2815" t="str">
            <v>FLANGE PVC AVULSO C/ FUROS P/ CONEXOES DE 110MM / DN 100MM</v>
          </cell>
          <cell r="C2815" t="str">
            <v>UN</v>
          </cell>
          <cell r="E2815" t="str">
            <v>360,80</v>
          </cell>
        </row>
        <row r="2816">
          <cell r="A2816">
            <v>20112</v>
          </cell>
          <cell r="B2816" t="str">
            <v>FLANGE PVC AVULSO C/ FUROS P/ CONEXOES DE 60MM / DN 50MM</v>
          </cell>
          <cell r="C2816" t="str">
            <v>UN</v>
          </cell>
          <cell r="E2816" t="str">
            <v>201,85</v>
          </cell>
        </row>
        <row r="2817">
          <cell r="A2817">
            <v>20113</v>
          </cell>
          <cell r="B2817" t="str">
            <v>FLANGE PVC AVULSO C/ FUROS P/ CONEXOES DE 75MM / DN 65MM</v>
          </cell>
          <cell r="C2817" t="str">
            <v>UN</v>
          </cell>
          <cell r="E2817" t="str">
            <v>239,13</v>
          </cell>
        </row>
        <row r="2818">
          <cell r="A2818">
            <v>20114</v>
          </cell>
          <cell r="B2818" t="str">
            <v>FLANGE PVC AVULSO C/ FUROS P/ CONEXOES DE 85MM / DN 75MM</v>
          </cell>
          <cell r="C2818" t="str">
            <v>UN</v>
          </cell>
          <cell r="E2818" t="str">
            <v>319,04</v>
          </cell>
        </row>
        <row r="2819">
          <cell r="A2819">
            <v>20122</v>
          </cell>
          <cell r="B2819" t="str">
            <v>FLANGE PVC AVULSO C/ FUROS P/ TUBOS DE 110MM / DN 100MM</v>
          </cell>
          <cell r="C2819" t="str">
            <v>UN</v>
          </cell>
          <cell r="E2819" t="str">
            <v>311,03</v>
          </cell>
        </row>
        <row r="2820">
          <cell r="A2820">
            <v>20119</v>
          </cell>
          <cell r="B2820" t="str">
            <v>FLANGE PVC AVULSO C/ FUROS P/ TUBOS DE 60MM / DN 50MM</v>
          </cell>
          <cell r="C2820" t="str">
            <v>UN</v>
          </cell>
          <cell r="E2820" t="str">
            <v>174,01</v>
          </cell>
        </row>
        <row r="2821">
          <cell r="A2821">
            <v>20120</v>
          </cell>
          <cell r="B2821" t="str">
            <v>FLANGE PVC AVULSO C/ FUROS P/ TUBOS DE 75MM / DN 65MM</v>
          </cell>
          <cell r="C2821" t="str">
            <v>UN</v>
          </cell>
          <cell r="E2821" t="str">
            <v>194,80</v>
          </cell>
        </row>
        <row r="2822">
          <cell r="A2822">
            <v>20121</v>
          </cell>
          <cell r="B2822" t="str">
            <v>FLANGE PVC AVULSO C/ FUROS P/ TUBOS DE 85MM / DN 75MM</v>
          </cell>
          <cell r="C2822" t="str">
            <v>UN</v>
          </cell>
          <cell r="E2822" t="str">
            <v>257,06</v>
          </cell>
        </row>
        <row r="2823">
          <cell r="A2823">
            <v>20118</v>
          </cell>
          <cell r="B2823" t="str">
            <v>FLANGE PVC AVULSO SEM FUROS P/ CONEXOES DE 110MM / DN 100MM</v>
          </cell>
          <cell r="C2823" t="str">
            <v>UN</v>
          </cell>
          <cell r="E2823" t="str">
            <v>355,75</v>
          </cell>
        </row>
        <row r="2824">
          <cell r="A2824">
            <v>20116</v>
          </cell>
          <cell r="B2824" t="str">
            <v>FLANGE PVC AVULSO SEM FUROS P/ CONEXOES DE 75MM / DN 65MM</v>
          </cell>
          <cell r="C2824" t="str">
            <v>UN</v>
          </cell>
          <cell r="E2824" t="str">
            <v>234,08</v>
          </cell>
        </row>
        <row r="2825">
          <cell r="A2825">
            <v>20117</v>
          </cell>
          <cell r="B2825" t="str">
            <v>FLANGE PVC AVULSO SEM FUROS P/ CONEXOES DE 85MM / DN 75MM</v>
          </cell>
          <cell r="C2825" t="str">
            <v>UN</v>
          </cell>
          <cell r="E2825" t="str">
            <v>313,13</v>
          </cell>
        </row>
        <row r="2826">
          <cell r="A2826">
            <v>20126</v>
          </cell>
          <cell r="B2826" t="str">
            <v>FLANGE PVC AVULSO SEM FUROS P/ TUBOS DE 110MM / DN 100MM</v>
          </cell>
          <cell r="C2826" t="str">
            <v>UN</v>
          </cell>
          <cell r="E2826" t="str">
            <v>311,03</v>
          </cell>
        </row>
        <row r="2827">
          <cell r="A2827">
            <v>20123</v>
          </cell>
          <cell r="B2827" t="str">
            <v>FLANGE PVC AVULSO SEM FUROS P/ TUBOS DE 60MM / DN 50MM</v>
          </cell>
          <cell r="C2827" t="str">
            <v>UN</v>
          </cell>
          <cell r="E2827" t="str">
            <v>174,01</v>
          </cell>
        </row>
        <row r="2828">
          <cell r="A2828">
            <v>20124</v>
          </cell>
          <cell r="B2828" t="str">
            <v>FLANGE PVC AVULSO SEM FUROS P/ TUBOS DE 75MM / DN 65MM</v>
          </cell>
          <cell r="C2828" t="str">
            <v>UN</v>
          </cell>
          <cell r="E2828" t="str">
            <v>194,80</v>
          </cell>
        </row>
        <row r="2829">
          <cell r="A2829">
            <v>20125</v>
          </cell>
          <cell r="B2829" t="str">
            <v>FLANGE PVC AVULSO SEM FUROS P/ TUBOS DE 85MM / DN 75MM</v>
          </cell>
          <cell r="C2829" t="str">
            <v>UN</v>
          </cell>
          <cell r="E2829" t="str">
            <v>265,74</v>
          </cell>
        </row>
        <row r="2830">
          <cell r="A2830">
            <v>3259</v>
          </cell>
          <cell r="B2830" t="str">
            <v>FLANGE PVC C/ ROSCA SEXTAVADO S/FUROS REF. 1 1/2"</v>
          </cell>
          <cell r="C2830" t="str">
            <v>UN</v>
          </cell>
          <cell r="E2830" t="str">
            <v>5,72</v>
          </cell>
        </row>
        <row r="2831">
          <cell r="A2831">
            <v>3258</v>
          </cell>
          <cell r="B2831" t="str">
            <v>FLANGE PVC C/ ROSCA SEXTAVADO S/FUROS REF. 1 1/4"</v>
          </cell>
          <cell r="C2831" t="str">
            <v>UN</v>
          </cell>
          <cell r="E2831" t="str">
            <v>3,57</v>
          </cell>
        </row>
        <row r="2832">
          <cell r="A2832">
            <v>3251</v>
          </cell>
          <cell r="B2832" t="str">
            <v>FLANGE PVC C/ ROSCA SEXTAVADO S/FUROS REF. 1/2"</v>
          </cell>
          <cell r="C2832" t="str">
            <v>UN</v>
          </cell>
          <cell r="E2832" t="str">
            <v>4,10</v>
          </cell>
        </row>
        <row r="2833">
          <cell r="A2833">
            <v>3256</v>
          </cell>
          <cell r="B2833" t="str">
            <v>FLANGE PVC C/ ROSCA SEXTAVADO S/FUROS REF. 1"</v>
          </cell>
          <cell r="C2833" t="str">
            <v>UN</v>
          </cell>
          <cell r="E2833" t="str">
            <v>8,20</v>
          </cell>
        </row>
        <row r="2834">
          <cell r="A2834">
            <v>3261</v>
          </cell>
          <cell r="B2834" t="str">
            <v>FLANGE PVC C/ ROSCA SEXTAVADO S/FUROS REF. 2 1/2"</v>
          </cell>
          <cell r="C2834" t="str">
            <v>UN</v>
          </cell>
          <cell r="E2834" t="str">
            <v>39,94</v>
          </cell>
        </row>
        <row r="2835">
          <cell r="A2835">
            <v>3260</v>
          </cell>
          <cell r="B2835" t="str">
            <v>FLANGE PVC C/ ROSCA SEXTAVADO S/FUROS REF. 2"</v>
          </cell>
          <cell r="C2835" t="str">
            <v>UN</v>
          </cell>
          <cell r="E2835" t="str">
            <v>8,20</v>
          </cell>
        </row>
        <row r="2836">
          <cell r="A2836">
            <v>3255</v>
          </cell>
          <cell r="B2836" t="str">
            <v>FLANGE PVC C/ ROSCA SEXTAVADO S/FUROS REF. 3/4"</v>
          </cell>
          <cell r="C2836" t="str">
            <v>UN</v>
          </cell>
          <cell r="E2836" t="str">
            <v>6,10</v>
          </cell>
        </row>
        <row r="2837">
          <cell r="A2837">
            <v>3254</v>
          </cell>
          <cell r="B2837" t="str">
            <v>FLANGE PVC C/ ROSCA SEXTAVADO S/FUROS REF. 3"</v>
          </cell>
          <cell r="C2837" t="str">
            <v>UN</v>
          </cell>
          <cell r="E2837" t="str">
            <v>54,19</v>
          </cell>
        </row>
        <row r="2838">
          <cell r="A2838">
            <v>3253</v>
          </cell>
          <cell r="B2838" t="str">
            <v>FLANGE PVC C/ ROSCA SEXTAVADO S/FUROS REF. 4"</v>
          </cell>
          <cell r="C2838" t="str">
            <v>UN</v>
          </cell>
          <cell r="E2838" t="str">
            <v>77,17</v>
          </cell>
        </row>
        <row r="2839">
          <cell r="A2839">
            <v>3272</v>
          </cell>
          <cell r="B2839" t="str">
            <v>FLANGE SEXTAVADO FERRO GALV ROSCA REF. 1 1/2"</v>
          </cell>
          <cell r="C2839" t="str">
            <v>UN</v>
          </cell>
          <cell r="E2839" t="str">
            <v>11,06</v>
          </cell>
        </row>
        <row r="2840">
          <cell r="A2840">
            <v>3265</v>
          </cell>
          <cell r="B2840" t="str">
            <v>FLANGE SEXTAVADO FERRO GALV ROSCA REF. 1 1/4"</v>
          </cell>
          <cell r="C2840" t="str">
            <v>UN</v>
          </cell>
          <cell r="E2840" t="str">
            <v>7,88</v>
          </cell>
        </row>
        <row r="2841">
          <cell r="A2841">
            <v>3262</v>
          </cell>
          <cell r="B2841" t="str">
            <v>FLANGE SEXTAVADO FERRO GALV ROSCA REF. 1/2"</v>
          </cell>
          <cell r="C2841" t="str">
            <v>UN</v>
          </cell>
          <cell r="E2841" t="str">
            <v>3,78</v>
          </cell>
        </row>
        <row r="2842">
          <cell r="A2842">
            <v>3264</v>
          </cell>
          <cell r="B2842" t="str">
            <v>FLANGE SEXTAVADO FERRO GALV ROSCA REF. 1"</v>
          </cell>
          <cell r="C2842" t="str">
            <v>UN</v>
          </cell>
          <cell r="E2842" t="str">
            <v>6,22</v>
          </cell>
        </row>
        <row r="2843">
          <cell r="A2843">
            <v>3267</v>
          </cell>
          <cell r="B2843" t="str">
            <v>FLANGE SEXTAVADO FERRO GALV ROSCA REF. 2 1/2'</v>
          </cell>
          <cell r="C2843" t="str">
            <v>UN</v>
          </cell>
          <cell r="E2843" t="str">
            <v>20,46</v>
          </cell>
        </row>
        <row r="2844">
          <cell r="A2844">
            <v>3266</v>
          </cell>
          <cell r="B2844" t="str">
            <v>FLANGE SEXTAVADO FERRO GALV ROSCA REF. 2"</v>
          </cell>
          <cell r="C2844" t="str">
            <v>UN</v>
          </cell>
          <cell r="E2844" t="str">
            <v>14,49</v>
          </cell>
        </row>
        <row r="2845">
          <cell r="A2845">
            <v>3263</v>
          </cell>
          <cell r="B2845" t="str">
            <v>FLANGE SEXTAVADO FERRO GALV ROSCA REF. 3/4"</v>
          </cell>
          <cell r="C2845" t="str">
            <v>UN</v>
          </cell>
          <cell r="E2845" t="str">
            <v>5,18</v>
          </cell>
        </row>
        <row r="2846">
          <cell r="A2846">
            <v>3268</v>
          </cell>
          <cell r="B2846" t="str">
            <v>FLANGE SEXTAVADO FERRO GALV ROSCA REF. 3"</v>
          </cell>
          <cell r="C2846" t="str">
            <v>UN</v>
          </cell>
          <cell r="E2846" t="str">
            <v>30,83</v>
          </cell>
        </row>
        <row r="2847">
          <cell r="A2847">
            <v>3271</v>
          </cell>
          <cell r="B2847" t="str">
            <v>FLANGE SEXTAVADO FERRO GALV ROSCA REF. 4"</v>
          </cell>
          <cell r="C2847" t="str">
            <v>UN</v>
          </cell>
          <cell r="E2847" t="str">
            <v>39,01</v>
          </cell>
        </row>
        <row r="2848">
          <cell r="A2848">
            <v>3270</v>
          </cell>
          <cell r="B2848" t="str">
            <v>FLANGE SEXTAVADO FERRO GALV ROSCA REF. 6"</v>
          </cell>
          <cell r="C2848" t="str">
            <v>UN</v>
          </cell>
          <cell r="E2848" t="str">
            <v>54,31</v>
          </cell>
        </row>
        <row r="2849">
          <cell r="A2849">
            <v>2714</v>
          </cell>
          <cell r="B2849" t="str">
            <v>FOICE SEM CABO</v>
          </cell>
          <cell r="C2849" t="str">
            <v>UN</v>
          </cell>
          <cell r="E2849" t="str">
            <v>9,18</v>
          </cell>
        </row>
        <row r="2850">
          <cell r="A2850">
            <v>21113</v>
          </cell>
          <cell r="B2850" t="str">
            <v>FOLHEADO MADEIRA CEDRO/VIROLA/CEREJEIRA/FREJO OU EQUIVALENTE PARA REVESTIMENTO DE COMPENSADO</v>
          </cell>
          <cell r="C2850" t="str">
            <v>M2</v>
          </cell>
          <cell r="E2850" t="str">
            <v>11,95</v>
          </cell>
        </row>
        <row r="2851">
          <cell r="A2851">
            <v>14599</v>
          </cell>
          <cell r="B2851" t="str">
            <v>FORMA METALICA AUTO-VIBRATORIA C/ ANEL DE ACABAMENTO P/ TUBO CONCRETO ARMADO PRE-MOLDADO JUNTA RIGADA PONTA/BOLSA OU MACHO/FEMEA DIAM 300MM, COMPRIM= 1,0 A 1,5M, LIDER</v>
          </cell>
          <cell r="C2851" t="str">
            <v>UN</v>
          </cell>
          <cell r="E2851" t="str">
            <v>4.857,96</v>
          </cell>
        </row>
        <row r="2852">
          <cell r="A2852">
            <v>14602</v>
          </cell>
          <cell r="B2852" t="str">
            <v>FORMA METALICA AUTO-VIBRATORIA C/ ANEL DE ACABAMENTO P/ TUBO CONCRETO ARMADO PRE-MOLDADO JUNTA RIGIDA PONTA/ BOLSA OU MACHO/FEMEA DIAM 600MM, COMPRAIMENTO 1,0 A 1,5 M, LIDER</v>
          </cell>
          <cell r="C2852" t="str">
            <v>UN</v>
          </cell>
          <cell r="E2852" t="str">
            <v>6.606,72</v>
          </cell>
        </row>
        <row r="2853">
          <cell r="A2853">
            <v>14601</v>
          </cell>
          <cell r="B2853" t="str">
            <v>FORMA METALICA AUTO-VIBRATORIA C/ ANEL DE ACABAMENTO P/ TUBO CONCRETO ARMADO PRE-MOLDADO JUNTA RIGIDA PONTA/BOLSA OU MACHO/FEMEA DIAM 500MM, COMPRIM= 1,0 A 1,5M, LIDER</v>
          </cell>
          <cell r="C2853" t="str">
            <v>UN</v>
          </cell>
          <cell r="E2853" t="str">
            <v>4.616,10</v>
          </cell>
        </row>
        <row r="2854">
          <cell r="A2854">
            <v>14600</v>
          </cell>
          <cell r="B2854" t="str">
            <v>FORMA METALICA AUTO-VIBRATORIA C/ ANEL DE ACABAMENTO P/ TUBO CONCRETO ARMADO PRE-MOLDADO JUNTA RIGIDA PONTA/BOLSA OU MAHO/FEMEA DIAM 400MM, COMPRIM= 1,0 A 1,5M, LIDER</v>
          </cell>
          <cell r="C2854" t="str">
            <v>UN</v>
          </cell>
          <cell r="E2854" t="str">
            <v>4.435,86</v>
          </cell>
        </row>
        <row r="2855">
          <cell r="A2855">
            <v>14614</v>
          </cell>
          <cell r="B2855" t="str">
            <v>FORMA METALICA AUTO-VIBRATORIA P/ TUBO CONCRETO ARMADO PRE-MOLDADO JUNTA RIGIDA MACHO/ FEMEA, DIAM 1500MM, COMPRIM= 1,0 A 1,5M, CSM</v>
          </cell>
          <cell r="C2855" t="str">
            <v>UN</v>
          </cell>
          <cell r="E2855" t="str">
            <v>10.769,01</v>
          </cell>
        </row>
        <row r="2856">
          <cell r="A2856">
            <v>14612</v>
          </cell>
          <cell r="B2856" t="str">
            <v>FORMA METALICA AUTO-VIBRATORIA P/ TUBO CONCRETO ARMADO PRE-MOLDADO JUNTA RIGIDA MACHO/FEMEA, DIAM 1000MM, COMPRIM= 1,0 A 1,5M, CSM</v>
          </cell>
          <cell r="C2856" t="str">
            <v>UN</v>
          </cell>
          <cell r="E2856" t="str">
            <v>7.861,23</v>
          </cell>
        </row>
        <row r="2857">
          <cell r="A2857">
            <v>14613</v>
          </cell>
          <cell r="B2857" t="str">
            <v>FORMA METALICA AUTO-VIBRATORIA P/ TUBO CONCRETO ARMADO PRE-MOLDADO JUNTA RIGIDA MACHO/FEMEA, DIAM 1200MM, COMPRIM= 1,0 A 1,5M, CSM</v>
          </cell>
          <cell r="C2857" t="str">
            <v>UN</v>
          </cell>
          <cell r="E2857" t="str">
            <v>10.246,35</v>
          </cell>
        </row>
        <row r="2858">
          <cell r="A2858">
            <v>14607</v>
          </cell>
          <cell r="B2858" t="str">
            <v>FORMA METALICA AUTO-VIBRATORIA P/ TUBO CONCRETO ARMADO PRE-MOLDADO JUNTA RIGIDA MACHO/FEMEA, DIAM 300MM COMPRIM= 1,0 A 1,5M, CSM</v>
          </cell>
          <cell r="C2858" t="str">
            <v>UN</v>
          </cell>
          <cell r="E2858" t="str">
            <v>4.758,39</v>
          </cell>
        </row>
        <row r="2859">
          <cell r="A2859">
            <v>14608</v>
          </cell>
          <cell r="B2859" t="str">
            <v>FORMA METALICA AUTO-VIBRATORIA P/ TUBO CONCRETO ARMADO PRE-MOLDADO JUNTA RIGIDA MACHO/FEMEA, DIAM 400MM, COMPRIM= 1,0 A 1,5M, CSM</v>
          </cell>
          <cell r="C2859" t="str">
            <v>UN</v>
          </cell>
          <cell r="E2859" t="str">
            <v>4.438,05</v>
          </cell>
        </row>
        <row r="2860">
          <cell r="A2860">
            <v>14609</v>
          </cell>
          <cell r="B2860" t="str">
            <v>FORMA METALICA AUTO-VIBRATORIA P/ TUBO CONCRETO ARMADO PRE-MOLDADO JUNTA RIGIDA MACHO/FEMEA, DIAM 500MM, COMPRIM= 1,0 A 1,5M CSM</v>
          </cell>
          <cell r="C2860" t="str">
            <v>UN</v>
          </cell>
          <cell r="E2860" t="str">
            <v>4.451,25</v>
          </cell>
        </row>
        <row r="2861">
          <cell r="A2861">
            <v>14610</v>
          </cell>
          <cell r="B2861" t="str">
            <v>FORMA METALICA AUTO-VIBRATORIA P/ TUBO CONCRETO ARMADO PRE-MOLDADO JUNTA RIGIDA MACHO/FEMEA, DIAM 600MM, COMPRIM= 1,0 A 1,5M, CSM</v>
          </cell>
          <cell r="C2861" t="str">
            <v>UN</v>
          </cell>
          <cell r="E2861" t="str">
            <v>6.443,55</v>
          </cell>
        </row>
        <row r="2862">
          <cell r="A2862">
            <v>14611</v>
          </cell>
          <cell r="B2862" t="str">
            <v>FORMA METALICA AUTO-VIBRATORIA P/ TUBO CONCRETO ARMADO PRE-MOLDADO JUNTA RIGIDA MACHO/FEMEA, DIAM 800MM COMPRIM= 1,0 A 1,5M, CSM</v>
          </cell>
          <cell r="C2862" t="str">
            <v>UN</v>
          </cell>
          <cell r="E2862" t="str">
            <v>7.156,35</v>
          </cell>
        </row>
        <row r="2863">
          <cell r="A2863">
            <v>14604</v>
          </cell>
          <cell r="B2863" t="str">
            <v>FORMA METALICA AUTO-VIBRATORIA P/ TUBO CONCRETO ARMADO PRE-MOLDADO JUNTA RIGIDA PONTA/BOLSA, DIAM 1000MM, COMPRIM= 1,0 A 1,5M, TRILLOR</v>
          </cell>
          <cell r="C2863" t="str">
            <v>UN</v>
          </cell>
          <cell r="E2863" t="str">
            <v>8.023,53</v>
          </cell>
        </row>
        <row r="2864">
          <cell r="A2864">
            <v>14605</v>
          </cell>
          <cell r="B2864" t="str">
            <v>FORMA METALICA AUTO-VIBRATORIA P/ TUBO CONCRETO ARMADO PRE-MOLDADO JUNTA RIGIDA PONTA/BOLSA, DIAM 1200MM, COMPRIM= 1,0 A 1,5M, TRILLOR</v>
          </cell>
          <cell r="C2864" t="str">
            <v>UN</v>
          </cell>
          <cell r="E2864" t="str">
            <v>10.283,79</v>
          </cell>
        </row>
        <row r="2865">
          <cell r="A2865">
            <v>14603</v>
          </cell>
          <cell r="B2865" t="str">
            <v>FORMA METALICA AUTO-VIBRATORIA P/ TUBO CONCRETO ARMADO PRE-MOLDADO JUNTA RIGIDA PONTA/BOLSA, DIAM 800MM, COMPRIM= 1,0 A 1,5M, TRILLOR</v>
          </cell>
          <cell r="C2865" t="str">
            <v>UN</v>
          </cell>
          <cell r="E2865" t="str">
            <v>7.292,46</v>
          </cell>
        </row>
        <row r="2866">
          <cell r="A2866">
            <v>14606</v>
          </cell>
          <cell r="B2866" t="str">
            <v>FORMA METALICA AUTO-VIBRATORIA P/ TUBO CONCRETO ARMADO PRE-MOLDADO JUNTA RIGIDA PONTA/BOLSA,DIAM 1500MM,COMPRIM= 1,0 A 1,5M,TRILLOR</v>
          </cell>
          <cell r="C2866" t="str">
            <v>UN</v>
          </cell>
          <cell r="E2866" t="str">
            <v>10.989,48</v>
          </cell>
        </row>
        <row r="2867">
          <cell r="A2867">
            <v>10814</v>
          </cell>
          <cell r="B2867" t="str">
            <v>FORMICIDA GRANULADA MIREX</v>
          </cell>
          <cell r="C2867" t="str">
            <v>KG</v>
          </cell>
          <cell r="E2867" t="str">
            <v>10,60</v>
          </cell>
        </row>
        <row r="2868">
          <cell r="A2868">
            <v>26224</v>
          </cell>
          <cell r="B2868" t="str">
            <v>FORRO ACUSTICO EM PERFIL JAVELIM, COM PINTURA VINILICA A BASE DE LATEX MEDINDO (625X625X19)MM,TIPO FINE FISSURED.</v>
          </cell>
          <cell r="C2868" t="str">
            <v>M2</v>
          </cell>
          <cell r="E2868" t="str">
            <v>154,85</v>
          </cell>
        </row>
        <row r="2869">
          <cell r="A2869">
            <v>3275</v>
          </cell>
          <cell r="B2869" t="str">
            <v>FORRO C/ PLACAS LA-DE-VIDRO REVESTIDO FACE APARENTE C/ FILME PLASTICO GRAVADO, COR BRANCA TIPO SHEDISOL - 1,20 X 0,60M E = 15MM OU SANTA MARINA - 1,24 X 0,62 E=20MM (COLOCADO)</v>
          </cell>
          <cell r="C2869" t="str">
            <v>M2</v>
          </cell>
          <cell r="E2869" t="str">
            <v>66,05</v>
          </cell>
        </row>
        <row r="2870">
          <cell r="A2870">
            <v>3286</v>
          </cell>
          <cell r="B2870" t="str">
            <v>FORRO DE MADEIRA CEDRINHO OU EQUIV C/ FRISO MACHO/FEMEA - DIMENSOES APROX 10 X 1CM (SEM COLOC)</v>
          </cell>
          <cell r="C2870" t="str">
            <v>M2</v>
          </cell>
          <cell r="E2870" t="str">
            <v>27,73</v>
          </cell>
        </row>
        <row r="2871">
          <cell r="A2871">
            <v>3287</v>
          </cell>
          <cell r="B2871" t="str">
            <v>FORRO DE MADEIRA IMBUIA OU EQUIV C/ FRISO MACHO/FEMEA - DIMENSOES APROX 10 X 1CM (SEM COLOC)</v>
          </cell>
          <cell r="C2871" t="str">
            <v>M2</v>
          </cell>
          <cell r="E2871" t="str">
            <v>65,25</v>
          </cell>
        </row>
        <row r="2872">
          <cell r="A2872">
            <v>3285</v>
          </cell>
          <cell r="B2872" t="str">
            <v>FORRO DE MADEIRA PINHO OU EQUIV C/ FRISO MACHO/FEMEA - DIMENSOES APROX 10 X 1CM (SEM COLOC)</v>
          </cell>
          <cell r="C2872" t="str">
            <v>M2</v>
          </cell>
          <cell r="E2872" t="str">
            <v>32,59</v>
          </cell>
        </row>
        <row r="2873">
          <cell r="A2873">
            <v>3283</v>
          </cell>
          <cell r="B2873" t="str">
            <v>FORRO DE MADEIRA PINUS OU EQUIV C/ FRISO MACHO/FEMEA - DIMENSOES APROX 10 X 1CM (SEM COLOC)</v>
          </cell>
          <cell r="C2873" t="str">
            <v>M2</v>
          </cell>
          <cell r="E2873" t="str">
            <v>13,60</v>
          </cell>
        </row>
        <row r="2874">
          <cell r="A2874">
            <v>11586</v>
          </cell>
          <cell r="B2874" t="str">
            <v>FORRO PARALINE 200/10 REGUAS ABERTAS LISAS PERFURADAS EM ACO GALV (COLOCADO)</v>
          </cell>
          <cell r="C2874" t="str">
            <v>M2</v>
          </cell>
          <cell r="E2874" t="str">
            <v>125,00</v>
          </cell>
        </row>
        <row r="2875">
          <cell r="A2875">
            <v>11587</v>
          </cell>
          <cell r="B2875" t="str">
            <v>FORRO PVC EM PLACAS LARG=10CM E=8MM COMP=6M LISO (INCL COLOCACAO)</v>
          </cell>
          <cell r="C2875" t="str">
            <v>M2</v>
          </cell>
          <cell r="E2875" t="str">
            <v>22,00</v>
          </cell>
        </row>
        <row r="2876">
          <cell r="A2876">
            <v>11585</v>
          </cell>
          <cell r="B2876" t="str">
            <v>FORRO TP FIBRAROC/EUCATEX - PLACAS 609 X 1234MM E=15MM PERFIL CARTOLA (COLOCADO)</v>
          </cell>
          <cell r="C2876" t="str">
            <v>M2</v>
          </cell>
          <cell r="E2876" t="str">
            <v>87,09</v>
          </cell>
        </row>
        <row r="2877">
          <cell r="A2877">
            <v>3273</v>
          </cell>
          <cell r="B2877" t="str">
            <v>FORRO TP PACOTE CHAPAS FIBRA MAD SOFT PINT BRANCA LISA484 X 2484MM E=12MM INCL SUSTENTACAO PERFIS "T" LEVE - COLOCADO"</v>
          </cell>
          <cell r="C2877" t="str">
            <v>M2</v>
          </cell>
          <cell r="E2877" t="str">
            <v>41,56</v>
          </cell>
        </row>
        <row r="2878">
          <cell r="A2878">
            <v>11583</v>
          </cell>
          <cell r="B2878" t="str">
            <v>FORRO TP PACOTE CHAPAS FIBRA MAD SOFT PINT BRANCA TEXT 484 X 1234MM E=12MM INCL SUSTENTACAO PERFIS "T" LEVE - COLOCADO"</v>
          </cell>
          <cell r="C2878" t="str">
            <v>M2</v>
          </cell>
          <cell r="E2878" t="str">
            <v>101,56</v>
          </cell>
        </row>
        <row r="2879">
          <cell r="A2879">
            <v>11883</v>
          </cell>
          <cell r="B2879" t="str">
            <v>FOSSA "IMHOFF" PARA 100 CONTRIBUINTES</v>
          </cell>
          <cell r="C2879" t="str">
            <v>UN</v>
          </cell>
          <cell r="E2879" t="str">
            <v>2.265,11</v>
          </cell>
        </row>
        <row r="2880">
          <cell r="A2880">
            <v>11884</v>
          </cell>
          <cell r="B2880" t="str">
            <v>FOSSA "IMHOFF" PARA 150 CONTRIBUINTES</v>
          </cell>
          <cell r="C2880" t="str">
            <v>UN</v>
          </cell>
          <cell r="E2880" t="str">
            <v>3.249,05</v>
          </cell>
        </row>
        <row r="2881">
          <cell r="A2881">
            <v>11885</v>
          </cell>
          <cell r="B2881" t="str">
            <v>FOSSA "IMHOFF" PARA 200 CONTRIBUINTES</v>
          </cell>
          <cell r="C2881" t="str">
            <v>UN</v>
          </cell>
          <cell r="E2881" t="str">
            <v>4.000,56</v>
          </cell>
        </row>
        <row r="2882">
          <cell r="A2882">
            <v>11886</v>
          </cell>
          <cell r="B2882" t="str">
            <v>FOSSA "IMHOFF" PARA 30 CONTRIBUINTES</v>
          </cell>
          <cell r="C2882" t="str">
            <v>UN</v>
          </cell>
          <cell r="E2882" t="str">
            <v>981,50</v>
          </cell>
        </row>
        <row r="2883">
          <cell r="A2883">
            <v>11887</v>
          </cell>
          <cell r="B2883" t="str">
            <v>FOSSA "IMHOFF" PARA 50 CONTRIBUINTES</v>
          </cell>
          <cell r="C2883" t="str">
            <v>UN</v>
          </cell>
          <cell r="E2883" t="str">
            <v>1.187,50</v>
          </cell>
        </row>
        <row r="2884">
          <cell r="A2884">
            <v>11888</v>
          </cell>
          <cell r="B2884" t="str">
            <v>FOSSA "IMHOFF" PARA 75 CONTRIBUINTES</v>
          </cell>
          <cell r="C2884" t="str">
            <v>UN</v>
          </cell>
          <cell r="E2884" t="str">
            <v>1.534,65</v>
          </cell>
        </row>
        <row r="2885">
          <cell r="A2885">
            <v>3277</v>
          </cell>
          <cell r="B2885" t="str">
            <v>FOSSA SEPTICA CONCRETO PRE MOLDADO PARA 10 CONTRIBUINTES - 90 X 90 CM</v>
          </cell>
          <cell r="C2885" t="str">
            <v>UN</v>
          </cell>
          <cell r="E2885" t="str">
            <v>313,41</v>
          </cell>
        </row>
        <row r="2886">
          <cell r="A2886">
            <v>3281</v>
          </cell>
          <cell r="B2886" t="str">
            <v>FOSSA SEPTICA CONCRETO PRE MOLDADO PARA 5 CONTRIBUINTES - 90 X 70 CM</v>
          </cell>
          <cell r="C2886" t="str">
            <v>UN</v>
          </cell>
          <cell r="E2886" t="str">
            <v>243,76</v>
          </cell>
        </row>
        <row r="2887">
          <cell r="A2887">
            <v>14576</v>
          </cell>
          <cell r="B2887" t="str">
            <v>FRESADORA DE ASFALTO A FRIO, CIBER, MODELO 1900 DC, POTÊNCIA 297 KW (398 HP), LARG. = 2M .</v>
          </cell>
          <cell r="C2887" t="str">
            <v>UN</v>
          </cell>
          <cell r="E2887" t="str">
            <v>2.190.579,94</v>
          </cell>
        </row>
        <row r="2888">
          <cell r="A2888">
            <v>13877</v>
          </cell>
          <cell r="B2888" t="str">
            <v>FRESADORA DE ASFALTO A FRIO, WIRTGEN, MODELO W 1000, LARG = 1M, POTÊNCIA ( 206 HP )</v>
          </cell>
          <cell r="C2888" t="str">
            <v>UN</v>
          </cell>
          <cell r="E2888" t="str">
            <v>1.149.584,17</v>
          </cell>
        </row>
        <row r="2889">
          <cell r="A2889">
            <v>7308</v>
          </cell>
          <cell r="B2889" t="str">
            <v>FUNDO ANTICORROSIVO TIPO ZARCAO OU EQUIV</v>
          </cell>
          <cell r="C2889" t="str">
            <v>GL</v>
          </cell>
          <cell r="E2889" t="str">
            <v>56,51</v>
          </cell>
        </row>
        <row r="2890">
          <cell r="A2890">
            <v>7307</v>
          </cell>
          <cell r="B2890" t="str">
            <v>FUNDO ANTICORROSIVO TIPO ZARCAO OU EQUIV</v>
          </cell>
          <cell r="C2890" t="str">
            <v>L</v>
          </cell>
          <cell r="E2890" t="str">
            <v>15,70</v>
          </cell>
        </row>
        <row r="2891">
          <cell r="A2891">
            <v>6089</v>
          </cell>
          <cell r="B2891" t="str">
            <v>FUNDO PREPARADOR DE PAREDES(ACRILICO)</v>
          </cell>
          <cell r="C2891" t="str">
            <v>GL</v>
          </cell>
          <cell r="E2891" t="str">
            <v>35,99</v>
          </cell>
        </row>
        <row r="2892">
          <cell r="A2892">
            <v>6086</v>
          </cell>
          <cell r="B2892" t="str">
            <v>FUNDO SINTETICO NIVELADOR BRANCO FOSCO PARA MADEIRA</v>
          </cell>
          <cell r="C2892" t="str">
            <v>GL</v>
          </cell>
          <cell r="E2892" t="str">
            <v>35,62</v>
          </cell>
        </row>
        <row r="2893">
          <cell r="A2893">
            <v>3291</v>
          </cell>
          <cell r="B2893" t="str">
            <v>FURADEIRA DE IMPACTO ELETRICA INDUSTRIAL C/ MANDRIL DE 5/8" PORTATIL</v>
          </cell>
          <cell r="C2893" t="str">
            <v>H</v>
          </cell>
          <cell r="E2893" t="str">
            <v>0,47</v>
          </cell>
        </row>
        <row r="2894">
          <cell r="A2894">
            <v>12344</v>
          </cell>
          <cell r="B2894" t="str">
            <v>FUSIVEL DIAZED 20A</v>
          </cell>
          <cell r="C2894" t="str">
            <v>UN</v>
          </cell>
          <cell r="E2894" t="str">
            <v>0,85</v>
          </cell>
        </row>
        <row r="2895">
          <cell r="A2895">
            <v>12343</v>
          </cell>
          <cell r="B2895" t="str">
            <v>FUSIVEL DIAZED 35A</v>
          </cell>
          <cell r="C2895" t="str">
            <v>UN</v>
          </cell>
          <cell r="E2895" t="str">
            <v>1,08</v>
          </cell>
        </row>
        <row r="2896">
          <cell r="A2896">
            <v>12345</v>
          </cell>
          <cell r="B2896" t="str">
            <v>FUSIVEL DIAZED 80A</v>
          </cell>
          <cell r="C2896" t="str">
            <v>UN</v>
          </cell>
          <cell r="E2896" t="str">
            <v>1,51</v>
          </cell>
        </row>
        <row r="2897">
          <cell r="A2897">
            <v>12346</v>
          </cell>
          <cell r="B2897" t="str">
            <v>FUSIVEL FACA 100A - 250V FIXO</v>
          </cell>
          <cell r="C2897" t="str">
            <v>UN</v>
          </cell>
          <cell r="E2897" t="str">
            <v>5,71</v>
          </cell>
        </row>
        <row r="2898">
          <cell r="A2898">
            <v>12348</v>
          </cell>
          <cell r="B2898" t="str">
            <v>FUSIVEL FACA 250 A 400A - 250V FIXO</v>
          </cell>
          <cell r="C2898" t="str">
            <v>UN</v>
          </cell>
          <cell r="E2898" t="str">
            <v>14,72</v>
          </cell>
        </row>
        <row r="2899">
          <cell r="A2899">
            <v>3302</v>
          </cell>
          <cell r="B2899" t="str">
            <v>FUSIVEL NH 100A TAM. 00</v>
          </cell>
          <cell r="C2899" t="str">
            <v>UN</v>
          </cell>
          <cell r="E2899" t="str">
            <v>8,31</v>
          </cell>
        </row>
        <row r="2900">
          <cell r="A2900">
            <v>3297</v>
          </cell>
          <cell r="B2900" t="str">
            <v>FUSIVEL NH 125A TAM. 00</v>
          </cell>
          <cell r="C2900" t="str">
            <v>UN</v>
          </cell>
          <cell r="E2900" t="str">
            <v>8,56</v>
          </cell>
        </row>
        <row r="2901">
          <cell r="A2901">
            <v>3294</v>
          </cell>
          <cell r="B2901" t="str">
            <v>FUSIVEL NH 160A TAM. 00</v>
          </cell>
          <cell r="C2901" t="str">
            <v>UN</v>
          </cell>
          <cell r="E2901" t="str">
            <v>8,29</v>
          </cell>
        </row>
        <row r="2902">
          <cell r="A2902">
            <v>3292</v>
          </cell>
          <cell r="B2902" t="str">
            <v>FUSIVEL NH 20A TAM. 00</v>
          </cell>
          <cell r="C2902" t="str">
            <v>UN</v>
          </cell>
          <cell r="E2902" t="str">
            <v>8,90</v>
          </cell>
        </row>
        <row r="2903">
          <cell r="A2903">
            <v>3298</v>
          </cell>
          <cell r="B2903" t="str">
            <v>FUSIVEL NH 200A TAM. 01</v>
          </cell>
          <cell r="C2903" t="str">
            <v>UN</v>
          </cell>
          <cell r="E2903" t="str">
            <v>13,05</v>
          </cell>
        </row>
        <row r="2904">
          <cell r="A2904">
            <v>3300</v>
          </cell>
          <cell r="B2904" t="str">
            <v>FUSIVEL NH 250A TAM. 00</v>
          </cell>
          <cell r="C2904" t="str">
            <v>UN</v>
          </cell>
          <cell r="E2904" t="str">
            <v>10,14</v>
          </cell>
        </row>
        <row r="2905">
          <cell r="A2905">
            <v>3301</v>
          </cell>
          <cell r="B2905" t="str">
            <v>FUSIVEL NH 250A TAM. 01</v>
          </cell>
          <cell r="C2905" t="str">
            <v>UN</v>
          </cell>
          <cell r="E2905" t="str">
            <v>14,41</v>
          </cell>
        </row>
        <row r="2906">
          <cell r="A2906">
            <v>3293</v>
          </cell>
          <cell r="B2906" t="str">
            <v>FUSIVEL NH 36A TAM. 00</v>
          </cell>
          <cell r="C2906" t="str">
            <v>UN</v>
          </cell>
          <cell r="E2906" t="str">
            <v>8,65</v>
          </cell>
        </row>
        <row r="2907">
          <cell r="A2907">
            <v>3295</v>
          </cell>
          <cell r="B2907" t="str">
            <v>FUSIVEL NH 50A TAM. 00</v>
          </cell>
          <cell r="C2907" t="str">
            <v>UN</v>
          </cell>
          <cell r="E2907" t="str">
            <v>8,48</v>
          </cell>
        </row>
        <row r="2908">
          <cell r="A2908">
            <v>3299</v>
          </cell>
          <cell r="B2908" t="str">
            <v>FUSIVEL NH 63A TAM. 00</v>
          </cell>
          <cell r="C2908" t="str">
            <v>UN</v>
          </cell>
          <cell r="E2908" t="str">
            <v>8,48</v>
          </cell>
        </row>
        <row r="2909">
          <cell r="A2909">
            <v>3296</v>
          </cell>
          <cell r="B2909" t="str">
            <v>FUSIVEL NH 80A TAM. 00</v>
          </cell>
          <cell r="C2909" t="str">
            <v>UN</v>
          </cell>
          <cell r="E2909" t="str">
            <v>7,75</v>
          </cell>
        </row>
        <row r="2910">
          <cell r="A2910">
            <v>12353</v>
          </cell>
          <cell r="B2910" t="str">
            <v>FUSIVEL ROSCA 15A - 250V FIXO</v>
          </cell>
          <cell r="C2910" t="str">
            <v>UN</v>
          </cell>
          <cell r="E2910" t="str">
            <v>1,36</v>
          </cell>
        </row>
        <row r="2911">
          <cell r="A2911">
            <v>3304</v>
          </cell>
          <cell r="B2911" t="str">
            <v>FUSIVEL TIPO CARTUCHO 100A - 250V</v>
          </cell>
          <cell r="C2911" t="str">
            <v>UN</v>
          </cell>
          <cell r="E2911" t="str">
            <v>10,14</v>
          </cell>
        </row>
        <row r="2912">
          <cell r="A2912">
            <v>13372</v>
          </cell>
          <cell r="B2912" t="str">
            <v>FUSIVEL TIPO CARTUCHO 100A - 600V</v>
          </cell>
          <cell r="C2912" t="str">
            <v>UN</v>
          </cell>
          <cell r="E2912" t="str">
            <v>16,58</v>
          </cell>
        </row>
        <row r="2913">
          <cell r="A2913">
            <v>3303</v>
          </cell>
          <cell r="B2913" t="str">
            <v>FUSIVEL TIPO CARTUCHO 30A - 250V</v>
          </cell>
          <cell r="C2913" t="str">
            <v>UN</v>
          </cell>
          <cell r="E2913" t="str">
            <v>1,47</v>
          </cell>
        </row>
        <row r="2914">
          <cell r="A2914">
            <v>3306</v>
          </cell>
          <cell r="B2914" t="str">
            <v>FUSIVEL TIPO CARTUCHO 50A - 250V</v>
          </cell>
          <cell r="C2914" t="str">
            <v>UN</v>
          </cell>
          <cell r="E2914" t="str">
            <v>2,82</v>
          </cell>
        </row>
        <row r="2915">
          <cell r="A2915">
            <v>3305</v>
          </cell>
          <cell r="B2915" t="str">
            <v>FUSIVEL TIPO CARTUCHO 60A - 250V</v>
          </cell>
          <cell r="C2915" t="str">
            <v>UN</v>
          </cell>
          <cell r="E2915" t="str">
            <v>2,65</v>
          </cell>
        </row>
        <row r="2916">
          <cell r="A2916">
            <v>13371</v>
          </cell>
          <cell r="B2916" t="str">
            <v>FUSIVEL TIPO CARTUCHO 60A - 600V</v>
          </cell>
          <cell r="C2916" t="str">
            <v>UN</v>
          </cell>
          <cell r="E2916" t="str">
            <v>7,73</v>
          </cell>
        </row>
        <row r="2917">
          <cell r="A2917">
            <v>3309</v>
          </cell>
          <cell r="B2917" t="str">
            <v>GABIAO CAIXA MALHA HEXAG 8 X 10CM FIO GALV/ZINC 2,7MM H=0,50M</v>
          </cell>
          <cell r="C2917" t="str">
            <v>M3</v>
          </cell>
          <cell r="E2917" t="str">
            <v>140,40</v>
          </cell>
        </row>
        <row r="2918">
          <cell r="A2918">
            <v>11596</v>
          </cell>
          <cell r="B2918" t="str">
            <v>GABIAO CAIXA MALHA HEXAG 8 X 10CM FIO GALV/ZINC 2,7MM - 2,0 X 1,0 X 0,5M</v>
          </cell>
          <cell r="C2918" t="str">
            <v>UN</v>
          </cell>
          <cell r="E2918" t="str">
            <v>140,40</v>
          </cell>
        </row>
        <row r="2919">
          <cell r="A2919">
            <v>11597</v>
          </cell>
          <cell r="B2919" t="str">
            <v>GABIAO CAIXA MALHA HEXAG 8 X 10CM FIO GALV/ZINC 2,7MM - 2,0 X 1,0 X 1,0M</v>
          </cell>
          <cell r="C2919" t="str">
            <v>UN</v>
          </cell>
          <cell r="E2919" t="str">
            <v>201,80</v>
          </cell>
        </row>
        <row r="2920">
          <cell r="A2920">
            <v>11592</v>
          </cell>
          <cell r="B2920" t="str">
            <v>GABIAO CAIXA MALHA HEXAG 8 X 10CM FIO 2,7MM REVESTIDO C/ PVC - 2,0 X 1,0 X 0,5M</v>
          </cell>
          <cell r="C2920" t="str">
            <v>UN</v>
          </cell>
          <cell r="E2920" t="str">
            <v>167,61</v>
          </cell>
        </row>
        <row r="2921">
          <cell r="A2921">
            <v>11593</v>
          </cell>
          <cell r="B2921" t="str">
            <v>GABIAO CAIXA MALHA HEXAG 8 X 10CM FIO 2,7MM REVESTIDO C/ PVC - 2,0 X 1,0 X 1,0M</v>
          </cell>
          <cell r="C2921" t="str">
            <v>UN</v>
          </cell>
          <cell r="E2921" t="str">
            <v>236,86</v>
          </cell>
        </row>
        <row r="2922">
          <cell r="A2922">
            <v>3314</v>
          </cell>
          <cell r="B2922" t="str">
            <v>GABIAO CAIXA MALHA HEXAG 8 X 10CM FIO 2,7MM REVESTIDO C/ PVC H=0,50M</v>
          </cell>
          <cell r="C2922" t="str">
            <v>M3</v>
          </cell>
          <cell r="E2922" t="str">
            <v>116,22</v>
          </cell>
        </row>
        <row r="2923">
          <cell r="A2923">
            <v>3310</v>
          </cell>
          <cell r="B2923" t="str">
            <v>GABIAO MANTA (COLCHAO) MALHA HEXAG 8 X 10CM FIO GALV/ZINC 2,2 A 2,4MM - 4,0 X 2,0 X 0,3M</v>
          </cell>
          <cell r="C2923" t="str">
            <v>M3</v>
          </cell>
          <cell r="E2923" t="str">
            <v>169,74</v>
          </cell>
        </row>
        <row r="2924">
          <cell r="A2924">
            <v>11590</v>
          </cell>
          <cell r="B2924" t="str">
            <v>GABIAO MANTA (COLCHAO) MALHA HEXAG 8 X 10CM FIO GALV/ZINC 2,2 A 2,4MM - 4,0 X 2,0 X 0,3M</v>
          </cell>
          <cell r="C2924" t="str">
            <v>UN</v>
          </cell>
          <cell r="E2924" t="str">
            <v>444,38</v>
          </cell>
        </row>
        <row r="2925">
          <cell r="A2925">
            <v>11591</v>
          </cell>
          <cell r="B2925" t="str">
            <v>GABIAO MANTA/COLCHAO 6 X 8CM FIO GALV/ZINCADO 2,2MM 4 X 2 X 0,23M</v>
          </cell>
          <cell r="C2925" t="str">
            <v>UN</v>
          </cell>
          <cell r="E2925" t="str">
            <v>596,49</v>
          </cell>
        </row>
        <row r="2926">
          <cell r="A2926">
            <v>11588</v>
          </cell>
          <cell r="B2926" t="str">
            <v>GABIAO MANTA/COLCHAO 6 X 8CM FIO 2MM REVESTIDO C/ PVC 4 X 2 X 0,23M</v>
          </cell>
          <cell r="C2926" t="str">
            <v>UN</v>
          </cell>
          <cell r="E2926" t="str">
            <v>423,00</v>
          </cell>
        </row>
        <row r="2927">
          <cell r="A2927">
            <v>11599</v>
          </cell>
          <cell r="B2927" t="str">
            <v>GABIAO SACO MALHA 8 X 10CM FIO GALV/ZINCADO 2,7MM 4 X 0,65M</v>
          </cell>
          <cell r="C2927" t="str">
            <v>UN</v>
          </cell>
          <cell r="E2927" t="str">
            <v>161,19</v>
          </cell>
        </row>
        <row r="2928">
          <cell r="A2928">
            <v>3311</v>
          </cell>
          <cell r="B2928" t="str">
            <v>GABIAO SACO MALHA 8 X 10CM FIO TELA 2,7MM</v>
          </cell>
          <cell r="C2928" t="str">
            <v>M3</v>
          </cell>
          <cell r="E2928" t="str">
            <v>115,15</v>
          </cell>
        </row>
        <row r="2929">
          <cell r="A2929">
            <v>11594</v>
          </cell>
          <cell r="B2929" t="str">
            <v>GABIAO SACO MALHA 8 X 10CM FIO 2,4MM REVESTIDO PVC 3 X 0,65M</v>
          </cell>
          <cell r="C2929" t="str">
            <v>UN</v>
          </cell>
          <cell r="E2929" t="str">
            <v>126,96</v>
          </cell>
        </row>
        <row r="2930">
          <cell r="A2930">
            <v>4315</v>
          </cell>
          <cell r="B2930" t="str">
            <v>GANCHO CHATO EM FG L=110MM P/ RECOBRIMENTO=100MM SECAO 1/8X1/2" (3MMX12MM) P/ FIXAR TELHA FIBROCIMENTO ONDULADA</v>
          </cell>
          <cell r="C2930" t="str">
            <v>UN</v>
          </cell>
          <cell r="E2930" t="str">
            <v>2,71</v>
          </cell>
        </row>
        <row r="2931">
          <cell r="A2931">
            <v>402</v>
          </cell>
          <cell r="B2931" t="str">
            <v>GANCHO SUSPENSAO OLHAL EM ACO GALV, ESPESSURA 16MM, ABERTURA 21MM</v>
          </cell>
          <cell r="C2931" t="str">
            <v>UN</v>
          </cell>
          <cell r="E2931" t="str">
            <v>6,20</v>
          </cell>
        </row>
        <row r="2932">
          <cell r="A2932">
            <v>12362</v>
          </cell>
          <cell r="B2932" t="str">
            <v>GANCHO SUSPENSAO PORCA-OLHAL EM ACO GALV ESPESSURA 16MM, ABERTURA 21MM</v>
          </cell>
          <cell r="C2932" t="str">
            <v>UN</v>
          </cell>
          <cell r="E2932" t="str">
            <v>3,35</v>
          </cell>
        </row>
        <row r="2933">
          <cell r="A2933">
            <v>2715</v>
          </cell>
          <cell r="B2933" t="str">
            <v>GARFO OU CADINHO CURVO, FORCADO, SEM CABO</v>
          </cell>
          <cell r="C2933" t="str">
            <v>UN</v>
          </cell>
          <cell r="E2933" t="str">
            <v>7,74</v>
          </cell>
        </row>
        <row r="2934">
          <cell r="A2934">
            <v>4226</v>
          </cell>
          <cell r="B2934" t="str">
            <v>GAS DE COZINHA - GLP</v>
          </cell>
          <cell r="C2934" t="str">
            <v>KG</v>
          </cell>
          <cell r="E2934" t="str">
            <v>3,21</v>
          </cell>
        </row>
        <row r="2935">
          <cell r="A2935">
            <v>4222</v>
          </cell>
          <cell r="B2935" t="str">
            <v>GASOLINA COMUM</v>
          </cell>
          <cell r="C2935" t="str">
            <v>L</v>
          </cell>
          <cell r="E2935" t="str">
            <v>3,48</v>
          </cell>
        </row>
        <row r="2936">
          <cell r="A2936">
            <v>4013</v>
          </cell>
          <cell r="B2936" t="str">
            <v>GEOTEXTIL NAO TECIDO AGULHADO DE FILAMENTOS CONTINUOS 100% POLIESTER RT 09 P/ DRENAGEM TIPO BIDIM OU EQUIV</v>
          </cell>
          <cell r="C2936" t="str">
            <v>M2</v>
          </cell>
          <cell r="E2936" t="str">
            <v>3,39</v>
          </cell>
        </row>
        <row r="2937">
          <cell r="A2937">
            <v>4011</v>
          </cell>
          <cell r="B2937" t="str">
            <v>GEOTEXTIL NAO TECIDO AGULHADO DE FILAMENTOS CONTINUOS 100% POLIESTER RT 10 TIPO BIDIM OU EQUIV</v>
          </cell>
          <cell r="C2937" t="str">
            <v>M2</v>
          </cell>
          <cell r="E2937" t="str">
            <v>4,47</v>
          </cell>
        </row>
        <row r="2938">
          <cell r="A2938">
            <v>4021</v>
          </cell>
          <cell r="B2938" t="str">
            <v>GEOTEXTIL NAO TECIDO AGULHADO DE FILAMENTOS CONTINUOS 100% POLIESTER RT 14 P/ DRENAGEM TIPO BIDIM OU EQUIV</v>
          </cell>
          <cell r="C2938" t="str">
            <v>M2</v>
          </cell>
          <cell r="E2938" t="str">
            <v>4,86</v>
          </cell>
        </row>
        <row r="2939">
          <cell r="A2939">
            <v>4019</v>
          </cell>
          <cell r="B2939" t="str">
            <v>GEOTEXTIL NAO TECIDO AGULHADO DE FILAMENTOS CONTINUOS 100% POLIESTER RT 16 TIPO BIDIM OU EQUIV</v>
          </cell>
          <cell r="C2939" t="str">
            <v>M2</v>
          </cell>
          <cell r="E2939" t="str">
            <v>6,82</v>
          </cell>
        </row>
        <row r="2940">
          <cell r="A2940">
            <v>4012</v>
          </cell>
          <cell r="B2940" t="str">
            <v>GEOTEXTIL NAO TECIDO AGULHADO DE FILAMENTOS CONTINUOS 100% POLIESTER RT 21 TIPO BIDIM OU EQUIV</v>
          </cell>
          <cell r="C2940" t="str">
            <v>M2</v>
          </cell>
          <cell r="E2940" t="str">
            <v>8,35</v>
          </cell>
        </row>
        <row r="2941">
          <cell r="A2941">
            <v>4020</v>
          </cell>
          <cell r="B2941" t="str">
            <v>GEOTEXTIL NAO TECIDO AGULHADO DE FILAMENTOS CONTINUOS 100% POLIESTER RT 26 TIPO BIDIM OU EQUIV</v>
          </cell>
          <cell r="C2941" t="str">
            <v>M2</v>
          </cell>
          <cell r="E2941" t="str">
            <v>10,62</v>
          </cell>
        </row>
        <row r="2942">
          <cell r="A2942">
            <v>4018</v>
          </cell>
          <cell r="B2942" t="str">
            <v>GEOTEXTIL NAO TECIDO AGULHADO DE FILAMENTOS CONTINUOS 100% POLIESTER RT 31 TIPO BIDIM OU EQUIV</v>
          </cell>
          <cell r="C2942" t="str">
            <v>M2</v>
          </cell>
          <cell r="E2942" t="str">
            <v>12,98</v>
          </cell>
        </row>
        <row r="2943">
          <cell r="A2943">
            <v>11360</v>
          </cell>
          <cell r="B2943" t="str">
            <v>GERADOR MARCA TRAMONTINI OU SIMILAR , 4KVA A GASOLINA 8HP PORTATIL</v>
          </cell>
          <cell r="C2943" t="str">
            <v>UN</v>
          </cell>
          <cell r="E2943" t="str">
            <v>3.944,50</v>
          </cell>
        </row>
        <row r="2944">
          <cell r="A2944">
            <v>12872</v>
          </cell>
          <cell r="B2944" t="str">
            <v>GESSEIRO</v>
          </cell>
          <cell r="C2944" t="str">
            <v>H</v>
          </cell>
          <cell r="E2944" t="str">
            <v>8,64</v>
          </cell>
        </row>
        <row r="2945">
          <cell r="A2945">
            <v>3315</v>
          </cell>
          <cell r="B2945" t="str">
            <v>GESSO</v>
          </cell>
          <cell r="C2945" t="str">
            <v>KG</v>
          </cell>
          <cell r="E2945" t="str">
            <v>0,26</v>
          </cell>
        </row>
        <row r="2946">
          <cell r="A2946">
            <v>12297</v>
          </cell>
          <cell r="B2946" t="str">
            <v>GLOBO ESFERICO DE PLASTICO TAMANHO MEDIO</v>
          </cell>
          <cell r="C2946" t="str">
            <v>UN</v>
          </cell>
          <cell r="E2946" t="str">
            <v>8,15</v>
          </cell>
        </row>
        <row r="2947">
          <cell r="A2947">
            <v>12299</v>
          </cell>
          <cell r="B2947" t="str">
            <v>GLOBO ESFERICO DE VIDRO LISO TAMANHO GRANDE</v>
          </cell>
          <cell r="C2947" t="str">
            <v>UN</v>
          </cell>
          <cell r="E2947" t="str">
            <v>22,61</v>
          </cell>
        </row>
        <row r="2948">
          <cell r="A2948">
            <v>12298</v>
          </cell>
          <cell r="B2948" t="str">
            <v>GLOBO ESFERICO DE VIDRO LISO TAMANHO MEDIO</v>
          </cell>
          <cell r="C2948" t="str">
            <v>UN</v>
          </cell>
          <cell r="E2948" t="str">
            <v>8,62</v>
          </cell>
        </row>
        <row r="2949">
          <cell r="A2949">
            <v>10474</v>
          </cell>
          <cell r="B2949" t="str">
            <v>GOMALACA</v>
          </cell>
          <cell r="C2949" t="str">
            <v>KG</v>
          </cell>
          <cell r="E2949" t="str">
            <v>11,99</v>
          </cell>
        </row>
        <row r="2950">
          <cell r="A2950">
            <v>5092</v>
          </cell>
          <cell r="B2950" t="str">
            <v>GONZO FERRO CROMADO EMBUTIR 1/2" P/ JANELA PIVOTANTE (CAPELINHA)</v>
          </cell>
          <cell r="C2950" t="str">
            <v>PAR</v>
          </cell>
          <cell r="E2950" t="str">
            <v>22,44</v>
          </cell>
        </row>
        <row r="2951">
          <cell r="A2951">
            <v>11462</v>
          </cell>
          <cell r="B2951" t="str">
            <v>GONZO SOBREPOR LATAO P/ JANELA PIVOTANTE (CAPELINHA)</v>
          </cell>
          <cell r="C2951" t="str">
            <v>PAR</v>
          </cell>
          <cell r="E2951" t="str">
            <v>13,04</v>
          </cell>
        </row>
        <row r="2952">
          <cell r="A2952">
            <v>10701</v>
          </cell>
          <cell r="B2952" t="str">
            <v>GRADE DE DISCO MARCA MARCHESAN (TATU) MOD. GA - 20X24" C/ 20 DISCOS, DIAM. 24"</v>
          </cell>
          <cell r="C2952" t="str">
            <v>UN</v>
          </cell>
          <cell r="E2952" t="str">
            <v>17.557,85</v>
          </cell>
        </row>
        <row r="2953">
          <cell r="A2953">
            <v>3318</v>
          </cell>
          <cell r="B2953" t="str">
            <v>GRADE DE DISCO MECANICA MARCA MARCHESAN (TATU), MOD. 0102020128, GAM 20X24" C/ 20 DISCOS DE DIAM. 24", REBOCAVEL, A OLEO, C/PNEUS PARA TRANSPORTE.</v>
          </cell>
          <cell r="C2953" t="str">
            <v>UN</v>
          </cell>
          <cell r="E2953" t="str">
            <v>15.783,05</v>
          </cell>
        </row>
        <row r="2954">
          <cell r="A2954">
            <v>10702</v>
          </cell>
          <cell r="B2954" t="str">
            <v>GRADE DE DISCO MECANICA MARCA MARCHESAN (TATU), MOD.GAM 24X24", REBOCAVELL, C/ 24 DISCOS DIAM 24", A OLEO C/ PNEUS P/TRANSPORTE.</v>
          </cell>
          <cell r="C2954" t="str">
            <v>UN</v>
          </cell>
          <cell r="E2954" t="str">
            <v>17.252,61</v>
          </cell>
        </row>
        <row r="2955">
          <cell r="A2955">
            <v>10798</v>
          </cell>
          <cell r="B2955" t="str">
            <v>GRADE DE DISCO 20 X 24"</v>
          </cell>
          <cell r="C2955" t="str">
            <v>H</v>
          </cell>
          <cell r="E2955" t="str">
            <v>12,83</v>
          </cell>
        </row>
        <row r="2956">
          <cell r="A2956">
            <v>614</v>
          </cell>
          <cell r="B2956" t="str">
            <v>GRADE DE PROTECAO FERRO CHATO (20 KG/M2)</v>
          </cell>
          <cell r="C2956" t="str">
            <v>M2</v>
          </cell>
          <cell r="E2956" t="str">
            <v>82,67</v>
          </cell>
        </row>
        <row r="2957">
          <cell r="A2957">
            <v>613</v>
          </cell>
          <cell r="B2957" t="str">
            <v>GRADE DE PROTECAO FERRO REDONDO (22 KG/M2)</v>
          </cell>
          <cell r="C2957" t="str">
            <v>M2</v>
          </cell>
          <cell r="E2957" t="str">
            <v>96,45</v>
          </cell>
        </row>
        <row r="2958">
          <cell r="A2958">
            <v>612</v>
          </cell>
          <cell r="B2958" t="str">
            <v>GRADE FERRO CHATO 1/4" X 1" L=25 CM (21 KG/M)</v>
          </cell>
          <cell r="C2958" t="str">
            <v>M</v>
          </cell>
          <cell r="E2958" t="str">
            <v>145,08</v>
          </cell>
        </row>
        <row r="2959">
          <cell r="A2959">
            <v>611</v>
          </cell>
          <cell r="B2959" t="str">
            <v>GRADE FERRO CHATO 1/4" X 5/8" L=25 CM (15 KG/M)</v>
          </cell>
          <cell r="C2959" t="str">
            <v>M</v>
          </cell>
          <cell r="E2959" t="str">
            <v>117,11</v>
          </cell>
        </row>
        <row r="2960">
          <cell r="A2960">
            <v>3324</v>
          </cell>
          <cell r="B2960" t="str">
            <v>GRAMA BATATAIS EM PLACAS (NAO INCLUI PLANTIO)</v>
          </cell>
          <cell r="C2960" t="str">
            <v>M2</v>
          </cell>
          <cell r="E2960" t="str">
            <v>5,66</v>
          </cell>
        </row>
        <row r="2961">
          <cell r="A2961">
            <v>3322</v>
          </cell>
          <cell r="B2961" t="str">
            <v>GRAMA EM MUDAS OU LEIVAS (REGIONAL) EXCLUSIVE PLANTIO</v>
          </cell>
          <cell r="C2961" t="str">
            <v>M2</v>
          </cell>
          <cell r="E2961" t="str">
            <v>6,00</v>
          </cell>
        </row>
        <row r="2962">
          <cell r="A2962">
            <v>3329</v>
          </cell>
          <cell r="B2962" t="str">
            <v>GRAMA ESMERALDA EM ROLO</v>
          </cell>
          <cell r="C2962" t="str">
            <v>M2</v>
          </cell>
          <cell r="E2962" t="str">
            <v>9,06</v>
          </cell>
        </row>
        <row r="2963">
          <cell r="A2963">
            <v>3325</v>
          </cell>
          <cell r="B2963" t="str">
            <v>GRAMA FINA, JAPONESA, COREANA, ZOYSIA OU LOYSIA</v>
          </cell>
          <cell r="C2963" t="str">
            <v>M2</v>
          </cell>
          <cell r="E2963" t="str">
            <v>20,38</v>
          </cell>
        </row>
        <row r="2964">
          <cell r="A2964">
            <v>3319</v>
          </cell>
          <cell r="B2964" t="str">
            <v>GRAMA INGLESA OU SANTO AGOSTINHO</v>
          </cell>
          <cell r="C2964" t="str">
            <v>M2</v>
          </cell>
          <cell r="E2964" t="str">
            <v>10,19</v>
          </cell>
        </row>
        <row r="2965">
          <cell r="A2965">
            <v>3323</v>
          </cell>
          <cell r="B2965" t="str">
            <v>GRAMA SAO CARLOS OU CURITIBANA</v>
          </cell>
          <cell r="C2965" t="str">
            <v>M2</v>
          </cell>
          <cell r="E2965" t="str">
            <v>7,18</v>
          </cell>
        </row>
        <row r="2966">
          <cell r="A2966">
            <v>5076</v>
          </cell>
          <cell r="B2966" t="str">
            <v>GRAMPO DE ACO P/ FIXACAO CERCA DE ARAME FARPADO</v>
          </cell>
          <cell r="C2966" t="str">
            <v>KG</v>
          </cell>
          <cell r="E2966" t="str">
            <v>8,50</v>
          </cell>
        </row>
        <row r="2967">
          <cell r="A2967">
            <v>5077</v>
          </cell>
          <cell r="B2967" t="str">
            <v>GRAMPO DE ACO P/ FIXACAO CERCA DE ARAME GALVANIZADO</v>
          </cell>
          <cell r="C2967" t="str">
            <v>KG</v>
          </cell>
          <cell r="E2967" t="str">
            <v>7,93</v>
          </cell>
        </row>
        <row r="2968">
          <cell r="A2968">
            <v>422</v>
          </cell>
          <cell r="B2968" t="str">
            <v>GRAMPO DE 15MM P/ CINTA DE FIXACAO DE CAIXA DE MEDICAO</v>
          </cell>
          <cell r="C2968" t="str">
            <v>UN</v>
          </cell>
          <cell r="E2968" t="str">
            <v>7,61</v>
          </cell>
        </row>
        <row r="2969">
          <cell r="A2969">
            <v>11837</v>
          </cell>
          <cell r="B2969" t="str">
            <v>GRAMPO LINHA VIVA, DE ALUMINIO CABO PRINCIPAL ( 10 - 120MM2) DERIVACAO (10 - 70MM2)</v>
          </cell>
          <cell r="C2969" t="str">
            <v>UN</v>
          </cell>
          <cell r="E2969" t="str">
            <v>21,77</v>
          </cell>
        </row>
        <row r="2970">
          <cell r="A2970">
            <v>426</v>
          </cell>
          <cell r="B2970" t="str">
            <v>GRAMPO P/ HASTE DE ATERRAMENTO ATE 19MM CABO DE 10 A 25MM2</v>
          </cell>
          <cell r="C2970" t="str">
            <v>UN</v>
          </cell>
          <cell r="E2970" t="str">
            <v>1,42</v>
          </cell>
        </row>
        <row r="2971">
          <cell r="A2971">
            <v>415</v>
          </cell>
          <cell r="B2971" t="str">
            <v>GRAMPO P/ HASTE DE ATERRAMENTO DE 1'', CABO 6 A 50MM2</v>
          </cell>
          <cell r="C2971" t="str">
            <v>UN</v>
          </cell>
          <cell r="E2971" t="str">
            <v>3,81</v>
          </cell>
        </row>
        <row r="2972">
          <cell r="A2972">
            <v>416</v>
          </cell>
          <cell r="B2972" t="str">
            <v>GRAMPO P/ HASTE DE ATERRAMENTO DE 3/4", CABO 6 A 50MM2</v>
          </cell>
          <cell r="C2972" t="str">
            <v>UN</v>
          </cell>
          <cell r="E2972" t="str">
            <v>2,36</v>
          </cell>
        </row>
        <row r="2973">
          <cell r="A2973">
            <v>425</v>
          </cell>
          <cell r="B2973" t="str">
            <v>GRAMPO P/ HASTE DE ATERRAMENTO DE 5/8", CABO 6 A 50MM2</v>
          </cell>
          <cell r="C2973" t="str">
            <v>UN</v>
          </cell>
          <cell r="E2973" t="str">
            <v>2,14</v>
          </cell>
        </row>
        <row r="2974">
          <cell r="A2974">
            <v>1568</v>
          </cell>
          <cell r="B2974" t="str">
            <v>GRAMPO PARALELO BIMETALICO P/ CABO 10MM2 C/ 1 PARAF</v>
          </cell>
          <cell r="C2974" t="str">
            <v>UN</v>
          </cell>
          <cell r="E2974" t="str">
            <v>6,68</v>
          </cell>
        </row>
        <row r="2975">
          <cell r="A2975">
            <v>1564</v>
          </cell>
          <cell r="B2975" t="str">
            <v>GRAMPO PARALELO BIMETALICO P/ CABO 6 A 50MM2 C/ 2 PARAF</v>
          </cell>
          <cell r="C2975" t="str">
            <v>UN</v>
          </cell>
          <cell r="E2975" t="str">
            <v>3,14</v>
          </cell>
        </row>
        <row r="2976">
          <cell r="A2976">
            <v>1567</v>
          </cell>
          <cell r="B2976" t="str">
            <v>GRAMPO PARALELO BIMETALICO P/ CABO 6MM2 C/ 1 PARAF</v>
          </cell>
          <cell r="C2976" t="str">
            <v>UN</v>
          </cell>
          <cell r="E2976" t="str">
            <v>4,91</v>
          </cell>
        </row>
        <row r="2977">
          <cell r="A2977">
            <v>11840</v>
          </cell>
          <cell r="B2977" t="str">
            <v>GRAMPO PARALELO DE BRONZE PARA CABO 25MM2</v>
          </cell>
          <cell r="C2977" t="str">
            <v>UN</v>
          </cell>
          <cell r="E2977" t="str">
            <v>6,97</v>
          </cell>
        </row>
        <row r="2978">
          <cell r="A2978">
            <v>11032</v>
          </cell>
          <cell r="B2978" t="str">
            <v>GRAMPO U DE 5/8" N8 EM FG"</v>
          </cell>
          <cell r="C2978" t="str">
            <v>UN</v>
          </cell>
          <cell r="E2978" t="str">
            <v>10,65</v>
          </cell>
        </row>
        <row r="2979">
          <cell r="A2979">
            <v>4824</v>
          </cell>
          <cell r="B2979" t="str">
            <v>GRANA DE MARMORE</v>
          </cell>
          <cell r="C2979" t="str">
            <v>KG</v>
          </cell>
          <cell r="E2979" t="str">
            <v>0,27</v>
          </cell>
        </row>
        <row r="2980">
          <cell r="A2980">
            <v>25930</v>
          </cell>
          <cell r="B2980" t="str">
            <v>GRANALHA DE AÇO SELECIONADA, ANGULAR OU ESFÉRICA, PARA JATEAMENTO - ESP=1MM</v>
          </cell>
          <cell r="C2980" t="str">
            <v>SC25KG</v>
          </cell>
          <cell r="E2980" t="str">
            <v>85,00</v>
          </cell>
        </row>
        <row r="2981">
          <cell r="A2981">
            <v>4787</v>
          </cell>
          <cell r="B2981" t="str">
            <v>GRANILHA DE MARMORE BRANCO</v>
          </cell>
          <cell r="C2981" t="str">
            <v>KG</v>
          </cell>
          <cell r="E2981" t="str">
            <v>0,38</v>
          </cell>
        </row>
        <row r="2982">
          <cell r="A2982">
            <v>11794</v>
          </cell>
          <cell r="B2982" t="str">
            <v>GRANITO AMENDOA POLIDO PARA BANCADA ESP = 2 CM</v>
          </cell>
          <cell r="C2982" t="str">
            <v>M2</v>
          </cell>
          <cell r="E2982" t="str">
            <v>183,04</v>
          </cell>
        </row>
        <row r="2983">
          <cell r="A2983">
            <v>10840</v>
          </cell>
          <cell r="B2983" t="str">
            <v>GRANITO AMENDOA POLIDO PARA PISO E = 2 CM</v>
          </cell>
          <cell r="C2983" t="str">
            <v>M2</v>
          </cell>
          <cell r="E2983" t="str">
            <v>137,85</v>
          </cell>
        </row>
        <row r="2984">
          <cell r="A2984">
            <v>11795</v>
          </cell>
          <cell r="B2984" t="str">
            <v>GRANITO CINZA POLIDO P/BANCADA E=2,5 CM</v>
          </cell>
          <cell r="C2984" t="str">
            <v>M2</v>
          </cell>
          <cell r="E2984" t="str">
            <v>147,58</v>
          </cell>
        </row>
        <row r="2985">
          <cell r="A2985">
            <v>10841</v>
          </cell>
          <cell r="B2985" t="str">
            <v>GRANITO CINZA POLIDO PARA PISO E = 2 CM</v>
          </cell>
          <cell r="C2985" t="str">
            <v>M2</v>
          </cell>
          <cell r="E2985" t="str">
            <v>112,87</v>
          </cell>
        </row>
        <row r="2986">
          <cell r="A2986">
            <v>26386</v>
          </cell>
          <cell r="B2986" t="str">
            <v>GRANITO OURO VELHO</v>
          </cell>
          <cell r="C2986" t="str">
            <v>M2</v>
          </cell>
          <cell r="E2986" t="str">
            <v>144.287,43</v>
          </cell>
        </row>
        <row r="2987">
          <cell r="A2987">
            <v>26410</v>
          </cell>
          <cell r="B2987" t="str">
            <v>GRANITO OURO VELHO</v>
          </cell>
          <cell r="C2987" t="str">
            <v>KG/MES</v>
          </cell>
          <cell r="E2987" t="str">
            <v>173,14</v>
          </cell>
        </row>
        <row r="2988">
          <cell r="A2988">
            <v>26291</v>
          </cell>
          <cell r="B2988" t="str">
            <v>GRANITO OURO VELHO ¢VINICIUS!</v>
          </cell>
          <cell r="C2988" t="str">
            <v>M2</v>
          </cell>
          <cell r="E2988" t="str">
            <v>142,58</v>
          </cell>
        </row>
        <row r="2989">
          <cell r="A2989">
            <v>26377</v>
          </cell>
          <cell r="B2989" t="str">
            <v>GRANITO OURO VELHO (CBTU)</v>
          </cell>
          <cell r="C2989" t="str">
            <v>M2</v>
          </cell>
          <cell r="E2989" t="str">
            <v>173,14</v>
          </cell>
        </row>
        <row r="2990">
          <cell r="A2990">
            <v>26379</v>
          </cell>
          <cell r="B2990" t="str">
            <v>GRANITO OURO VELHO (CBTU) RONALDO</v>
          </cell>
          <cell r="C2990" t="str">
            <v>M2</v>
          </cell>
          <cell r="E2990" t="str">
            <v>1.419,04</v>
          </cell>
        </row>
        <row r="2991">
          <cell r="A2991">
            <v>26407</v>
          </cell>
          <cell r="B2991" t="str">
            <v>GRANITO OURO VELHO (FILIPE)</v>
          </cell>
          <cell r="C2991" t="str">
            <v>M2</v>
          </cell>
          <cell r="E2991" t="str">
            <v>173,14</v>
          </cell>
        </row>
        <row r="2992">
          <cell r="A2992">
            <v>26413</v>
          </cell>
          <cell r="B2992" t="str">
            <v>GRANITO OURO VELHO (HERDY)</v>
          </cell>
          <cell r="C2992" t="str">
            <v>M2</v>
          </cell>
          <cell r="E2992" t="str">
            <v>173,14</v>
          </cell>
        </row>
        <row r="2993">
          <cell r="A2993">
            <v>26409</v>
          </cell>
          <cell r="B2993" t="str">
            <v>GRANITO OURO VELHO (JLUIZ)</v>
          </cell>
          <cell r="C2993" t="str">
            <v>M2</v>
          </cell>
          <cell r="E2993" t="str">
            <v>173,14</v>
          </cell>
        </row>
        <row r="2994">
          <cell r="A2994">
            <v>26270</v>
          </cell>
          <cell r="B2994" t="str">
            <v>GRANITO OURO VELHO (LAERCIO BSB)</v>
          </cell>
          <cell r="C2994" t="str">
            <v>M2</v>
          </cell>
          <cell r="E2994" t="str">
            <v>107,95</v>
          </cell>
        </row>
        <row r="2995">
          <cell r="A2995">
            <v>26411</v>
          </cell>
          <cell r="B2995" t="str">
            <v>GRANITO OURO VELHO (MAHER)</v>
          </cell>
          <cell r="C2995" t="str">
            <v>M2</v>
          </cell>
          <cell r="E2995" t="str">
            <v>173,14</v>
          </cell>
        </row>
        <row r="2996">
          <cell r="A2996">
            <v>26277</v>
          </cell>
          <cell r="B2996" t="str">
            <v>GRANITO OURO VELHO (PCF VALID)</v>
          </cell>
          <cell r="C2996" t="str">
            <v>M2</v>
          </cell>
          <cell r="E2996" t="str">
            <v>107,95</v>
          </cell>
        </row>
        <row r="2997">
          <cell r="A2997">
            <v>26400</v>
          </cell>
          <cell r="B2997" t="str">
            <v>GRANITO OURO VELHO - SP</v>
          </cell>
          <cell r="C2997" t="str">
            <v>M2</v>
          </cell>
          <cell r="E2997" t="str">
            <v>173,14</v>
          </cell>
        </row>
        <row r="2998">
          <cell r="A2998">
            <v>26422</v>
          </cell>
          <cell r="B2998" t="str">
            <v>GRANITO OURO VELHO JUFSA</v>
          </cell>
          <cell r="C2998" t="str">
            <v>M2</v>
          </cell>
          <cell r="E2998" t="str">
            <v>173,14</v>
          </cell>
        </row>
        <row r="2999">
          <cell r="A2999">
            <v>26420</v>
          </cell>
          <cell r="B2999" t="str">
            <v>GRANITO OURO VELHO MARIP</v>
          </cell>
          <cell r="C2999" t="str">
            <v>M2</v>
          </cell>
          <cell r="E2999" t="str">
            <v>173,14</v>
          </cell>
        </row>
        <row r="3000">
          <cell r="A3000">
            <v>26376</v>
          </cell>
          <cell r="B3000" t="str">
            <v>GRANITO OURO VELHO(CBTU)</v>
          </cell>
          <cell r="C3000" t="str">
            <v>M2</v>
          </cell>
          <cell r="E3000" t="str">
            <v>173,14</v>
          </cell>
        </row>
        <row r="3001">
          <cell r="A3001">
            <v>26273</v>
          </cell>
          <cell r="B3001" t="str">
            <v>GRANITO OUTO VELHO (DIOGO BSB)</v>
          </cell>
          <cell r="C3001" t="str">
            <v>M2</v>
          </cell>
          <cell r="E3001" t="str">
            <v>142,58</v>
          </cell>
        </row>
        <row r="3002">
          <cell r="A3002">
            <v>10842</v>
          </cell>
          <cell r="B3002" t="str">
            <v>GRANITO PRETO TIJUCA E = 2 CM PARA PISO</v>
          </cell>
          <cell r="C3002" t="str">
            <v>M2</v>
          </cell>
          <cell r="E3002" t="str">
            <v>158,12</v>
          </cell>
        </row>
        <row r="3003">
          <cell r="A3003">
            <v>11796</v>
          </cell>
          <cell r="B3003" t="str">
            <v>GRANITO PRETO TIJUCA POLIDO PARA BANCADA ESP = 2 CM</v>
          </cell>
          <cell r="C3003" t="str">
            <v>M2</v>
          </cell>
          <cell r="E3003" t="str">
            <v>222,99</v>
          </cell>
        </row>
        <row r="3004">
          <cell r="A3004">
            <v>4229</v>
          </cell>
          <cell r="B3004" t="str">
            <v>GRAXA</v>
          </cell>
          <cell r="C3004" t="str">
            <v>KG</v>
          </cell>
          <cell r="E3004" t="str">
            <v>9,95</v>
          </cell>
        </row>
        <row r="3005">
          <cell r="A3005">
            <v>13818</v>
          </cell>
          <cell r="B3005" t="str">
            <v>GRAXA DMA - 2EP</v>
          </cell>
          <cell r="C3005" t="str">
            <v>KG</v>
          </cell>
          <cell r="E3005" t="str">
            <v>14,93</v>
          </cell>
        </row>
        <row r="3006">
          <cell r="A3006">
            <v>11284</v>
          </cell>
          <cell r="B3006" t="str">
            <v>GRELHA BOCA DE LOBO FOFO 95KG C/REQUADRO ARTICULADA 290 X 870MM P/CAIXA RALO CARGA MAXIMA 7.200KG P/CAPTACAO AGUA PLUVIAL</v>
          </cell>
          <cell r="C3006" t="str">
            <v>UN</v>
          </cell>
          <cell r="E3006" t="str">
            <v>150,00</v>
          </cell>
        </row>
        <row r="3007">
          <cell r="A3007">
            <v>11244</v>
          </cell>
          <cell r="B3007" t="str">
            <v>GRELHA FOFO ARTICULADA C/ REQUADRO P/ CAIXA RALO 290 X 870MM 135KG CARGA MAX 1.000KG P/ CAPTACAO AGUA PLUVIAL</v>
          </cell>
          <cell r="C3007" t="str">
            <v>UN</v>
          </cell>
          <cell r="E3007" t="str">
            <v>188,89</v>
          </cell>
        </row>
        <row r="3008">
          <cell r="A3008">
            <v>11245</v>
          </cell>
          <cell r="B3008" t="str">
            <v>GRELHA FOFO C/ REQUADRO P/ CAIXA RALO 290 X 870MM 135KG CARGA MAX 10.000KG P/ CAPTACAO AGUA PLUVIAL</v>
          </cell>
          <cell r="C3008" t="str">
            <v>UN</v>
          </cell>
          <cell r="E3008" t="str">
            <v>174,44</v>
          </cell>
        </row>
        <row r="3009">
          <cell r="A3009">
            <v>21048</v>
          </cell>
          <cell r="B3009" t="str">
            <v>GRELHA FOFO P/ CANALETA 10 X 100 X 1000MM P/ GARAGEM E ESTACIONAMENTO</v>
          </cell>
          <cell r="C3009" t="str">
            <v>UN</v>
          </cell>
          <cell r="E3009" t="str">
            <v>18,00</v>
          </cell>
        </row>
        <row r="3010">
          <cell r="A3010">
            <v>11235</v>
          </cell>
          <cell r="B3010" t="str">
            <v>GRELHA FOFO P/ CANALETA 15 X 150 X 1000MM P/ GARAGEM E ESTACIONAMENTO</v>
          </cell>
          <cell r="C3010" t="str">
            <v>UN</v>
          </cell>
          <cell r="E3010" t="str">
            <v>25,56</v>
          </cell>
        </row>
        <row r="3011">
          <cell r="A3011">
            <v>11236</v>
          </cell>
          <cell r="B3011" t="str">
            <v>GRELHA FOFO P/ CANALETA 15 X 200 X 1000MM P/ GARAGEM E ESTACIONAMENTO</v>
          </cell>
          <cell r="C3011" t="str">
            <v>UN</v>
          </cell>
          <cell r="E3011" t="str">
            <v>33,33</v>
          </cell>
        </row>
        <row r="3012">
          <cell r="A3012">
            <v>21049</v>
          </cell>
          <cell r="B3012" t="str">
            <v>GRELHA FOFO P/ CANALETA 15 X 250 X 1000MM P/ GARAGEM E ESTACIONAMENTO</v>
          </cell>
          <cell r="C3012" t="str">
            <v>UN</v>
          </cell>
          <cell r="E3012" t="str">
            <v>50,00</v>
          </cell>
        </row>
        <row r="3013">
          <cell r="A3013">
            <v>21050</v>
          </cell>
          <cell r="B3013" t="str">
            <v>GRELHA FOFO P/ CANALETA 18 X 100 X 1000MM P/ GARAGEM E ESTACIONAMENTO</v>
          </cell>
          <cell r="C3013" t="str">
            <v>UN</v>
          </cell>
          <cell r="E3013" t="str">
            <v>76,67</v>
          </cell>
        </row>
        <row r="3014">
          <cell r="A3014">
            <v>21051</v>
          </cell>
          <cell r="B3014" t="str">
            <v>GRELHA FOFO P/ CANALETA 18 X 300 X 1000MM P/ GARAGEM E ESTACIONAMENTO</v>
          </cell>
          <cell r="C3014" t="str">
            <v>UN</v>
          </cell>
          <cell r="E3014" t="str">
            <v>66,67</v>
          </cell>
        </row>
        <row r="3015">
          <cell r="A3015">
            <v>21052</v>
          </cell>
          <cell r="B3015" t="str">
            <v>GRELHA FOFO P/ CANALETA 25 X 300 X 1000MM P/ GARAGEM E ESTACIONAMENTO</v>
          </cell>
          <cell r="C3015" t="str">
            <v>UN</v>
          </cell>
          <cell r="E3015" t="str">
            <v>84,44</v>
          </cell>
        </row>
        <row r="3016">
          <cell r="A3016">
            <v>21053</v>
          </cell>
          <cell r="B3016" t="str">
            <v>GRELHA FOFO P/ CANALETA 25 X 400 X 1000MM P/ GARAGEM E ESTACIONAMENTO</v>
          </cell>
          <cell r="C3016" t="str">
            <v>UN</v>
          </cell>
          <cell r="E3016" t="str">
            <v>85,33</v>
          </cell>
        </row>
        <row r="3017">
          <cell r="A3017">
            <v>21054</v>
          </cell>
          <cell r="B3017" t="str">
            <v>GRELHA FOFO P/ CANALETA 40 X 300 X 1000MM P/ GARAGEM E ESTACIONAMENTO</v>
          </cell>
          <cell r="C3017" t="str">
            <v>UN</v>
          </cell>
          <cell r="E3017" t="str">
            <v>78,22</v>
          </cell>
        </row>
        <row r="3018">
          <cell r="A3018">
            <v>21055</v>
          </cell>
          <cell r="B3018" t="str">
            <v>GRELHA FOFO P/ CANALETA 40 X 400 X 1000MM P/ GARAGEM E ESTACIONAMENTO</v>
          </cell>
          <cell r="C3018" t="str">
            <v>UN</v>
          </cell>
          <cell r="E3018" t="str">
            <v>90,89</v>
          </cell>
        </row>
        <row r="3019">
          <cell r="A3019">
            <v>21056</v>
          </cell>
          <cell r="B3019" t="str">
            <v>GRELHA FOFO P/ CANALETA 40 X 500 X 1000MM P/ GARAGEM E ESTACIONAMENTO</v>
          </cell>
          <cell r="C3019" t="str">
            <v>UN</v>
          </cell>
          <cell r="E3019" t="str">
            <v>110,00</v>
          </cell>
        </row>
        <row r="3020">
          <cell r="A3020">
            <v>21057</v>
          </cell>
          <cell r="B3020" t="str">
            <v>GRELHA FOFO P/ CANALETA 50 X 550 X 1000MM P/ GARAGEM E ESTACIONAMENTO</v>
          </cell>
          <cell r="C3020" t="str">
            <v>UN</v>
          </cell>
          <cell r="E3020" t="str">
            <v>99,00</v>
          </cell>
        </row>
        <row r="3021">
          <cell r="A3021">
            <v>11731</v>
          </cell>
          <cell r="B3021" t="str">
            <v>GRELHA PVC BRANCA QUADRADA 150X150MM</v>
          </cell>
          <cell r="C3021" t="str">
            <v>UN</v>
          </cell>
          <cell r="E3021" t="str">
            <v>3,29</v>
          </cell>
        </row>
        <row r="3022">
          <cell r="A3022">
            <v>11732</v>
          </cell>
          <cell r="B3022" t="str">
            <v>GRELHA PVC CROMADA REDONDA 150MM</v>
          </cell>
          <cell r="C3022" t="str">
            <v>UN</v>
          </cell>
          <cell r="E3022" t="str">
            <v>9,00</v>
          </cell>
        </row>
        <row r="3023">
          <cell r="A3023">
            <v>13533</v>
          </cell>
          <cell r="B3023" t="str">
            <v>GRUPO DE SOLDAGEM C/ GERADOR A DIESEL 18 HP, P/ SOLDA ELETRICA, SOBRE DUAS RODAS, BAMBOZZI MOD.TN5, C/MOTOR 375A, **CAIXA**</v>
          </cell>
          <cell r="C3023" t="str">
            <v>UN</v>
          </cell>
          <cell r="E3023" t="str">
            <v>53.946,27</v>
          </cell>
        </row>
        <row r="3024">
          <cell r="A3024">
            <v>13333</v>
          </cell>
          <cell r="B3024" t="str">
            <v>GRUPO DE SOLDAGEM C/ GERADOR A DIESEL 33HP P/ SOLDA ELETRICA, SOBRE 04 RODAS, BAMBOZZI, MOD.TN8, C/MOTOR 4 CILINDROS 600A, **CAIXA**</v>
          </cell>
          <cell r="C3024" t="str">
            <v>UN</v>
          </cell>
          <cell r="E3024" t="str">
            <v>61.310,62</v>
          </cell>
        </row>
        <row r="3025">
          <cell r="A3025">
            <v>3331</v>
          </cell>
          <cell r="B3025" t="str">
            <v>GRUPO DE SOLDAGEN C/ GERADOR A DIESEL 33HP P/ SOLDA ELETRICA, SOBRE RODAS, TIPO BAMBOZZI MOD. 0- 375 A</v>
          </cell>
          <cell r="C3025" t="str">
            <v>H</v>
          </cell>
          <cell r="E3025" t="str">
            <v>4,98</v>
          </cell>
        </row>
        <row r="3026">
          <cell r="A3026">
            <v>3348</v>
          </cell>
          <cell r="B3026" t="str">
            <v>GRUPO GERADOR ACIMA DE * 125 ATE 180 KVA * DIESEL, REBOCAVEL, ACIONAMENTO MANUAL</v>
          </cell>
          <cell r="C3026" t="str">
            <v>H</v>
          </cell>
          <cell r="E3026" t="str">
            <v>11,29</v>
          </cell>
        </row>
        <row r="3027">
          <cell r="A3027">
            <v>3345</v>
          </cell>
          <cell r="B3027" t="str">
            <v>GRUPO GERADOR ACIMA DE * 20 ATE 80KVA * DIESEL, REBOCAVEL, ACIONAMENTO MANUAL</v>
          </cell>
          <cell r="C3027" t="str">
            <v>H</v>
          </cell>
          <cell r="E3027" t="str">
            <v>8,07</v>
          </cell>
        </row>
        <row r="3028">
          <cell r="A3028">
            <v>3339</v>
          </cell>
          <cell r="B3028" t="str">
            <v>GRUPO GERADOR ACIMA DE * 5 ATE 20KVA*, DIESEL, REBOCAVEL, ACIONAMENTO MANUAL</v>
          </cell>
          <cell r="C3028" t="str">
            <v>H</v>
          </cell>
          <cell r="E3028" t="str">
            <v>4,30</v>
          </cell>
        </row>
        <row r="3029">
          <cell r="A3029">
            <v>3346</v>
          </cell>
          <cell r="B3029" t="str">
            <v>GRUPO GERADOR ACIMA DE * 80 ATE 125KVA * DIESEL, REBOCAVEL, ACIONAMENTO MANUAL RESERVATORIO 180L - MOD CSL 15/180 BRAVO</v>
          </cell>
          <cell r="C3029" t="str">
            <v>H</v>
          </cell>
          <cell r="E3029" t="str">
            <v>10,73</v>
          </cell>
        </row>
        <row r="3030">
          <cell r="A3030">
            <v>13758</v>
          </cell>
          <cell r="B3030" t="str">
            <v>GRUPO GERADOR ACIMA DE 180 ATE 220 KVA, DIESEL REBOCAVEL, ACIONAMENTO MANUAL</v>
          </cell>
          <cell r="C3030" t="str">
            <v>MES</v>
          </cell>
          <cell r="E3030" t="str">
            <v>3.566,51</v>
          </cell>
        </row>
        <row r="3031">
          <cell r="A3031">
            <v>13757</v>
          </cell>
          <cell r="B3031" t="str">
            <v>GRUPO GERADOR ACIMA DE 220 ATE 330 KVA, DIESEL REBOCAVEL, ACIONAMENTO MANUAL</v>
          </cell>
          <cell r="C3031" t="str">
            <v>MES</v>
          </cell>
          <cell r="E3031" t="str">
            <v>3.824,67</v>
          </cell>
        </row>
        <row r="3032">
          <cell r="A3032">
            <v>13910</v>
          </cell>
          <cell r="B3032" t="str">
            <v>GRUPO GERADOR C/ MOTOR DIESEL * 85 CV *, REBOCAVEL * 60 A 66 KVA</v>
          </cell>
          <cell r="C3032" t="str">
            <v>UN</v>
          </cell>
          <cell r="E3032" t="str">
            <v>40.044,22</v>
          </cell>
        </row>
        <row r="3033">
          <cell r="A3033">
            <v>25986</v>
          </cell>
          <cell r="B3033" t="str">
            <v>GRUPO GERADOR COM SILENCIADOR, MOTOR A DIESEL DE 180 KVA (144 KW), CONSUMO 31,68 L/H</v>
          </cell>
          <cell r="C3033" t="str">
            <v>UN</v>
          </cell>
          <cell r="E3033" t="str">
            <v>63.849,96</v>
          </cell>
        </row>
        <row r="3034">
          <cell r="A3034">
            <v>25987</v>
          </cell>
          <cell r="B3034" t="str">
            <v>GRUPO GERADOR COM SILENCIADOR, MOTOR A DIESEL DE 40/44 KVA (32/35 KW), CONSUMO 7,04 L/H</v>
          </cell>
          <cell r="C3034" t="str">
            <v>UN</v>
          </cell>
          <cell r="E3034" t="str">
            <v>34.457,35</v>
          </cell>
        </row>
        <row r="3035">
          <cell r="A3035">
            <v>3352</v>
          </cell>
          <cell r="B3035" t="str">
            <v>GRUPO GERADOR PORTATIL ATE * 5 KVA * C/ MOTOR A DIESEL OU GASOLINA</v>
          </cell>
          <cell r="C3035" t="str">
            <v>H</v>
          </cell>
          <cell r="E3035" t="str">
            <v>2,34</v>
          </cell>
        </row>
        <row r="3036">
          <cell r="A3036">
            <v>13909</v>
          </cell>
          <cell r="B3036" t="str">
            <v>GRUPO GERADOR 1450W 110V CAP = 12V 3.44HP GASOL.</v>
          </cell>
          <cell r="C3036" t="str">
            <v>UN</v>
          </cell>
          <cell r="E3036" t="str">
            <v>3.236,90</v>
          </cell>
        </row>
        <row r="3037">
          <cell r="A3037">
            <v>13911</v>
          </cell>
          <cell r="B3037" t="str">
            <v>GRUPO GERADOR, 125/145 KVA, MOTOR A DIESEL 165 CV, 1800 RPM, ESTACIONÁRIO</v>
          </cell>
          <cell r="C3037" t="str">
            <v>UN</v>
          </cell>
          <cell r="E3037" t="str">
            <v>59.415,94</v>
          </cell>
        </row>
        <row r="3038">
          <cell r="A3038">
            <v>25019</v>
          </cell>
          <cell r="B3038" t="str">
            <v>GRUPO GERADOR, 150/170 KVA, MOTOR A DIESEL 210 CV, ESTACIONÁRIO</v>
          </cell>
          <cell r="C3038" t="str">
            <v>UN</v>
          </cell>
          <cell r="E3038" t="str">
            <v>64.232,00</v>
          </cell>
        </row>
        <row r="3039">
          <cell r="A3039">
            <v>14254</v>
          </cell>
          <cell r="B3039" t="str">
            <v>GRUPO GERADOR, 76/84 KVA, MOTOR DIESEL DE 85 HP, ACIONAMENTO MANUAL, ESTACIONÁRIO</v>
          </cell>
          <cell r="C3039" t="str">
            <v>UN</v>
          </cell>
          <cell r="E3039" t="str">
            <v>42.656,50</v>
          </cell>
        </row>
        <row r="3040">
          <cell r="A3040">
            <v>11559</v>
          </cell>
          <cell r="B3040" t="str">
            <v>GUIA LATAO CROMADO 3/4'' P/ PORTA/JAN CORRER</v>
          </cell>
          <cell r="C3040" t="str">
            <v>UN</v>
          </cell>
          <cell r="E3040" t="str">
            <v>7,09</v>
          </cell>
        </row>
        <row r="3041">
          <cell r="A3041">
            <v>10741</v>
          </cell>
          <cell r="B3041" t="str">
            <v>GUINCHO DE ARRASTE MANUAL TIRFOR TUL-30, CAP. 3T, C/ 20M DE CABO DE ACO**CAIXA**</v>
          </cell>
          <cell r="C3041" t="str">
            <v>UN</v>
          </cell>
          <cell r="E3041" t="str">
            <v>9.676,77</v>
          </cell>
        </row>
        <row r="3042">
          <cell r="A3042">
            <v>10705</v>
          </cell>
          <cell r="B3042" t="str">
            <v>GUINCHO ELETRICO DE COLUNA * 2,5 HP * C/ EMBREAGEM, TRIFASICO * CAP . 300KG *, MARCA VELOX**CAIXA**</v>
          </cell>
          <cell r="C3042" t="str">
            <v>UN</v>
          </cell>
          <cell r="E3042" t="str">
            <v>5.316,40</v>
          </cell>
        </row>
        <row r="3043">
          <cell r="A3043">
            <v>7370</v>
          </cell>
          <cell r="B3043" t="str">
            <v>GUINCHO MANUAL DE ARRASTE CAP. * 2T * C/ 20M DE CABO DE ACO, TIPO TIRFOR TU-20 OU EQUIV</v>
          </cell>
          <cell r="C3043" t="str">
            <v>H</v>
          </cell>
          <cell r="E3043" t="str">
            <v>0,88</v>
          </cell>
        </row>
        <row r="3044">
          <cell r="A3044">
            <v>7373</v>
          </cell>
          <cell r="B3044" t="str">
            <v>GUINCHO MANUAL DE ARRASTE CAP. * 3T * C/ 20M DE CABO DE ACO, TIPO TIRFOR OU EQUIV</v>
          </cell>
          <cell r="C3044" t="str">
            <v>H</v>
          </cell>
          <cell r="E3044" t="str">
            <v>1,13</v>
          </cell>
        </row>
        <row r="3045">
          <cell r="A3045">
            <v>3366</v>
          </cell>
          <cell r="B3045" t="str">
            <v>GUINCHO TIPO MUNCK CAP * 5T * MONTADO EM CAMINHAO CARROCERIA ,OU EQUIV</v>
          </cell>
          <cell r="C3045" t="str">
            <v>H</v>
          </cell>
          <cell r="E3045" t="str">
            <v>54,00</v>
          </cell>
        </row>
        <row r="3046">
          <cell r="A3046">
            <v>3356</v>
          </cell>
          <cell r="B3046" t="str">
            <v>GUINCHO TIPO MUNCK CAP * 6T * MONTADO EM CAMINHAO CARROCERIA, OU EQUIV</v>
          </cell>
          <cell r="C3046" t="str">
            <v>H</v>
          </cell>
          <cell r="E3046" t="str">
            <v>54,00</v>
          </cell>
        </row>
        <row r="3047">
          <cell r="A3047">
            <v>3372</v>
          </cell>
          <cell r="B3047" t="str">
            <v>GUINDASTE AUTO-PROPELIDO, SOBRE PNEUS, C/ LANCA TELESCOPICA CAP * 10 T * TIPO HISTER, MADAL OU EQUIV (INCL MANUTENCAO/OPERACAO)</v>
          </cell>
          <cell r="C3047" t="str">
            <v>H</v>
          </cell>
          <cell r="E3047" t="str">
            <v>61,01</v>
          </cell>
        </row>
        <row r="3048">
          <cell r="A3048">
            <v>3367</v>
          </cell>
          <cell r="B3048" t="str">
            <v>GUINDASTE AUTO-PROPELIDO, SOBRE PNEUS, C/ LANCA TELESCOPICA CAP * 15T * (INCL MANUTENCAO/OPERACAO)</v>
          </cell>
          <cell r="C3048" t="str">
            <v>H</v>
          </cell>
          <cell r="E3048" t="str">
            <v>69,43</v>
          </cell>
        </row>
        <row r="3049">
          <cell r="A3049">
            <v>10807</v>
          </cell>
          <cell r="B3049" t="str">
            <v>GUINDASTE AUTO-PROPELIDO, SOBRE PNEUS, C/ LANCA TELESCOPICA CAP * 35T * (INCL MANUTENCAO/OPERACAO)</v>
          </cell>
          <cell r="C3049" t="str">
            <v>H</v>
          </cell>
          <cell r="E3049" t="str">
            <v>114,39</v>
          </cell>
        </row>
        <row r="3050">
          <cell r="A3050">
            <v>13870</v>
          </cell>
          <cell r="B3050" t="str">
            <v>GUINDASTE DE TORRE OU GRUA ASCENCIONAL CAP. 2,2T A 30M, LIEBHERR MOD 55.3HC, 55,5HP**CAIXA**</v>
          </cell>
          <cell r="C3050" t="str">
            <v>UN</v>
          </cell>
          <cell r="E3050" t="str">
            <v>464.217,82</v>
          </cell>
        </row>
        <row r="3051">
          <cell r="A3051">
            <v>13871</v>
          </cell>
          <cell r="B3051" t="str">
            <v>GUINDASTE DE TORRE OU GRUA ESTACIONARIO S/ SAPATAS H = 30M CAP. 1,2T A 30M, FM GRUAS MOD MI- 1230**CAIXA**</v>
          </cell>
          <cell r="C3051" t="str">
            <v>UN</v>
          </cell>
          <cell r="E3051" t="str">
            <v>346.000,00</v>
          </cell>
        </row>
        <row r="3052">
          <cell r="A3052">
            <v>13872</v>
          </cell>
          <cell r="B3052" t="str">
            <v>GUINDASTE DE TORRE OU GRUA MOVEL, SOBRE TRILHOS H = 30M CAP. 1T A 30M, LIEBHERR MOD 30.3HC, 40HP**CAIXA**</v>
          </cell>
          <cell r="C3052" t="str">
            <v>UN</v>
          </cell>
          <cell r="E3052" t="str">
            <v>354.937,18</v>
          </cell>
        </row>
        <row r="3053">
          <cell r="A3053">
            <v>3365</v>
          </cell>
          <cell r="B3053" t="str">
            <v>GUINDASTE HIDRÁULICO VEICULAR, C/LANÇA TELESCÓPICA DE ACIONAMENTO HIDRÁULICO E LANÇAS MANUAIS, MOMENTO MAXIMO DE ELEVAÇÃO 30.400 KG.M, PBT A PARTIR DE 23.000 KG, MADAL - PK 32080, MONTADO SOBRE CAMINHÃO 6 X 4</v>
          </cell>
          <cell r="C3053" t="str">
            <v>UN</v>
          </cell>
          <cell r="E3053" t="str">
            <v>291.550,00</v>
          </cell>
        </row>
        <row r="3054">
          <cell r="A3054">
            <v>25952</v>
          </cell>
          <cell r="B3054" t="str">
            <v>GUINDASTE HIDRAULICO AUTOPROPELIDO ROUGH TERRAIN CRENE, TEREX RT 230, COM LANÇA TELESCOPICA DE 27 M, CAP 30 T, MOTOR DÍESEL, 97 KW, TRACAO 4 X 4 ( IMPORTADO )</v>
          </cell>
          <cell r="C3054" t="str">
            <v>UN</v>
          </cell>
          <cell r="E3054" t="str">
            <v>647.608,56</v>
          </cell>
        </row>
        <row r="3055">
          <cell r="A3055">
            <v>25953</v>
          </cell>
          <cell r="B3055" t="str">
            <v>GUINDASTE HIDRAULICO AUTOPROPELIDO, SOBRE RODAS, CAP ATÉ 100 T - TEREX AC 100. ( IMPORTADO )</v>
          </cell>
          <cell r="C3055" t="str">
            <v>UN</v>
          </cell>
          <cell r="E3055" t="str">
            <v>2.979.005,95</v>
          </cell>
        </row>
        <row r="3056">
          <cell r="A3056">
            <v>25954</v>
          </cell>
          <cell r="B3056" t="str">
            <v>GUINDASTE HIDRAULICO AUTOPROPELIDO, SOBRE RODAS, CAP ATÉ 55 T - TEREX AC 55 CITY ( IMPORTADO )</v>
          </cell>
          <cell r="C3056" t="str">
            <v>UN</v>
          </cell>
          <cell r="E3056" t="str">
            <v>1.613.628,23</v>
          </cell>
        </row>
        <row r="3057">
          <cell r="A3057">
            <v>13869</v>
          </cell>
          <cell r="B3057" t="str">
            <v>GUINDASTE HIDRAULICO TIPO TRUCK CRANE, C/LANÇA TELESCÓPICA DE ACIONAMENTO HIDRÁULICO, CAPACIDADE DE CARGA 30.000 KG, COM PBT A PARTIR DE 30.000 KG, MADAL - MD 300 L, MONTADO SOBRE CAMINHÃO 6 X 4</v>
          </cell>
          <cell r="C3057" t="str">
            <v>UN</v>
          </cell>
          <cell r="E3057" t="str">
            <v>971.186,72</v>
          </cell>
        </row>
        <row r="3058">
          <cell r="A3058">
            <v>13225</v>
          </cell>
          <cell r="B3058" t="str">
            <v>GUINDASTE HIDRAULICO VEICULAR, C/LANÇA TELESCOPICA DE ACIONAMENTO HIDRÁULICO E LANÇAS MANUAIS, MOMENTO MÁXIMO DE ELEVAÇÃO 43.600 KG, COM PBT A PARTIR DE 24.000 KG, MADAL - MD 43607, MONTADO SOBRE CAMINHÃO</v>
          </cell>
          <cell r="C3058" t="str">
            <v>UN</v>
          </cell>
          <cell r="E3058" t="str">
            <v>305.983,18</v>
          </cell>
        </row>
        <row r="3059">
          <cell r="A3059">
            <v>10713</v>
          </cell>
          <cell r="B3059" t="str">
            <v>GUINDASTE HIDRAULICO VEICULAR, C/LANÇA TELESCÓPICA DE ACIONAMENTO HIDRÁULICO E LANÇAS MANUAIS, MOMENTO MÁXIMO DE ELEVAÇÃO 23.000 KG, COM PBT A PARTIR DE 18.000 KG, MADAL - PKK 23.000, MONTADO SOBRE CAMINHÃO 4 X</v>
          </cell>
          <cell r="C3059" t="str">
            <v>UN</v>
          </cell>
          <cell r="E3059" t="str">
            <v>272.305,78</v>
          </cell>
        </row>
        <row r="3060">
          <cell r="A3060">
            <v>3357</v>
          </cell>
          <cell r="B3060" t="str">
            <v>GUINDASTE TIPO MUNCK CAP * 2T * MONTADO EM CAMINHAO CARROCERIA OU EQUIV</v>
          </cell>
          <cell r="C3060" t="str">
            <v>H</v>
          </cell>
          <cell r="E3060" t="str">
            <v>38,57</v>
          </cell>
        </row>
        <row r="3061">
          <cell r="A3061">
            <v>3359</v>
          </cell>
          <cell r="B3061" t="str">
            <v>GUINDASTE TIPO MUNCK CAP * 8T * MONTADO EM CAMINHAO CARROCERIA OU EQUIV</v>
          </cell>
          <cell r="C3061" t="str">
            <v>H</v>
          </cell>
          <cell r="E3061" t="str">
            <v>61,71</v>
          </cell>
        </row>
        <row r="3062">
          <cell r="A3062">
            <v>3362</v>
          </cell>
          <cell r="B3062" t="str">
            <v>GUINDASTE TORRE OU GRUA ESTACIONARIA S/ SAPATAS H = 29M, 1200KG A 30M TIPO SITI AM - 1230 OU EQUIV</v>
          </cell>
          <cell r="C3062" t="str">
            <v>H</v>
          </cell>
          <cell r="E3062" t="str">
            <v>25,88</v>
          </cell>
        </row>
        <row r="3063">
          <cell r="A3063">
            <v>3363</v>
          </cell>
          <cell r="B3063" t="str">
            <v>GUINDAUTO HIDRAULICO MADAL MD-1501, CARGA MAX 5,75T (A 2M) E 2,3T ( A 5M), ALT URA MAX = 7,9M, P/ MONTAGEM SOBRE CHASSIS DE CAMINHAO**CAIXA**</v>
          </cell>
          <cell r="C3063" t="str">
            <v>UN</v>
          </cell>
          <cell r="E3063" t="str">
            <v>53.648,00</v>
          </cell>
        </row>
        <row r="3064">
          <cell r="A3064">
            <v>11611</v>
          </cell>
          <cell r="B3064" t="str">
            <v>GUINDAUTO HIDRAULICO MADAL MD-15501, CARGA MAX 7,7 5,52M), ALTURA MAX = 8,64M, P/ MONTAGEM SOBRE CHASSIS DE CAMINHAO**CAIXA**</v>
          </cell>
          <cell r="C3064" t="str">
            <v>UN</v>
          </cell>
          <cell r="E3064" t="str">
            <v>69.019,76</v>
          </cell>
        </row>
        <row r="3065">
          <cell r="A3065">
            <v>10712</v>
          </cell>
          <cell r="B3065" t="str">
            <v>GUINDAUTO HIDRAULICO MADAL MD-6501, CARGA MAX 3,25T (A 2M) E 1,62T (A 4M), ALTURA MAX = 6,6M, P/ MONTAGEM SOBRE CHASSIS DE CAMINHAO**CAIXA**</v>
          </cell>
          <cell r="C3065" t="str">
            <v>UN</v>
          </cell>
          <cell r="E3065" t="str">
            <v>23.122,82</v>
          </cell>
        </row>
        <row r="3066">
          <cell r="A3066">
            <v>7569</v>
          </cell>
          <cell r="B3066" t="str">
            <v>HASTE ANCORA DE 16MM X 2,35MM (5/8" X 8")</v>
          </cell>
          <cell r="C3066" t="str">
            <v>UN</v>
          </cell>
          <cell r="E3066" t="str">
            <v>19,02</v>
          </cell>
        </row>
        <row r="3067">
          <cell r="A3067">
            <v>3383</v>
          </cell>
          <cell r="B3067" t="str">
            <v>HASTE ANCORAMENTO 2400MM X 16MM (5/8")</v>
          </cell>
          <cell r="C3067" t="str">
            <v>UN</v>
          </cell>
          <cell r="E3067" t="str">
            <v>18,87</v>
          </cell>
        </row>
        <row r="3068">
          <cell r="A3068">
            <v>3373</v>
          </cell>
          <cell r="B3068" t="str">
            <v>HASTE DE TERRA EM ACO REVESTIDO DE COBRE DN 1/2" X 3000MM</v>
          </cell>
          <cell r="C3068" t="str">
            <v>UN</v>
          </cell>
          <cell r="E3068" t="str">
            <v>22,62</v>
          </cell>
        </row>
        <row r="3069">
          <cell r="A3069">
            <v>3378</v>
          </cell>
          <cell r="B3069" t="str">
            <v>HASTE DE TERRA EM ACO REVESTIDO DE COBRE DN 3/4" X 3000MM</v>
          </cell>
          <cell r="C3069" t="str">
            <v>UN</v>
          </cell>
          <cell r="E3069" t="str">
            <v>34,04</v>
          </cell>
        </row>
        <row r="3070">
          <cell r="A3070">
            <v>3376</v>
          </cell>
          <cell r="B3070" t="str">
            <v>HASTE DE TERRA EM ACO REVESTIDO DE COBRE DN 3/4" X 3000MM C/ CONECTOR"</v>
          </cell>
          <cell r="C3070" t="str">
            <v>UN</v>
          </cell>
          <cell r="E3070" t="str">
            <v>35,89</v>
          </cell>
        </row>
        <row r="3071">
          <cell r="A3071">
            <v>21145</v>
          </cell>
          <cell r="B3071" t="str">
            <v>HASTE DE TERRA EM ACO REVESTIDO DE COBRE DN 3/8'' X 3000MM</v>
          </cell>
          <cell r="C3071" t="str">
            <v>UN</v>
          </cell>
          <cell r="E3071" t="str">
            <v>20,45</v>
          </cell>
        </row>
        <row r="3072">
          <cell r="A3072">
            <v>3380</v>
          </cell>
          <cell r="B3072" t="str">
            <v>HASTE DE TERRA EM ACO REVESTIDO DE COBRE DN 5/8'' X 3000MM C/ CONECTOR</v>
          </cell>
          <cell r="C3072" t="str">
            <v>UN</v>
          </cell>
          <cell r="E3072" t="str">
            <v>24,38</v>
          </cell>
        </row>
        <row r="3073">
          <cell r="A3073">
            <v>3379</v>
          </cell>
          <cell r="B3073" t="str">
            <v>HASTE DE TERRA EM ACO REVESTIDO DE COBRE DN 5/8" X 3000MM</v>
          </cell>
          <cell r="C3073" t="str">
            <v>UN</v>
          </cell>
          <cell r="E3073" t="str">
            <v>22,46</v>
          </cell>
        </row>
        <row r="3074">
          <cell r="A3074">
            <v>11991</v>
          </cell>
          <cell r="B3074" t="str">
            <v>HASTE DE TERRA TIPO CANTONEIRA GALVANIZADA L=2,00M</v>
          </cell>
          <cell r="C3074" t="str">
            <v>UN</v>
          </cell>
          <cell r="E3074" t="str">
            <v>31,87</v>
          </cell>
        </row>
        <row r="3075">
          <cell r="A3075">
            <v>12783</v>
          </cell>
          <cell r="B3075" t="str">
            <v>HASTE PROLONGAMENTO FOFO C/ QUADRADO E BOCA DE CHAVE L = 1,0 M D = 1</v>
          </cell>
          <cell r="C3075" t="str">
            <v>UN</v>
          </cell>
          <cell r="E3075" t="str">
            <v>0,02</v>
          </cell>
        </row>
        <row r="3076">
          <cell r="A3076">
            <v>12782</v>
          </cell>
          <cell r="B3076" t="str">
            <v>HASTE PROLONGAMENTO FOFO C/ QUADRADO E BOCA DE CHAVE L = 1,0 M D = 1 1/8</v>
          </cell>
          <cell r="C3076" t="str">
            <v>UN</v>
          </cell>
          <cell r="E3076" t="str">
            <v>0,01</v>
          </cell>
        </row>
        <row r="3077">
          <cell r="A3077">
            <v>12784</v>
          </cell>
          <cell r="B3077" t="str">
            <v>HASTE PROLONGAMENTO FOFO C/ QUADRADO E BOCA DE CHAVE L = 1,0 M D = 2</v>
          </cell>
          <cell r="C3077" t="str">
            <v>UN</v>
          </cell>
          <cell r="E3077" t="str">
            <v>0,02</v>
          </cell>
        </row>
        <row r="3078">
          <cell r="A3078">
            <v>12785</v>
          </cell>
          <cell r="B3078" t="str">
            <v>HASTE PROLONGAMENTO FOFO C/ QUADRADO E BOCA DE CHAVE L = 1,0 M D = 2</v>
          </cell>
          <cell r="C3078" t="str">
            <v>UN</v>
          </cell>
          <cell r="E3078" t="str">
            <v>0,02</v>
          </cell>
        </row>
        <row r="3079">
          <cell r="A3079">
            <v>3385</v>
          </cell>
          <cell r="B3079" t="str">
            <v>HASTE PROLONGAMENTO FOFO C/ ROSCAS L=1,0M D = 1 1/8</v>
          </cell>
          <cell r="C3079" t="str">
            <v>UN</v>
          </cell>
          <cell r="E3079" t="str">
            <v>0,01</v>
          </cell>
        </row>
        <row r="3080">
          <cell r="A3080">
            <v>3388</v>
          </cell>
          <cell r="B3080" t="str">
            <v>HASTE PROLONGAMENTO FOFO C/ ROSCAS L=1,0M D = 1 3/4</v>
          </cell>
          <cell r="C3080" t="str">
            <v>UN</v>
          </cell>
          <cell r="E3080" t="str">
            <v>0,01</v>
          </cell>
        </row>
        <row r="3081">
          <cell r="A3081">
            <v>3386</v>
          </cell>
          <cell r="B3081" t="str">
            <v>HASTE PROLONGAMENTO FOFO C/ ROSCAS L=1,0M D = 2</v>
          </cell>
          <cell r="C3081" t="str">
            <v>UN</v>
          </cell>
          <cell r="E3081" t="str">
            <v>0,01</v>
          </cell>
        </row>
        <row r="3082">
          <cell r="A3082">
            <v>3387</v>
          </cell>
          <cell r="B3082" t="str">
            <v>HASTE PROLONGAMENTO FOFO C/ ROSCAS L=1,0M D = 2 1/2</v>
          </cell>
          <cell r="C3082" t="str">
            <v>UN</v>
          </cell>
          <cell r="E3082" t="str">
            <v>0,01</v>
          </cell>
        </row>
        <row r="3083">
          <cell r="A3083">
            <v>11029</v>
          </cell>
          <cell r="B3083" t="str">
            <v>HASTE RETA P/ GANCHO FG C/ ROSCA - 1/4" X 30CM - P/ FIXACAO TELHA METALICA - INCL PORCA E ARRUELAS DE VEDACAO</v>
          </cell>
          <cell r="C3083" t="str">
            <v>CJ</v>
          </cell>
          <cell r="E3083" t="str">
            <v>0,84</v>
          </cell>
        </row>
        <row r="3084">
          <cell r="A3084">
            <v>4316</v>
          </cell>
          <cell r="B3084" t="str">
            <v>HASTE RETA P/ GANCHO FG C/ ROSCA - 1/4" X 40CM - P/ FIXACAO TELHA FIBROC INCL PORCA SEXT ZINCO</v>
          </cell>
          <cell r="C3084" t="str">
            <v>UN</v>
          </cell>
          <cell r="E3084" t="str">
            <v>1,67</v>
          </cell>
        </row>
        <row r="3085">
          <cell r="A3085">
            <v>4313</v>
          </cell>
          <cell r="B3085" t="str">
            <v>HASTE RETA P/ GANCHO FG C/ ROSCA - 5/16" X 35CM - P/ FIXACAO TELHA FIBROC - INCL PORCA E ARRUELAS DE VEDACAO</v>
          </cell>
          <cell r="C3085" t="str">
            <v>CJ</v>
          </cell>
          <cell r="E3085" t="str">
            <v>2,30</v>
          </cell>
        </row>
        <row r="3086">
          <cell r="A3086">
            <v>4317</v>
          </cell>
          <cell r="B3086" t="str">
            <v>HASTE RETA P/ GANCHO FG C/ ROSCA - 5/16" X 40CM - P/ FIXACAO TELHA FIBROC - INCL PORCA SEXT ZINCO</v>
          </cell>
          <cell r="C3086" t="str">
            <v>UN</v>
          </cell>
          <cell r="E3086" t="str">
            <v>1,67</v>
          </cell>
        </row>
        <row r="3087">
          <cell r="A3087">
            <v>4314</v>
          </cell>
          <cell r="B3087" t="str">
            <v>HASTE RETA P/ GANCHO FG C/ ROSCA - 5/16" X 45CM - P/ FIXACAO TELHA FIBROC - INCL PORCA E ARRUELAS DE VEDACAO</v>
          </cell>
          <cell r="C3087" t="str">
            <v>CJ</v>
          </cell>
          <cell r="E3087" t="str">
            <v>2,00</v>
          </cell>
        </row>
        <row r="3088">
          <cell r="A3088">
            <v>20062</v>
          </cell>
          <cell r="B3088" t="str">
            <v>HASTE ZINCADA MR AQUAPLUV D = 125MM</v>
          </cell>
          <cell r="C3088" t="str">
            <v>UN</v>
          </cell>
          <cell r="E3088" t="str">
            <v>1,14</v>
          </cell>
        </row>
        <row r="3089">
          <cell r="A3089">
            <v>10815</v>
          </cell>
          <cell r="B3089" t="str">
            <v>HERBICIDA ROUND UP</v>
          </cell>
          <cell r="C3089" t="str">
            <v>L</v>
          </cell>
          <cell r="E3089" t="str">
            <v>19,43</v>
          </cell>
        </row>
        <row r="3090">
          <cell r="A3090">
            <v>10816</v>
          </cell>
          <cell r="B3090" t="str">
            <v>HERBICIDA SELETIVO TORDON 2,4D DOWAGROSCIENCES</v>
          </cell>
          <cell r="C3090" t="str">
            <v>L</v>
          </cell>
          <cell r="E3090" t="str">
            <v>39,75</v>
          </cell>
        </row>
        <row r="3091">
          <cell r="A3091">
            <v>10561</v>
          </cell>
          <cell r="B3091" t="str">
            <v>HEXAMETAFOSFATO DE SODIO</v>
          </cell>
          <cell r="C3091" t="str">
            <v>KG</v>
          </cell>
          <cell r="E3091" t="str">
            <v>3,73</v>
          </cell>
        </row>
        <row r="3092">
          <cell r="A3092">
            <v>10922</v>
          </cell>
          <cell r="B3092" t="str">
            <v>HIDRANTE COLUNA FOFO COMPLETO DN 80 C/REGISTRO CUNHA DE BORRACHA / CURVA / EXTREMIDADE / TAMPA</v>
          </cell>
          <cell r="C3092" t="str">
            <v>UN</v>
          </cell>
          <cell r="E3092" t="str">
            <v>3.254,79</v>
          </cell>
        </row>
        <row r="3093">
          <cell r="A3093">
            <v>10921</v>
          </cell>
          <cell r="B3093" t="str">
            <v>HIDRANTE COLUNA FOFO COMPLETO DN 100 C/REGISTRO CUNHA DE BORRACHA / CURVA / EXTREMIDADE / TAMPA</v>
          </cell>
          <cell r="C3093" t="str">
            <v>UN</v>
          </cell>
          <cell r="E3093" t="str">
            <v>3.659,00</v>
          </cell>
        </row>
        <row r="3094">
          <cell r="A3094">
            <v>10923</v>
          </cell>
          <cell r="B3094" t="str">
            <v>HIDRANTE SUBTERRANEO FERRO FUNDIDO C/ CURVA CURTA E CAIXA DN 75 MM</v>
          </cell>
          <cell r="C3094" t="str">
            <v>UN</v>
          </cell>
          <cell r="E3094" t="str">
            <v>3.141,51</v>
          </cell>
        </row>
        <row r="3095">
          <cell r="A3095">
            <v>10924</v>
          </cell>
          <cell r="B3095" t="str">
            <v>HIDRANTE SUBTERRANEO FERRO FUNDIDO C/ CURVA LONGA E CAIXA DN 75 MM</v>
          </cell>
          <cell r="C3095" t="str">
            <v>UN</v>
          </cell>
          <cell r="E3095" t="str">
            <v>3.377,51</v>
          </cell>
        </row>
        <row r="3096">
          <cell r="A3096">
            <v>10652</v>
          </cell>
          <cell r="B3096" t="str">
            <v>HIDRO-JATEADORA CONSMAQ MOD JT P/ DESOBSTRUCAO GALERIAS AGUAS PLUVIAIS C/ TANQUE 7M3, MONTADA SOBRE CAMINHAO EQUIPADO C/ BOMBA TRIPLEX, VALVULA SEGURANCA, C/ MANGUEIRA DE 1"**CAIXA**"</v>
          </cell>
          <cell r="C3096" t="str">
            <v>UN</v>
          </cell>
          <cell r="E3096" t="str">
            <v>465.064,49</v>
          </cell>
        </row>
        <row r="3097">
          <cell r="A3097">
            <v>7316</v>
          </cell>
          <cell r="B3097" t="str">
            <v>HIDROFUGANTE INCOLOR P/ FACHADAS TP ACQUELLA OTTO BAUMGART OU MARCA EQUIVALENTE</v>
          </cell>
          <cell r="C3097" t="str">
            <v>L</v>
          </cell>
          <cell r="E3097" t="str">
            <v>13,02</v>
          </cell>
        </row>
        <row r="3098">
          <cell r="A3098">
            <v>12776</v>
          </cell>
          <cell r="B3098" t="str">
            <v>HIDROMETRO W 12,5 L/S=45 M3/H</v>
          </cell>
          <cell r="C3098" t="str">
            <v>UN</v>
          </cell>
          <cell r="E3098" t="str">
            <v>1.312,27</v>
          </cell>
        </row>
        <row r="3099">
          <cell r="A3099">
            <v>12777</v>
          </cell>
          <cell r="B3099" t="str">
            <v>HIDROMETRO W 20,8 L/S=75 M3/H</v>
          </cell>
          <cell r="C3099" t="str">
            <v>UN</v>
          </cell>
          <cell r="E3099" t="str">
            <v>1.722,14</v>
          </cell>
        </row>
        <row r="3100">
          <cell r="A3100">
            <v>12778</v>
          </cell>
          <cell r="B3100" t="str">
            <v>HIDROMETRO W 3,3 L/S=12 M3/H</v>
          </cell>
          <cell r="C3100" t="str">
            <v>UN</v>
          </cell>
          <cell r="E3100" t="str">
            <v>1.154,42</v>
          </cell>
        </row>
        <row r="3101">
          <cell r="A3101">
            <v>12769</v>
          </cell>
          <cell r="B3101" t="str">
            <v>HIDROMETRO 1,5 M3/H</v>
          </cell>
          <cell r="C3101" t="str">
            <v>UN</v>
          </cell>
          <cell r="E3101" t="str">
            <v>69,78</v>
          </cell>
        </row>
        <row r="3102">
          <cell r="A3102">
            <v>12770</v>
          </cell>
          <cell r="B3102" t="str">
            <v>HIDROMETRO 10,0 M3/H DN 1"</v>
          </cell>
          <cell r="C3102" t="str">
            <v>UN</v>
          </cell>
          <cell r="E3102" t="str">
            <v>298,09</v>
          </cell>
        </row>
        <row r="3103">
          <cell r="A3103">
            <v>12771</v>
          </cell>
          <cell r="B3103" t="str">
            <v>HIDROMETRO 2,0 M3/H</v>
          </cell>
          <cell r="C3103" t="str">
            <v>UN</v>
          </cell>
          <cell r="E3103" t="str">
            <v>86,72</v>
          </cell>
        </row>
        <row r="3104">
          <cell r="A3104">
            <v>12772</v>
          </cell>
          <cell r="B3104" t="str">
            <v>HIDROMETRO 20,0 M3/H DN 1 1/2"</v>
          </cell>
          <cell r="C3104" t="str">
            <v>UN</v>
          </cell>
          <cell r="E3104" t="str">
            <v>452,28</v>
          </cell>
        </row>
        <row r="3105">
          <cell r="A3105">
            <v>12773</v>
          </cell>
          <cell r="B3105" t="str">
            <v>HIDROMETRO 3,0 M3/H DN 1/2" MONOJATO</v>
          </cell>
          <cell r="C3105" t="str">
            <v>UN</v>
          </cell>
          <cell r="E3105" t="str">
            <v>73,17</v>
          </cell>
        </row>
        <row r="3106">
          <cell r="A3106">
            <v>12774</v>
          </cell>
          <cell r="B3106" t="str">
            <v>HIDROMETRO 5 M3/H DN 3/4"</v>
          </cell>
          <cell r="C3106" t="str">
            <v>UN</v>
          </cell>
          <cell r="E3106" t="str">
            <v>97,23</v>
          </cell>
        </row>
        <row r="3107">
          <cell r="A3107">
            <v>12775</v>
          </cell>
          <cell r="B3107" t="str">
            <v>HIDROMETRO 7,0 M3</v>
          </cell>
          <cell r="C3107" t="str">
            <v>UN</v>
          </cell>
          <cell r="E3107" t="str">
            <v>267,79</v>
          </cell>
        </row>
        <row r="3108">
          <cell r="A3108">
            <v>13005</v>
          </cell>
          <cell r="B3108" t="str">
            <v>HIPOCLORITO DE SODIO</v>
          </cell>
          <cell r="C3108" t="str">
            <v>KG</v>
          </cell>
          <cell r="E3108" t="str">
            <v>1,00</v>
          </cell>
        </row>
        <row r="3109">
          <cell r="A3109">
            <v>3391</v>
          </cell>
          <cell r="B3109" t="str">
            <v>IGNITOR P/ LAMPADA VAPOR DE SODIO / VAPOR METALICO ATE 2000W T . PARTIDA 600 A 750V</v>
          </cell>
          <cell r="C3109" t="str">
            <v>UN</v>
          </cell>
          <cell r="E3109" t="str">
            <v>28,17</v>
          </cell>
        </row>
        <row r="3110">
          <cell r="A3110">
            <v>3389</v>
          </cell>
          <cell r="B3110" t="str">
            <v>IGNITOR P/ LAMPADA VAPOR DE SODIO / VAPOR METALICO ATE 400W T . PARTIDA 3000 A 4500V</v>
          </cell>
          <cell r="C3110" t="str">
            <v>UN</v>
          </cell>
          <cell r="E3110" t="str">
            <v>22,00</v>
          </cell>
        </row>
        <row r="3111">
          <cell r="A3111">
            <v>3390</v>
          </cell>
          <cell r="B3111" t="str">
            <v>IGNITOR P/ LAMPADA VAPOR DE SODIO / VAPOR METALICO ATE 400W T . PARTIDA 580 A 750V</v>
          </cell>
          <cell r="C3111" t="str">
            <v>UN</v>
          </cell>
          <cell r="E3111" t="str">
            <v>22,45</v>
          </cell>
        </row>
        <row r="3112">
          <cell r="A3112">
            <v>12873</v>
          </cell>
          <cell r="B3112" t="str">
            <v>IMPERMEABILIZADOR</v>
          </cell>
          <cell r="C3112" t="str">
            <v>H</v>
          </cell>
          <cell r="E3112" t="str">
            <v>8,64</v>
          </cell>
        </row>
        <row r="3113">
          <cell r="A3113">
            <v>126</v>
          </cell>
          <cell r="B3113" t="str">
            <v>IMPERMEABILIZANTE ACELERADOR DE PEGA PARA ARGAMASSA</v>
          </cell>
          <cell r="C3113" t="str">
            <v>L</v>
          </cell>
          <cell r="E3113" t="str">
            <v>5,29</v>
          </cell>
        </row>
        <row r="3114">
          <cell r="A3114">
            <v>11608</v>
          </cell>
          <cell r="B3114" t="str">
            <v>IMPERMEABILIZANTE ELASTICO BASE RESINA TERMOPLASTICA DENVER LP54 OU EQUIV</v>
          </cell>
          <cell r="C3114" t="str">
            <v>KG</v>
          </cell>
          <cell r="E3114" t="str">
            <v>10,54</v>
          </cell>
        </row>
        <row r="3115">
          <cell r="A3115">
            <v>141</v>
          </cell>
          <cell r="B3115" t="str">
            <v>IMPERMEABILIZANTE FLEXÍVEL A BASE DE ELASTÔMERO IGOLFLEX PRETO SIKA OU EQUIVALENTE</v>
          </cell>
          <cell r="C3115" t="str">
            <v>KG</v>
          </cell>
          <cell r="E3115" t="str">
            <v>8,05</v>
          </cell>
        </row>
        <row r="3116">
          <cell r="A3116">
            <v>140</v>
          </cell>
          <cell r="B3116" t="str">
            <v>IMPERMEABILIZANTE FLEXIVEL DE BASE ACRILICA PARA COBERTURA EM GERAL IGOLFLEX BRANCO SIKA OU EQUIVALENTE</v>
          </cell>
          <cell r="C3116" t="str">
            <v>KG</v>
          </cell>
          <cell r="E3116" t="str">
            <v>15,37</v>
          </cell>
        </row>
        <row r="3117">
          <cell r="A3117">
            <v>151</v>
          </cell>
          <cell r="B3117" t="str">
            <v>IMPERMEABILIZANTE INCOLOR PARA TRATAMENTO SUPERFICIAL DE FACHADAS COM SILICONE SUPER CONSERVADO 5 SIKA OU EQUIVALENTE</v>
          </cell>
          <cell r="C3117" t="str">
            <v>L</v>
          </cell>
          <cell r="E3117" t="str">
            <v>14,01</v>
          </cell>
        </row>
        <row r="3118">
          <cell r="A3118">
            <v>7325</v>
          </cell>
          <cell r="B3118" t="str">
            <v>IMPERMEABILIZANTE P/ CONCRETO E ARGAMASSA TP VEDACIT OTTO BAUMGART OU MARCA EQUIVALENTE</v>
          </cell>
          <cell r="C3118" t="str">
            <v>KG</v>
          </cell>
          <cell r="E3118" t="str">
            <v>5,43</v>
          </cell>
        </row>
        <row r="3119">
          <cell r="A3119">
            <v>7341</v>
          </cell>
          <cell r="B3119" t="str">
            <v>IMUNIZANTE INCOLOR PARA MADEIRAS APARELHADAS PENETROL OTTO BAUMGART OU EQUIVALENTE</v>
          </cell>
          <cell r="C3119" t="str">
            <v>L</v>
          </cell>
          <cell r="E3119" t="str">
            <v>15,01</v>
          </cell>
        </row>
        <row r="3120">
          <cell r="A3120">
            <v>7340</v>
          </cell>
          <cell r="B3120" t="str">
            <v>IMUNIZANTE P/MADEIRA TIPO PENTOX SUPER INCOLOR DA MONTANA OU MARCA EQUIVALENTE</v>
          </cell>
          <cell r="C3120" t="str">
            <v>L</v>
          </cell>
          <cell r="E3120" t="str">
            <v>19,99</v>
          </cell>
        </row>
        <row r="3121">
          <cell r="A3121">
            <v>158</v>
          </cell>
          <cell r="B3121" t="str">
            <v>IMUNIZANTE PARA MADEIRAS BRUTAS TIPO CARBOLINEUM OU EQUIVALENTE</v>
          </cell>
          <cell r="C3121" t="str">
            <v>L</v>
          </cell>
          <cell r="E3121" t="str">
            <v>15,35</v>
          </cell>
        </row>
        <row r="3122">
          <cell r="A3122">
            <v>133</v>
          </cell>
          <cell r="B3122" t="str">
            <v>INCORPORADOR DE AR PARA CONCRETOS E ARGAMASSAS SIKA AER OU EQUIVALENTE</v>
          </cell>
          <cell r="C3122" t="str">
            <v>KG</v>
          </cell>
          <cell r="E3122" t="str">
            <v>2,31</v>
          </cell>
        </row>
        <row r="3123">
          <cell r="A3123">
            <v>10817</v>
          </cell>
          <cell r="B3123" t="str">
            <v>INSETICIDA RESIDUAL DIMECRON 500 DA CIBA</v>
          </cell>
          <cell r="C3123" t="str">
            <v>L</v>
          </cell>
          <cell r="E3123" t="str">
            <v>16,78</v>
          </cell>
        </row>
        <row r="3124">
          <cell r="A3124">
            <v>12122</v>
          </cell>
          <cell r="B3124" t="str">
            <v>INTERRUPTOR BIPOLAR (TECLA DUPLA) EMBUTIR 20A/250V C/ PLACA, TIPO SILENTOQUE PIAL OU EQUIV</v>
          </cell>
          <cell r="C3124" t="str">
            <v>UN</v>
          </cell>
          <cell r="E3124" t="str">
            <v>10,64</v>
          </cell>
        </row>
        <row r="3125">
          <cell r="A3125">
            <v>7546</v>
          </cell>
          <cell r="B3125" t="str">
            <v>INTERRUPTOR EMBUTIR 4 POLOS USO INDUSTRIAL</v>
          </cell>
          <cell r="C3125" t="str">
            <v>UN</v>
          </cell>
          <cell r="E3125" t="str">
            <v>260,94</v>
          </cell>
        </row>
        <row r="3126">
          <cell r="A3126">
            <v>12127</v>
          </cell>
          <cell r="B3126" t="str">
            <v>INTERRUPTOR INTERMEDIARIO (TECLA DUPLA) EMBUTIR 10A/250V C/ PLACA, TIPO SILENTOQUE PIAL OU EQUIV NQUE DE ACO P/ TRANSP DE AGUA - CAPACIDADE 10,0M3</v>
          </cell>
          <cell r="C3126" t="str">
            <v>UN</v>
          </cell>
          <cell r="E3126" t="str">
            <v>9,90</v>
          </cell>
        </row>
        <row r="3127">
          <cell r="A3127">
            <v>7557</v>
          </cell>
          <cell r="B3127" t="str">
            <v>INTERRUPTOR PARALELO EMBUTIR 10A/250V C/ PLACA, TIPO SILENTOQUE PIAL OU EQUIV</v>
          </cell>
          <cell r="C3127" t="str">
            <v>UN</v>
          </cell>
          <cell r="E3127" t="str">
            <v>3,96</v>
          </cell>
        </row>
        <row r="3128">
          <cell r="A3128">
            <v>7563</v>
          </cell>
          <cell r="B3128" t="str">
            <v>INTERRUPTOR PARALELO EMBUTIR 10A/250V S/ PLACA, TIPO SILENTOQUE PIAL OU EQUIV</v>
          </cell>
          <cell r="C3128" t="str">
            <v>UN</v>
          </cell>
          <cell r="E3128" t="str">
            <v>3,02</v>
          </cell>
        </row>
        <row r="3129">
          <cell r="A3129">
            <v>12113</v>
          </cell>
          <cell r="B3129" t="str">
            <v>INTERRUPTOR PULSADOR P/ CAMPAINHA EMBUTIR 2A/250V C/ PLACA, TIPO SILENTOQUE PIAL OU EQUIV</v>
          </cell>
          <cell r="C3129" t="str">
            <v>UN</v>
          </cell>
          <cell r="E3129" t="str">
            <v>3,43</v>
          </cell>
        </row>
        <row r="3130">
          <cell r="A3130">
            <v>7555</v>
          </cell>
          <cell r="B3130" t="str">
            <v>INTERRUPTOR SIMPLES EMBUTIR 10A/250V C/PLACA, TIPO SILENTOQUE PIAL OU EQUIV</v>
          </cell>
          <cell r="C3130" t="str">
            <v>UN</v>
          </cell>
          <cell r="E3130" t="str">
            <v>3,01</v>
          </cell>
        </row>
        <row r="3131">
          <cell r="A3131">
            <v>7564</v>
          </cell>
          <cell r="B3131" t="str">
            <v>INTERRUPTOR SIMPLES EMBUTIR 10A/250V S/PLACA, TIPO SILENTOQUE PIAL OU EQUIV</v>
          </cell>
          <cell r="C3131" t="str">
            <v>UN</v>
          </cell>
          <cell r="E3131" t="str">
            <v>2,06</v>
          </cell>
        </row>
        <row r="3132">
          <cell r="A3132">
            <v>12128</v>
          </cell>
          <cell r="B3132" t="str">
            <v>INTERRUPTOR SOBREPOR 1 TECLA SIMPLES, TIPO SILENTOQUE PIAL OU EQUIV</v>
          </cell>
          <cell r="C3132" t="str">
            <v>UN</v>
          </cell>
          <cell r="E3132" t="str">
            <v>2,18</v>
          </cell>
        </row>
        <row r="3133">
          <cell r="A3133">
            <v>12129</v>
          </cell>
          <cell r="B3133" t="str">
            <v>INTERRUPTOR SOBREPOR 2 TECLAS SIMPLES, TIPO SILENTOQUE PIAL OU EQUIV</v>
          </cell>
          <cell r="C3133" t="str">
            <v>UN</v>
          </cell>
          <cell r="E3133" t="str">
            <v>3,91</v>
          </cell>
        </row>
        <row r="3134">
          <cell r="A3134">
            <v>3406</v>
          </cell>
          <cell r="B3134" t="str">
            <v>ISOLADOR DE PINO DE PORCELANA VIDRADA 15 KV</v>
          </cell>
          <cell r="C3134" t="str">
            <v>UN</v>
          </cell>
          <cell r="E3134" t="str">
            <v>19,47</v>
          </cell>
        </row>
        <row r="3135">
          <cell r="A3135">
            <v>3395</v>
          </cell>
          <cell r="B3135" t="str">
            <v>ISOLADOR DE PINO DE PORCELANA VIDRADA 34,5KV</v>
          </cell>
          <cell r="C3135" t="str">
            <v>UN</v>
          </cell>
          <cell r="E3135" t="str">
            <v>123,43</v>
          </cell>
        </row>
        <row r="3136">
          <cell r="A3136">
            <v>3394</v>
          </cell>
          <cell r="B3136" t="str">
            <v>ISOLADOR DE PORCELANA P/ SISTEMA 13,8KV</v>
          </cell>
          <cell r="C3136" t="str">
            <v>UN</v>
          </cell>
          <cell r="E3136" t="str">
            <v>32,57</v>
          </cell>
        </row>
        <row r="3137">
          <cell r="A3137">
            <v>3393</v>
          </cell>
          <cell r="B3137" t="str">
            <v>ISOLADOR DE PORCELANA P/ SISTEMA 34,5KV</v>
          </cell>
          <cell r="C3137" t="str">
            <v>UN</v>
          </cell>
          <cell r="E3137" t="str">
            <v>167,78</v>
          </cell>
        </row>
        <row r="3138">
          <cell r="A3138">
            <v>3398</v>
          </cell>
          <cell r="B3138" t="str">
            <v>ISOLADOR ROLDANA DE PORCELANA VIDRADA PIBT72X72</v>
          </cell>
          <cell r="C3138" t="str">
            <v>UN</v>
          </cell>
          <cell r="E3138" t="str">
            <v>6,01</v>
          </cell>
        </row>
        <row r="3139">
          <cell r="A3139">
            <v>3405</v>
          </cell>
          <cell r="B3139" t="str">
            <v>ISOLADOR SUSPENSO TIPO DISCO (GARFO OLHAL) PORCELANA VIDRADA 152MM</v>
          </cell>
          <cell r="C3139" t="str">
            <v>UN</v>
          </cell>
          <cell r="E3139" t="str">
            <v>126,19</v>
          </cell>
        </row>
        <row r="3140">
          <cell r="A3140">
            <v>12364</v>
          </cell>
          <cell r="B3140" t="str">
            <v>ISOLADOR TENSAO P/ 15KV - 6" DISCO CAVILHA</v>
          </cell>
          <cell r="C3140" t="str">
            <v>UN</v>
          </cell>
          <cell r="E3140" t="str">
            <v>78,12</v>
          </cell>
        </row>
        <row r="3141">
          <cell r="A3141">
            <v>12365</v>
          </cell>
          <cell r="B3141" t="str">
            <v>ISOLADOR TIPO CARRETILHA - MARROM 72 X 72 MM</v>
          </cell>
          <cell r="C3141" t="str">
            <v>UN</v>
          </cell>
          <cell r="E3141" t="str">
            <v>6,25</v>
          </cell>
        </row>
        <row r="3142">
          <cell r="A3142">
            <v>13346</v>
          </cell>
          <cell r="B3142" t="str">
            <v>ISOLADOR 76MM X 79MM ROLDANA-PORCELANA VITRIFICADA</v>
          </cell>
          <cell r="C3142" t="str">
            <v>UN</v>
          </cell>
          <cell r="E3142" t="str">
            <v>6,55</v>
          </cell>
        </row>
        <row r="3143">
          <cell r="A3143">
            <v>11615</v>
          </cell>
          <cell r="B3143" t="str">
            <v>ISOPOR E = 1CM - PLACA 100X50CM P/ JUNTA DILATACAO</v>
          </cell>
          <cell r="C3143" t="str">
            <v>M2</v>
          </cell>
          <cell r="E3143" t="str">
            <v>4,33</v>
          </cell>
        </row>
        <row r="3144">
          <cell r="A3144">
            <v>3408</v>
          </cell>
          <cell r="B3144" t="str">
            <v>ISOPOR E = 2CM - PLACA 120X60CM</v>
          </cell>
          <cell r="C3144" t="str">
            <v>M2</v>
          </cell>
          <cell r="E3144" t="str">
            <v>7,60</v>
          </cell>
        </row>
        <row r="3145">
          <cell r="A3145">
            <v>3409</v>
          </cell>
          <cell r="B3145" t="str">
            <v>ISOPOR E = 5CM</v>
          </cell>
          <cell r="C3145" t="str">
            <v>M2</v>
          </cell>
          <cell r="E3145" t="str">
            <v>21,07</v>
          </cell>
        </row>
        <row r="3146">
          <cell r="A3146">
            <v>594</v>
          </cell>
          <cell r="B3146" t="str">
            <v>JANELA ALUMINIO CORRER SERIE 25 FLS P/ VIDRO C/ BANDEIRA VENEZIANA 160 X 110CM</v>
          </cell>
          <cell r="C3146" t="str">
            <v>M2</v>
          </cell>
          <cell r="E3146" t="str">
            <v>308,87</v>
          </cell>
        </row>
        <row r="3147">
          <cell r="A3147">
            <v>598</v>
          </cell>
          <cell r="B3147" t="str">
            <v>JANELA ALUMINIO CORRER SERIE 25 FLS P/ VIDRO C/ BANDEIRA VIDRO 160 X 110CM</v>
          </cell>
          <cell r="C3147" t="str">
            <v>M2</v>
          </cell>
          <cell r="E3147" t="str">
            <v>270,18</v>
          </cell>
        </row>
        <row r="3148">
          <cell r="A3148">
            <v>597</v>
          </cell>
          <cell r="B3148" t="str">
            <v>JANELA ALUMINIO CORRER SERIE 25 FLS P/ VIDRO S/ BANDEIRA 160CM X 110CM</v>
          </cell>
          <cell r="C3148" t="str">
            <v>M2</v>
          </cell>
          <cell r="E3148" t="str">
            <v>255,60</v>
          </cell>
        </row>
        <row r="3149">
          <cell r="A3149">
            <v>596</v>
          </cell>
          <cell r="B3149" t="str">
            <v>JANELA ALUMINIO CORRER SERIE 25 VENEZIANA C/ BANDEIRA 160 X 110CM</v>
          </cell>
          <cell r="C3149" t="str">
            <v>M2</v>
          </cell>
          <cell r="E3149" t="str">
            <v>353,08</v>
          </cell>
        </row>
        <row r="3150">
          <cell r="A3150">
            <v>595</v>
          </cell>
          <cell r="B3150" t="str">
            <v>JANELA ALUMINIO CORRER SERIE 25 VENEZIANA S/ BANDEIRA 160 X 110CM</v>
          </cell>
          <cell r="C3150" t="str">
            <v>M2</v>
          </cell>
          <cell r="E3150" t="str">
            <v>269,42</v>
          </cell>
        </row>
        <row r="3151">
          <cell r="A3151">
            <v>601</v>
          </cell>
          <cell r="B3151" t="str">
            <v>JANELA ALUMINIO SERIE 25 TP MAXIM AIR 90 X 110CM</v>
          </cell>
          <cell r="C3151" t="str">
            <v>M2</v>
          </cell>
          <cell r="E3151" t="str">
            <v>278,60</v>
          </cell>
        </row>
        <row r="3152">
          <cell r="A3152">
            <v>607</v>
          </cell>
          <cell r="B3152" t="str">
            <v>JANELA CANTONEIRA DE FERRO 5/8" X 1/8" CORRER 2 FLS P/ VIDR O 120 X 120CM</v>
          </cell>
          <cell r="C3152" t="str">
            <v>M2</v>
          </cell>
          <cell r="E3152" t="str">
            <v>129,47</v>
          </cell>
        </row>
        <row r="3153">
          <cell r="A3153">
            <v>605</v>
          </cell>
          <cell r="B3153" t="str">
            <v>JANELA CANTONEIRA DE FERRO 5/8" X 1/8" CORRER 2 FLS TP GRADE 100 X 120CM</v>
          </cell>
          <cell r="C3153" t="str">
            <v>M2</v>
          </cell>
          <cell r="E3153" t="str">
            <v>165,34</v>
          </cell>
        </row>
        <row r="3154">
          <cell r="A3154">
            <v>11194</v>
          </cell>
          <cell r="B3154" t="str">
            <v>JANELA CHAPA DOBRADA ACO C/ ADICAO DE COBRE PRE-ZINCADO CORRER FOLHAS 1/2 VIDRO/VENEZIANA 150 X 120CM</v>
          </cell>
          <cell r="C3154" t="str">
            <v>M2</v>
          </cell>
          <cell r="E3154" t="str">
            <v>142,42</v>
          </cell>
        </row>
        <row r="3155">
          <cell r="A3155">
            <v>11193</v>
          </cell>
          <cell r="B3155" t="str">
            <v>JANELA CHAPA DOBRADA ACO C/ ADICAO DE COBRE PRE-ZINCADO CORRER VENEZIANA 150 X 120CM</v>
          </cell>
          <cell r="C3155" t="str">
            <v>M2</v>
          </cell>
          <cell r="E3155" t="str">
            <v>166,02</v>
          </cell>
        </row>
        <row r="3156">
          <cell r="A3156">
            <v>622</v>
          </cell>
          <cell r="B3156" t="str">
            <v>JANELA CHAPA DOBRADA ACO C/ ADICAO DE COBRE PRE-ZINCADO CORRER 100 X 120CM</v>
          </cell>
          <cell r="C3156" t="str">
            <v>UN</v>
          </cell>
          <cell r="E3156" t="str">
            <v>183,01</v>
          </cell>
        </row>
        <row r="3157">
          <cell r="A3157">
            <v>606</v>
          </cell>
          <cell r="B3157" t="str">
            <v>JANELA CHAPA DOBRADA ACO C/ ADICAO DE COBRE PRE-ZINCADO CORRER 2 FLS P/ VIDRO 150 X 120CM</v>
          </cell>
          <cell r="C3157" t="str">
            <v>M2</v>
          </cell>
          <cell r="E3157" t="str">
            <v>153,23</v>
          </cell>
        </row>
        <row r="3158">
          <cell r="A3158">
            <v>11197</v>
          </cell>
          <cell r="B3158" t="str">
            <v>JANELA CHAPA DOBRADA ACO C/ ADICAO DE COBRE PRE-ZINCADO CORRER 2 FLS P/ VIDRO 150 X 120CM</v>
          </cell>
          <cell r="C3158" t="str">
            <v>UN</v>
          </cell>
          <cell r="E3158" t="str">
            <v>275,80</v>
          </cell>
        </row>
        <row r="3159">
          <cell r="A3159">
            <v>11199</v>
          </cell>
          <cell r="B3159" t="str">
            <v>JANELA CHAPA DOBRADA ACO C/ ADICAO DE COBRE PRE-ZINCADO CORRER 4 FLS COM DIVISAO HORIZONTAL P/ VIDRO 150 X 120CM</v>
          </cell>
          <cell r="C3159" t="str">
            <v>UN</v>
          </cell>
          <cell r="E3159" t="str">
            <v>377,72</v>
          </cell>
        </row>
        <row r="3160">
          <cell r="A3160">
            <v>11226</v>
          </cell>
          <cell r="B3160" t="str">
            <v>JANELA CHAPA DOBRADA ACO C/ ADICAO DE COBRE PRE-ZINCADO CORRER 4 FLS SEM DIVISAO HORIZONTAL P/ VIDRO 150 X 120CM</v>
          </cell>
          <cell r="C3160" t="str">
            <v>UN</v>
          </cell>
          <cell r="E3160" t="str">
            <v>360,88</v>
          </cell>
        </row>
        <row r="3161">
          <cell r="A3161">
            <v>11227</v>
          </cell>
          <cell r="B3161" t="str">
            <v>JANELA CHAPA DOBRADA ACO C/ ADICAO DE COBRE PRE-ZINCADO CORRER 4 FLS SEM DIVISAO HORIZONTAL P/ VIDRO 200 X 120CM</v>
          </cell>
          <cell r="C3161" t="str">
            <v>UN</v>
          </cell>
          <cell r="E3161" t="str">
            <v>463,21</v>
          </cell>
        </row>
        <row r="3162">
          <cell r="A3162">
            <v>608</v>
          </cell>
          <cell r="B3162" t="str">
            <v>JANELA FERRO CORRER 2 FLS TP VENEZIANA LINHA POPULAR 120 X 120CM</v>
          </cell>
          <cell r="C3162" t="str">
            <v>M2</v>
          </cell>
          <cell r="E3162" t="str">
            <v>167,24</v>
          </cell>
        </row>
        <row r="3163">
          <cell r="A3163">
            <v>623</v>
          </cell>
          <cell r="B3163" t="str">
            <v>JANELA FERRO TP MAXIM AIR</v>
          </cell>
          <cell r="C3163" t="str">
            <v>M2</v>
          </cell>
          <cell r="E3163" t="str">
            <v>149,49</v>
          </cell>
        </row>
        <row r="3164">
          <cell r="A3164">
            <v>3430</v>
          </cell>
          <cell r="B3164" t="str">
            <v>JANELA MADEIRA REGIONAL 1A ABRIR TP ALMOFADA C/ GUARNICAO</v>
          </cell>
          <cell r="C3164" t="str">
            <v>M2</v>
          </cell>
          <cell r="E3164" t="str">
            <v>131,38</v>
          </cell>
        </row>
        <row r="3165">
          <cell r="A3165">
            <v>3431</v>
          </cell>
          <cell r="B3165" t="str">
            <v>JANELA MADEIRA REGIONAL 1A ABRIR TP ALMOFADA C/ GUARNICAO 150 X 150CM</v>
          </cell>
          <cell r="C3165" t="str">
            <v>UN</v>
          </cell>
          <cell r="E3165" t="str">
            <v>266,51</v>
          </cell>
        </row>
        <row r="3166">
          <cell r="A3166">
            <v>3436</v>
          </cell>
          <cell r="B3166" t="str">
            <v>JANELA MADEIRA REGIONAL 1A ABRIR TP ALMOFADA C/ GUARNICAO 200 X 150CM</v>
          </cell>
          <cell r="C3166" t="str">
            <v>UN</v>
          </cell>
          <cell r="E3166" t="str">
            <v>355,65</v>
          </cell>
        </row>
        <row r="3167">
          <cell r="A3167">
            <v>3432</v>
          </cell>
          <cell r="B3167" t="str">
            <v>JANELA MADEIRA REGIONAL 1A ABRIR TP ALMOFADA C/ GUARNICAO 240 X 150CM</v>
          </cell>
          <cell r="C3167" t="str">
            <v>UN</v>
          </cell>
          <cell r="E3167" t="str">
            <v>426,97</v>
          </cell>
        </row>
        <row r="3168">
          <cell r="A3168">
            <v>3428</v>
          </cell>
          <cell r="B3168" t="str">
            <v>JANELA MADEIRA REGIONAL 1A ABRIR TP VENEZIANA</v>
          </cell>
          <cell r="C3168" t="str">
            <v>M2</v>
          </cell>
          <cell r="E3168" t="str">
            <v>117,30</v>
          </cell>
        </row>
        <row r="3169">
          <cell r="A3169">
            <v>3434</v>
          </cell>
          <cell r="B3169" t="str">
            <v>JANELA MADEIRA REGIONAL 1A ABRIR TP VENEZIANA / VIDRO</v>
          </cell>
          <cell r="C3169" t="str">
            <v>M2</v>
          </cell>
          <cell r="E3169" t="str">
            <v>168,91</v>
          </cell>
        </row>
        <row r="3170">
          <cell r="A3170">
            <v>3419</v>
          </cell>
          <cell r="B3170" t="str">
            <v>JANELA MADEIRA REGIONAL 1A CORRER / FOLHA P/ VIDRO C/ GUANICAO BANDEIRA P/ VIDRO</v>
          </cell>
          <cell r="C3170" t="str">
            <v>M2</v>
          </cell>
          <cell r="E3170" t="str">
            <v>102,75</v>
          </cell>
        </row>
        <row r="3171">
          <cell r="A3171">
            <v>3418</v>
          </cell>
          <cell r="B3171" t="str">
            <v>JANELA MADEIRA REGIONAL 1A CORRER / FOLHA P/ VIDRO C/ GUARNICAO / BANDEIRA VENEZIANA</v>
          </cell>
          <cell r="C3171" t="str">
            <v>M2</v>
          </cell>
          <cell r="E3171" t="str">
            <v>140,76</v>
          </cell>
        </row>
        <row r="3172">
          <cell r="A3172">
            <v>3438</v>
          </cell>
          <cell r="B3172" t="str">
            <v>JANELA MADEIRA REGIONAL 1A CORRER / FOLHA P/ VIDRO C/ GUARNICAO S/ BANDEIRA</v>
          </cell>
          <cell r="C3172" t="str">
            <v>M2</v>
          </cell>
          <cell r="E3172" t="str">
            <v>103,22</v>
          </cell>
        </row>
        <row r="3173">
          <cell r="A3173">
            <v>3424</v>
          </cell>
          <cell r="B3173" t="str">
            <v>JANELA MADEIRA REGIONAL 1A TP PIVOTANTE S/ VENEZIANA C/ GUARNICAO</v>
          </cell>
          <cell r="C3173" t="str">
            <v>M2</v>
          </cell>
          <cell r="E3173" t="str">
            <v>74,42</v>
          </cell>
        </row>
        <row r="3174">
          <cell r="A3174">
            <v>3433</v>
          </cell>
          <cell r="B3174" t="str">
            <v>JANELA MADEIRA REGIONAL 2A ABRIR TP VENEZIANA / VIDRO</v>
          </cell>
          <cell r="C3174" t="str">
            <v>M2</v>
          </cell>
          <cell r="E3174" t="str">
            <v>121,99</v>
          </cell>
        </row>
        <row r="3175">
          <cell r="A3175">
            <v>3421</v>
          </cell>
          <cell r="B3175" t="str">
            <v>JANELA MADEIRA REGIONAL 2A DUPLA C/ GUILHOTINA E ABRIR VENEZIANA 1,20 X 1,20M / GUARNICAO</v>
          </cell>
          <cell r="C3175" t="str">
            <v>M2</v>
          </cell>
          <cell r="E3175" t="str">
            <v>89,92</v>
          </cell>
        </row>
        <row r="3176">
          <cell r="A3176">
            <v>3422</v>
          </cell>
          <cell r="B3176" t="str">
            <v>JANELA MADEIRA REGIONAL 2A TP GUILHOTINA C/ GUARNICAO</v>
          </cell>
          <cell r="C3176" t="str">
            <v>M2</v>
          </cell>
          <cell r="E3176" t="str">
            <v>139,82</v>
          </cell>
        </row>
        <row r="3177">
          <cell r="A3177">
            <v>3429</v>
          </cell>
          <cell r="B3177" t="str">
            <v>JANELA MADEIRA REGIONAL 3A ABRIR TP VENEZIANA</v>
          </cell>
          <cell r="C3177" t="str">
            <v>M2</v>
          </cell>
          <cell r="E3177" t="str">
            <v>74,25</v>
          </cell>
        </row>
        <row r="3178">
          <cell r="A3178">
            <v>3435</v>
          </cell>
          <cell r="B3178" t="str">
            <v>JANELA MADEIRA REGIONAL 3A ABRIR TP VENEZIANA / VIDRO</v>
          </cell>
          <cell r="C3178" t="str">
            <v>M2</v>
          </cell>
          <cell r="E3178" t="str">
            <v>160,47</v>
          </cell>
        </row>
        <row r="3179">
          <cell r="A3179">
            <v>3420</v>
          </cell>
          <cell r="B3179" t="str">
            <v>JANELA MADEIRA REGIONAL 3A CORRER / FOLHA P/ VIDRO C/ VENEZIANA ABRIR/ GUARNICAO S/ BANDEIRA</v>
          </cell>
          <cell r="C3179" t="str">
            <v>M2</v>
          </cell>
          <cell r="E3179" t="str">
            <v>168,91</v>
          </cell>
        </row>
        <row r="3180">
          <cell r="A3180">
            <v>3417</v>
          </cell>
          <cell r="B3180" t="str">
            <v>JANELA MADEIRA REGIONAL1A CORRER P/ VIDRO C/ GUARNICAO 120 X 150CM S/ BANDEIRA</v>
          </cell>
          <cell r="C3180" t="str">
            <v>UN</v>
          </cell>
          <cell r="E3180" t="str">
            <v>150,14</v>
          </cell>
        </row>
        <row r="3181">
          <cell r="A3181">
            <v>3423</v>
          </cell>
          <cell r="B3181" t="str">
            <v>JANELA MADEIRA TP MAXIM AIR C/ GUARNICAO</v>
          </cell>
          <cell r="C3181" t="str">
            <v>M2</v>
          </cell>
          <cell r="E3181" t="str">
            <v>84,46</v>
          </cell>
        </row>
        <row r="3182">
          <cell r="A3182">
            <v>624</v>
          </cell>
          <cell r="B3182" t="str">
            <v>JANELA MAXIM AIR/ CHAPA DOBRADA ACO C/ ADICAO DE COBRE PRE-ZINCADO 60 X 80CM</v>
          </cell>
          <cell r="C3182" t="str">
            <v>M2</v>
          </cell>
          <cell r="E3182" t="str">
            <v>265,23</v>
          </cell>
        </row>
        <row r="3183">
          <cell r="A3183">
            <v>25964</v>
          </cell>
          <cell r="B3183" t="str">
            <v>JARDINEIRO</v>
          </cell>
          <cell r="C3183" t="str">
            <v>H</v>
          </cell>
          <cell r="E3183" t="str">
            <v>8,31</v>
          </cell>
        </row>
        <row r="3184">
          <cell r="A3184">
            <v>25955</v>
          </cell>
          <cell r="B3184" t="str">
            <v>JATEADORA DE AREIA PNEUMATICO, PRESSAO MAX 100 LB/POL2, SOBRE CHASSIS COM RODAS</v>
          </cell>
          <cell r="C3184" t="str">
            <v>UN</v>
          </cell>
          <cell r="E3184" t="str">
            <v>12.505,43</v>
          </cell>
        </row>
        <row r="3185">
          <cell r="A3185">
            <v>21118</v>
          </cell>
          <cell r="B3185" t="str">
            <v>JOELHO CPVC (AQUATHERM) 90 SOLDAVEL 15 MM</v>
          </cell>
          <cell r="C3185" t="str">
            <v>UN</v>
          </cell>
          <cell r="E3185" t="str">
            <v>1,09</v>
          </cell>
        </row>
        <row r="3186">
          <cell r="A3186">
            <v>3446</v>
          </cell>
          <cell r="B3186" t="str">
            <v>JOELHO FERRO GALV 45G ROSCA 1 1/2'</v>
          </cell>
          <cell r="C3186" t="str">
            <v>UN</v>
          </cell>
          <cell r="E3186" t="str">
            <v>10,92</v>
          </cell>
        </row>
        <row r="3187">
          <cell r="A3187">
            <v>3445</v>
          </cell>
          <cell r="B3187" t="str">
            <v>JOELHO FERRO GALV 45G ROSCA 1 1/4'</v>
          </cell>
          <cell r="C3187" t="str">
            <v>UN</v>
          </cell>
          <cell r="E3187" t="str">
            <v>9,06</v>
          </cell>
        </row>
        <row r="3188">
          <cell r="A3188">
            <v>3441</v>
          </cell>
          <cell r="B3188" t="str">
            <v>JOELHO FERRO GALV 45G ROSCA 1/2"</v>
          </cell>
          <cell r="C3188" t="str">
            <v>UN</v>
          </cell>
          <cell r="E3188" t="str">
            <v>2,60</v>
          </cell>
        </row>
        <row r="3189">
          <cell r="A3189">
            <v>3444</v>
          </cell>
          <cell r="B3189" t="str">
            <v>JOELHO FERRO GALV 45G ROSCA 1"</v>
          </cell>
          <cell r="C3189" t="str">
            <v>UN</v>
          </cell>
          <cell r="E3189" t="str">
            <v>5,58</v>
          </cell>
        </row>
        <row r="3190">
          <cell r="A3190">
            <v>12402</v>
          </cell>
          <cell r="B3190" t="str">
            <v>JOELHO FERRO GALV 45G ROSCA 2.1/2"</v>
          </cell>
          <cell r="C3190" t="str">
            <v>UN</v>
          </cell>
          <cell r="E3190" t="str">
            <v>25,81</v>
          </cell>
        </row>
        <row r="3191">
          <cell r="A3191">
            <v>3447</v>
          </cell>
          <cell r="B3191" t="str">
            <v>JOELHO FERRO GALV 45G ROSCA 2"</v>
          </cell>
          <cell r="C3191" t="str">
            <v>UN</v>
          </cell>
          <cell r="E3191" t="str">
            <v>13,73</v>
          </cell>
        </row>
        <row r="3192">
          <cell r="A3192">
            <v>3442</v>
          </cell>
          <cell r="B3192" t="str">
            <v>JOELHO FERRO GALV 45G ROSCA 3/4"</v>
          </cell>
          <cell r="C3192" t="str">
            <v>UN</v>
          </cell>
          <cell r="E3192" t="str">
            <v>3,92</v>
          </cell>
        </row>
        <row r="3193">
          <cell r="A3193">
            <v>3448</v>
          </cell>
          <cell r="B3193" t="str">
            <v>JOELHO FERRO GALV 45G ROSCA 3"</v>
          </cell>
          <cell r="C3193" t="str">
            <v>UN</v>
          </cell>
          <cell r="E3193" t="str">
            <v>33,51</v>
          </cell>
        </row>
        <row r="3194">
          <cell r="A3194">
            <v>3449</v>
          </cell>
          <cell r="B3194" t="str">
            <v>JOELHO FERRO GALV 45G ROSCA 4"</v>
          </cell>
          <cell r="C3194" t="str">
            <v>UN</v>
          </cell>
          <cell r="E3194" t="str">
            <v>65,17</v>
          </cell>
        </row>
        <row r="3195">
          <cell r="A3195">
            <v>12403</v>
          </cell>
          <cell r="B3195" t="str">
            <v>JOELHO FERRO GALV 90G C/ REDUCAO ROSCA 1 1/4"X1"</v>
          </cell>
          <cell r="C3195" t="str">
            <v>UN</v>
          </cell>
          <cell r="E3195" t="str">
            <v>6,52</v>
          </cell>
        </row>
        <row r="3196">
          <cell r="A3196">
            <v>3468</v>
          </cell>
          <cell r="B3196" t="str">
            <v>JOELHO FERRO GALV 90G C/ REDUCAO ROSCA 1 1/2"X1"</v>
          </cell>
          <cell r="C3196" t="str">
            <v>UN</v>
          </cell>
          <cell r="E3196" t="str">
            <v>9,17</v>
          </cell>
        </row>
        <row r="3197">
          <cell r="A3197">
            <v>3465</v>
          </cell>
          <cell r="B3197" t="str">
            <v>JOELHO FERRO GALV 90G C/ REDUCAO ROSCA 1 1/2"X3/4"</v>
          </cell>
          <cell r="C3197" t="str">
            <v>UN</v>
          </cell>
          <cell r="E3197" t="str">
            <v>9,36</v>
          </cell>
        </row>
        <row r="3198">
          <cell r="A3198">
            <v>3463</v>
          </cell>
          <cell r="B3198" t="str">
            <v>JOELHO FERRO GALV 90G C/ REDUCAO ROSCA 1"X1/2"</v>
          </cell>
          <cell r="C3198" t="str">
            <v>UN</v>
          </cell>
          <cell r="E3198" t="str">
            <v>4,15</v>
          </cell>
        </row>
        <row r="3199">
          <cell r="A3199">
            <v>3464</v>
          </cell>
          <cell r="B3199" t="str">
            <v>JOELHO FERRO GALV 90G C/ REDUCAO ROSCA 1"X3/4"</v>
          </cell>
          <cell r="C3199" t="str">
            <v>UN</v>
          </cell>
          <cell r="E3199" t="str">
            <v>4,03</v>
          </cell>
        </row>
        <row r="3200">
          <cell r="A3200">
            <v>3466</v>
          </cell>
          <cell r="B3200" t="str">
            <v>JOELHO FERRO GALV 90G C/ REDUCAO ROSCA 2 1/2"X2"</v>
          </cell>
          <cell r="C3200" t="str">
            <v>UN</v>
          </cell>
          <cell r="E3200" t="str">
            <v>27,95</v>
          </cell>
        </row>
        <row r="3201">
          <cell r="A3201">
            <v>3467</v>
          </cell>
          <cell r="B3201" t="str">
            <v>JOELHO FERRO GALV 90G C/ REDUCAO ROSCA 2"X1 1/2"</v>
          </cell>
          <cell r="C3201" t="str">
            <v>UN</v>
          </cell>
          <cell r="E3201" t="str">
            <v>14,86</v>
          </cell>
        </row>
        <row r="3202">
          <cell r="A3202">
            <v>3462</v>
          </cell>
          <cell r="B3202" t="str">
            <v>JOELHO FERRO GALV 90G C/ REDUCAO ROSCA 3/4"X1/2"</v>
          </cell>
          <cell r="C3202" t="str">
            <v>UN</v>
          </cell>
          <cell r="E3202" t="str">
            <v>2,88</v>
          </cell>
        </row>
        <row r="3203">
          <cell r="A3203">
            <v>3443</v>
          </cell>
          <cell r="B3203" t="str">
            <v>JOELHO FERRO GALV 90G ROSCA MACHO/FEMEA 1"</v>
          </cell>
          <cell r="C3203" t="str">
            <v>UN</v>
          </cell>
          <cell r="E3203" t="str">
            <v>6,68</v>
          </cell>
        </row>
        <row r="3204">
          <cell r="A3204">
            <v>3473</v>
          </cell>
          <cell r="B3204" t="str">
            <v>JOELHO FERRO GALV 90G ROSCA MACHO/FEMEA 1 1/2"</v>
          </cell>
          <cell r="C3204" t="str">
            <v>UN</v>
          </cell>
          <cell r="E3204" t="str">
            <v>11,15</v>
          </cell>
        </row>
        <row r="3205">
          <cell r="A3205">
            <v>3474</v>
          </cell>
          <cell r="B3205" t="str">
            <v>JOELHO FERRO GALV 90G ROSCA MACHO/FEMEA 1 1/4"</v>
          </cell>
          <cell r="C3205" t="str">
            <v>UN</v>
          </cell>
          <cell r="E3205" t="str">
            <v>10,09</v>
          </cell>
        </row>
        <row r="3206">
          <cell r="A3206">
            <v>3450</v>
          </cell>
          <cell r="B3206" t="str">
            <v>JOELHO FERRO GALV 90G ROSCA MACHO/FEMEA 1/2"</v>
          </cell>
          <cell r="C3206" t="str">
            <v>UN</v>
          </cell>
          <cell r="E3206" t="str">
            <v>3,43</v>
          </cell>
        </row>
        <row r="3207">
          <cell r="A3207">
            <v>3453</v>
          </cell>
          <cell r="B3207" t="str">
            <v>JOELHO FERRO GALV 90G ROSCA MACHO/FEMEA 2 1/2"</v>
          </cell>
          <cell r="C3207" t="str">
            <v>UN</v>
          </cell>
          <cell r="E3207" t="str">
            <v>28,00</v>
          </cell>
        </row>
        <row r="3208">
          <cell r="A3208">
            <v>3452</v>
          </cell>
          <cell r="B3208" t="str">
            <v>JOELHO FERRO GALV 90G ROSCA MACHO/FEMEA 2"</v>
          </cell>
          <cell r="C3208" t="str">
            <v>UN</v>
          </cell>
          <cell r="E3208" t="str">
            <v>16,80</v>
          </cell>
        </row>
        <row r="3209">
          <cell r="A3209">
            <v>3451</v>
          </cell>
          <cell r="B3209" t="str">
            <v>JOELHO FERRO GALV 90G ROSCA MACHO/FEMEA 3/4"</v>
          </cell>
          <cell r="C3209" t="str">
            <v>UN</v>
          </cell>
          <cell r="E3209" t="str">
            <v>4,38</v>
          </cell>
        </row>
        <row r="3210">
          <cell r="A3210">
            <v>3454</v>
          </cell>
          <cell r="B3210" t="str">
            <v>JOELHO FERRO GALV 90G ROSCA MACHO/FEMEA 3"</v>
          </cell>
          <cell r="C3210" t="str">
            <v>UN</v>
          </cell>
          <cell r="E3210" t="str">
            <v>35,95</v>
          </cell>
        </row>
        <row r="3211">
          <cell r="A3211">
            <v>3458</v>
          </cell>
          <cell r="B3211" t="str">
            <v>JOELHO FERRO GALV 90G ROSCA 1 1/2"</v>
          </cell>
          <cell r="C3211" t="str">
            <v>UN</v>
          </cell>
          <cell r="E3211" t="str">
            <v>9,75</v>
          </cell>
        </row>
        <row r="3212">
          <cell r="A3212">
            <v>3457</v>
          </cell>
          <cell r="B3212" t="str">
            <v>JOELHO FERRO GALV 90G ROSCA 1 1/4"</v>
          </cell>
          <cell r="C3212" t="str">
            <v>UN</v>
          </cell>
          <cell r="E3212" t="str">
            <v>6,82</v>
          </cell>
        </row>
        <row r="3213">
          <cell r="A3213">
            <v>3455</v>
          </cell>
          <cell r="B3213" t="str">
            <v>JOELHO FERRO GALV 90G ROSCA 1/2"</v>
          </cell>
          <cell r="C3213" t="str">
            <v>UN</v>
          </cell>
          <cell r="E3213" t="str">
            <v>1,84</v>
          </cell>
        </row>
        <row r="3214">
          <cell r="A3214">
            <v>3472</v>
          </cell>
          <cell r="B3214" t="str">
            <v>JOELHO FERRO GALV 90G ROSCA 1"</v>
          </cell>
          <cell r="C3214" t="str">
            <v>UN</v>
          </cell>
          <cell r="E3214" t="str">
            <v>4,45</v>
          </cell>
        </row>
        <row r="3215">
          <cell r="A3215">
            <v>3470</v>
          </cell>
          <cell r="B3215" t="str">
            <v>JOELHO FERRO GALV 90G ROSCA 2 1/2"</v>
          </cell>
          <cell r="C3215" t="str">
            <v>UN</v>
          </cell>
          <cell r="E3215" t="str">
            <v>28,76</v>
          </cell>
        </row>
        <row r="3216">
          <cell r="A3216">
            <v>3471</v>
          </cell>
          <cell r="B3216" t="str">
            <v>JOELHO FERRO GALV 90G ROSCA 2"</v>
          </cell>
          <cell r="C3216" t="str">
            <v>UN</v>
          </cell>
          <cell r="E3216" t="str">
            <v>14,93</v>
          </cell>
        </row>
        <row r="3217">
          <cell r="A3217">
            <v>3456</v>
          </cell>
          <cell r="B3217" t="str">
            <v>JOELHO FERRO GALV 90G ROSCA 3/4"</v>
          </cell>
          <cell r="C3217" t="str">
            <v>UN</v>
          </cell>
          <cell r="E3217" t="str">
            <v>3,27</v>
          </cell>
        </row>
        <row r="3218">
          <cell r="A3218">
            <v>3459</v>
          </cell>
          <cell r="B3218" t="str">
            <v>JOELHO FERRO GALV 90G ROSCA 3"</v>
          </cell>
          <cell r="C3218" t="str">
            <v>UN</v>
          </cell>
          <cell r="E3218" t="str">
            <v>39,01</v>
          </cell>
        </row>
        <row r="3219">
          <cell r="A3219">
            <v>3469</v>
          </cell>
          <cell r="B3219" t="str">
            <v>JOELHO FERRO GALV 90G ROSCA 4"</v>
          </cell>
          <cell r="C3219" t="str">
            <v>UN</v>
          </cell>
          <cell r="E3219" t="str">
            <v>68,62</v>
          </cell>
        </row>
        <row r="3220">
          <cell r="A3220">
            <v>3460</v>
          </cell>
          <cell r="B3220" t="str">
            <v>JOELHO FERRO GALV 90G ROSCA 5"</v>
          </cell>
          <cell r="C3220" t="str">
            <v>UN</v>
          </cell>
          <cell r="E3220" t="str">
            <v>173,03</v>
          </cell>
        </row>
        <row r="3221">
          <cell r="A3221">
            <v>3461</v>
          </cell>
          <cell r="B3221" t="str">
            <v>JOELHO FERRO GALV 90G ROSCA 6"</v>
          </cell>
          <cell r="C3221" t="str">
            <v>UN</v>
          </cell>
          <cell r="E3221" t="str">
            <v>215,64</v>
          </cell>
        </row>
        <row r="3222">
          <cell r="A3222">
            <v>12475</v>
          </cell>
          <cell r="B3222" t="str">
            <v>JOELHO FOFO 45 GR DN 100 INCL ANEL BORRACHA P/ESGOTO PREDIAL</v>
          </cell>
          <cell r="C3222" t="str">
            <v>UN</v>
          </cell>
          <cell r="E3222" t="str">
            <v>0,02</v>
          </cell>
        </row>
        <row r="3223">
          <cell r="A3223">
            <v>12473</v>
          </cell>
          <cell r="B3223" t="str">
            <v>JOELHO FOFO 45 GR DN 50 INCL ANEL BORRACHA P/ESGOTO PREDIAL</v>
          </cell>
          <cell r="C3223" t="str">
            <v>UN</v>
          </cell>
          <cell r="E3223" t="str">
            <v>0,01</v>
          </cell>
        </row>
        <row r="3224">
          <cell r="A3224">
            <v>12474</v>
          </cell>
          <cell r="B3224" t="str">
            <v>JOELHO FOFO 45 GR DN 75 INCL ANEL BORRACHA P/ESGOTO PREDIAL</v>
          </cell>
          <cell r="C3224" t="str">
            <v>UN</v>
          </cell>
          <cell r="E3224" t="str">
            <v>0,01</v>
          </cell>
        </row>
        <row r="3225">
          <cell r="A3225">
            <v>15027</v>
          </cell>
          <cell r="B3225" t="str">
            <v>JOELHO FOFO 45GR DN 150 INCL. ANEL BORRACHA LH PREDIAL TRADICIONAL P/INSTALACAO ESGOTO PREDIAL</v>
          </cell>
          <cell r="C3225" t="str">
            <v>UN</v>
          </cell>
          <cell r="E3225" t="str">
            <v>0,03</v>
          </cell>
        </row>
        <row r="3226">
          <cell r="A3226">
            <v>12476</v>
          </cell>
          <cell r="B3226" t="str">
            <v>JOELHO FOFO 87 GR DN 50 INCL ANEL BORRACHA P/ESGOTO PREDIAL</v>
          </cell>
          <cell r="C3226" t="str">
            <v>UN</v>
          </cell>
          <cell r="E3226" t="str">
            <v>0,01</v>
          </cell>
        </row>
        <row r="3227">
          <cell r="A3227">
            <v>15028</v>
          </cell>
          <cell r="B3227" t="str">
            <v>JOELHO FOFO 87GR C/VISITA DN 100 INCL. ANEL BORRACHA LH PREDIAL TRADICIONAL P/INSTALACAO ESGOTO PREDIAL</v>
          </cell>
          <cell r="C3227" t="str">
            <v>UN</v>
          </cell>
          <cell r="E3227" t="str">
            <v>0,03</v>
          </cell>
        </row>
        <row r="3228">
          <cell r="A3228">
            <v>15030</v>
          </cell>
          <cell r="B3228" t="str">
            <v>JOELHO FOFO 87GR DN 100 INCL. ANEL BORRACHA LH PREDIAL TRADICIONAL P/INSTALACAO ESGOTO PREDIAL</v>
          </cell>
          <cell r="C3228" t="str">
            <v>UN</v>
          </cell>
          <cell r="E3228" t="str">
            <v>0,03</v>
          </cell>
        </row>
        <row r="3229">
          <cell r="A3229">
            <v>15031</v>
          </cell>
          <cell r="B3229" t="str">
            <v>JOELHO FOFO 87GR DN 150 INCL. ANEL BORRACHA LH PREDIAL TRADICIONAL P/INSTALACAO ESGOTO PREDIAL</v>
          </cell>
          <cell r="C3229" t="str">
            <v>UN</v>
          </cell>
          <cell r="E3229" t="str">
            <v>0,04</v>
          </cell>
        </row>
        <row r="3230">
          <cell r="A3230">
            <v>15029</v>
          </cell>
          <cell r="B3230" t="str">
            <v>JOELHO FOFO 87GR DN 75 INCL. ANEL BORRACHA LH PREDIAL TRADICIONAL P/INSTALACAO ESGOTO PREDIAL</v>
          </cell>
          <cell r="C3230" t="str">
            <v>UN</v>
          </cell>
          <cell r="E3230" t="str">
            <v>0,02</v>
          </cell>
        </row>
        <row r="3231">
          <cell r="A3231">
            <v>12628</v>
          </cell>
          <cell r="B3231" t="str">
            <v>JOELHO PVC AQUAPLUV 60G D = 88 MM</v>
          </cell>
          <cell r="C3231" t="str">
            <v>UN</v>
          </cell>
          <cell r="E3231" t="str">
            <v>1,98</v>
          </cell>
        </row>
        <row r="3232">
          <cell r="A3232">
            <v>12629</v>
          </cell>
          <cell r="B3232" t="str">
            <v>JOELHO PVC AQUAPLUV 90G D = 88 MM</v>
          </cell>
          <cell r="C3232" t="str">
            <v>UN</v>
          </cell>
          <cell r="E3232" t="str">
            <v>2,32</v>
          </cell>
        </row>
        <row r="3233">
          <cell r="A3233">
            <v>10835</v>
          </cell>
          <cell r="B3233" t="str">
            <v>JOELHO PVC C/ BOLSA E ANEL P/ ESG PREDIAL 90G DN 40MM X 1.1/2"</v>
          </cell>
          <cell r="C3233" t="str">
            <v>UN</v>
          </cell>
          <cell r="E3233" t="str">
            <v>1,43</v>
          </cell>
        </row>
        <row r="3234">
          <cell r="A3234">
            <v>10836</v>
          </cell>
          <cell r="B3234" t="str">
            <v>JOELHO PVC C/ VISITA P/ ESG PREDIAL 90G DN 100 X 50MM</v>
          </cell>
          <cell r="C3234" t="str">
            <v>UN</v>
          </cell>
          <cell r="E3234" t="str">
            <v>7,59</v>
          </cell>
        </row>
        <row r="3235">
          <cell r="A3235">
            <v>3475</v>
          </cell>
          <cell r="B3235" t="str">
            <v>JOELHO PVC C/ROSCA 45G P/ AGUA FRIA PREDIAL 1/2"</v>
          </cell>
          <cell r="C3235" t="str">
            <v>UN</v>
          </cell>
          <cell r="E3235" t="str">
            <v>1,26</v>
          </cell>
        </row>
        <row r="3236">
          <cell r="A3236">
            <v>3492</v>
          </cell>
          <cell r="B3236" t="str">
            <v>JOELHO PVC C/ROSCA 45G P/ AGUA FRIA PREDIAL 1 1/2"</v>
          </cell>
          <cell r="C3236" t="str">
            <v>UN</v>
          </cell>
          <cell r="E3236" t="str">
            <v>8,93</v>
          </cell>
        </row>
        <row r="3237">
          <cell r="A3237">
            <v>3491</v>
          </cell>
          <cell r="B3237" t="str">
            <v>JOELHO PVC C/ROSCA 45G P/ AGUA FRIA PREDIAL 1 1/4"</v>
          </cell>
          <cell r="C3237" t="str">
            <v>UN</v>
          </cell>
          <cell r="E3237" t="str">
            <v>5,44</v>
          </cell>
        </row>
        <row r="3238">
          <cell r="A3238">
            <v>3485</v>
          </cell>
          <cell r="B3238" t="str">
            <v>JOELHO PVC C/ROSCA 45G P/ AGUA FRIA PREDIAL 1"</v>
          </cell>
          <cell r="C3238" t="str">
            <v>UN</v>
          </cell>
          <cell r="E3238" t="str">
            <v>4,08</v>
          </cell>
        </row>
        <row r="3239">
          <cell r="A3239">
            <v>3493</v>
          </cell>
          <cell r="B3239" t="str">
            <v>JOELHO PVC C/ROSCA 45G P/ AGUA FRIA PREDIAL 2"</v>
          </cell>
          <cell r="C3239" t="str">
            <v>UN</v>
          </cell>
          <cell r="E3239" t="str">
            <v>13,07</v>
          </cell>
        </row>
        <row r="3240">
          <cell r="A3240">
            <v>3534</v>
          </cell>
          <cell r="B3240" t="str">
            <v>JOELHO PVC C/ROSCA 45G P/AGUA FRIA PREDIAL 3/4"</v>
          </cell>
          <cell r="C3240" t="str">
            <v>UN</v>
          </cell>
          <cell r="E3240" t="str">
            <v>1,62</v>
          </cell>
        </row>
        <row r="3241">
          <cell r="A3241">
            <v>3481</v>
          </cell>
          <cell r="B3241" t="str">
            <v>JOELHO PVC C/ROSCA 90G P/ AGUA FRIA PREDIAL 1 1/2"</v>
          </cell>
          <cell r="C3241" t="str">
            <v>UN</v>
          </cell>
          <cell r="E3241" t="str">
            <v>7,39</v>
          </cell>
        </row>
        <row r="3242">
          <cell r="A3242">
            <v>3510</v>
          </cell>
          <cell r="B3242" t="str">
            <v>JOELHO PVC C/ROSCA 90G P/ AGUA FRIA PREDIAL 1 1/4"</v>
          </cell>
          <cell r="C3242" t="str">
            <v>UN</v>
          </cell>
          <cell r="E3242" t="str">
            <v>6,90</v>
          </cell>
        </row>
        <row r="3243">
          <cell r="A3243">
            <v>3482</v>
          </cell>
          <cell r="B3243" t="str">
            <v>JOELHO PVC C/ROSCA 90G P/ AGUA FRIA PREDIAL 1"</v>
          </cell>
          <cell r="C3243" t="str">
            <v>UN</v>
          </cell>
          <cell r="E3243" t="str">
            <v>1,89</v>
          </cell>
        </row>
        <row r="3244">
          <cell r="A3244">
            <v>3508</v>
          </cell>
          <cell r="B3244" t="str">
            <v>JOELHO PVC C/ROSCA 90G P/ AGUA FRIA PREDIAL 2"</v>
          </cell>
          <cell r="C3244" t="str">
            <v>UN</v>
          </cell>
          <cell r="E3244" t="str">
            <v>15,71</v>
          </cell>
        </row>
        <row r="3245">
          <cell r="A3245">
            <v>3505</v>
          </cell>
          <cell r="B3245" t="str">
            <v>JOELHO PVC C/ROSCA 90G P/ AGUA FRIA PREDIAL 3/4"</v>
          </cell>
          <cell r="C3245" t="str">
            <v>UN</v>
          </cell>
          <cell r="E3245" t="str">
            <v>1,06</v>
          </cell>
        </row>
        <row r="3246">
          <cell r="A3246">
            <v>3543</v>
          </cell>
          <cell r="B3246" t="str">
            <v>JOELHO PVC C/ROSCA 90G P/AGUA FRIA PREDIAL 1/2"</v>
          </cell>
          <cell r="C3246" t="str">
            <v>UN</v>
          </cell>
          <cell r="E3246" t="str">
            <v>0,76</v>
          </cell>
        </row>
        <row r="3247">
          <cell r="A3247">
            <v>20127</v>
          </cell>
          <cell r="B3247" t="str">
            <v>JOELHO PVC LEVE 45G DN 125MM</v>
          </cell>
          <cell r="C3247" t="str">
            <v>UN</v>
          </cell>
          <cell r="E3247" t="str">
            <v>29,68</v>
          </cell>
        </row>
        <row r="3248">
          <cell r="A3248">
            <v>20128</v>
          </cell>
          <cell r="B3248" t="str">
            <v>JOELHO PVC LEVE 45G DN 150MM</v>
          </cell>
          <cell r="C3248" t="str">
            <v>UN</v>
          </cell>
          <cell r="E3248" t="str">
            <v>35,18</v>
          </cell>
        </row>
        <row r="3249">
          <cell r="A3249">
            <v>20129</v>
          </cell>
          <cell r="B3249" t="str">
            <v>JOELHO PVC LEVE 45G DN 200MM</v>
          </cell>
          <cell r="C3249" t="str">
            <v>UN</v>
          </cell>
          <cell r="E3249" t="str">
            <v>64,29</v>
          </cell>
        </row>
        <row r="3250">
          <cell r="A3250">
            <v>20130</v>
          </cell>
          <cell r="B3250" t="str">
            <v>JOELHO PVC LEVE 90G DN 125MM</v>
          </cell>
          <cell r="C3250" t="str">
            <v>UN</v>
          </cell>
          <cell r="E3250" t="str">
            <v>32,63</v>
          </cell>
        </row>
        <row r="3251">
          <cell r="A3251">
            <v>20131</v>
          </cell>
          <cell r="B3251" t="str">
            <v>JOELHO PVC LEVE 90G DN 150MM</v>
          </cell>
          <cell r="C3251" t="str">
            <v>UN</v>
          </cell>
          <cell r="E3251" t="str">
            <v>36,90</v>
          </cell>
        </row>
        <row r="3252">
          <cell r="A3252">
            <v>20132</v>
          </cell>
          <cell r="B3252" t="str">
            <v>JOELHO PVC LEVE 90G DN 200MM</v>
          </cell>
          <cell r="C3252" t="str">
            <v>UN</v>
          </cell>
          <cell r="E3252" t="str">
            <v>103,88</v>
          </cell>
        </row>
        <row r="3253">
          <cell r="A3253">
            <v>20151</v>
          </cell>
          <cell r="B3253" t="str">
            <v>JOELHO PVC SERIE R P/ ESG PREDIAL 45G DN 100MM</v>
          </cell>
          <cell r="C3253" t="str">
            <v>UN</v>
          </cell>
          <cell r="E3253" t="str">
            <v>11,57</v>
          </cell>
        </row>
        <row r="3254">
          <cell r="A3254">
            <v>20152</v>
          </cell>
          <cell r="B3254" t="str">
            <v>JOELHO PVC SERIE R P/ ESG PREDIAL 45G DN 150MM</v>
          </cell>
          <cell r="C3254" t="str">
            <v>UN</v>
          </cell>
          <cell r="E3254" t="str">
            <v>35,91</v>
          </cell>
        </row>
        <row r="3255">
          <cell r="A3255">
            <v>20148</v>
          </cell>
          <cell r="B3255" t="str">
            <v>JOELHO PVC SERIE R P/ ESG PREDIAL 45G DN 40MM</v>
          </cell>
          <cell r="C3255" t="str">
            <v>UN</v>
          </cell>
          <cell r="E3255" t="str">
            <v>2,29</v>
          </cell>
        </row>
        <row r="3256">
          <cell r="A3256">
            <v>20149</v>
          </cell>
          <cell r="B3256" t="str">
            <v>JOELHO PVC SERIE R P/ ESG PREDIAL 45G DN 50MM</v>
          </cell>
          <cell r="C3256" t="str">
            <v>UN</v>
          </cell>
          <cell r="E3256" t="str">
            <v>3,48</v>
          </cell>
        </row>
        <row r="3257">
          <cell r="A3257">
            <v>20150</v>
          </cell>
          <cell r="B3257" t="str">
            <v>JOELHO PVC SERIE R P/ ESG PREDIAL 45G DN 75MM</v>
          </cell>
          <cell r="C3257" t="str">
            <v>UN</v>
          </cell>
          <cell r="E3257" t="str">
            <v>8,19</v>
          </cell>
        </row>
        <row r="3258">
          <cell r="A3258">
            <v>20159</v>
          </cell>
          <cell r="B3258" t="str">
            <v>JOELHO PVC SERIE R P/ ESG PREDIAL 90G C/ VISITA 100 X 75M M</v>
          </cell>
          <cell r="C3258" t="str">
            <v>UN</v>
          </cell>
          <cell r="E3258" t="str">
            <v>20,89</v>
          </cell>
        </row>
        <row r="3259">
          <cell r="A3259">
            <v>20157</v>
          </cell>
          <cell r="B3259" t="str">
            <v>JOELHO PVC SERIE R P/ ESG PREDIAL 90G DN 100 MM</v>
          </cell>
          <cell r="C3259" t="str">
            <v>UN</v>
          </cell>
          <cell r="E3259" t="str">
            <v>14,13</v>
          </cell>
        </row>
        <row r="3260">
          <cell r="A3260">
            <v>20158</v>
          </cell>
          <cell r="B3260" t="str">
            <v>JOELHO PVC SERIE R P/ ESG PREDIAL 90G DN 150 MM</v>
          </cell>
          <cell r="C3260" t="str">
            <v>UN</v>
          </cell>
          <cell r="E3260" t="str">
            <v>52,62</v>
          </cell>
        </row>
        <row r="3261">
          <cell r="A3261">
            <v>20154</v>
          </cell>
          <cell r="B3261" t="str">
            <v>JOELHO PVC SERIE R P/ ESG PREDIAL 90G DN 40MM</v>
          </cell>
          <cell r="C3261" t="str">
            <v>UN</v>
          </cell>
          <cell r="E3261" t="str">
            <v>2,52</v>
          </cell>
        </row>
        <row r="3262">
          <cell r="A3262">
            <v>20155</v>
          </cell>
          <cell r="B3262" t="str">
            <v>JOELHO PVC SERIE R P/ ESG PREDIAL 90G DN 50MM</v>
          </cell>
          <cell r="C3262" t="str">
            <v>UN</v>
          </cell>
          <cell r="E3262" t="str">
            <v>3,98</v>
          </cell>
        </row>
        <row r="3263">
          <cell r="A3263">
            <v>20156</v>
          </cell>
          <cell r="B3263" t="str">
            <v>JOELHO PVC SERIE R P/ ESG PREDIAL 90G DN 75MM</v>
          </cell>
          <cell r="C3263" t="str">
            <v>UN</v>
          </cell>
          <cell r="E3263" t="str">
            <v>8,52</v>
          </cell>
        </row>
        <row r="3264">
          <cell r="A3264">
            <v>3516</v>
          </cell>
          <cell r="B3264" t="str">
            <v>JOELHO PVC SOLD 45G BB P/ ESG PREDIAL DN 40MM</v>
          </cell>
          <cell r="C3264" t="str">
            <v>UN</v>
          </cell>
          <cell r="E3264" t="str">
            <v>0,90</v>
          </cell>
        </row>
        <row r="3265">
          <cell r="A3265">
            <v>3512</v>
          </cell>
          <cell r="B3265" t="str">
            <v>JOELHO PVC SOLD 45G P/ AGUA FRIA PRED 110 MM</v>
          </cell>
          <cell r="C3265" t="str">
            <v>UN</v>
          </cell>
          <cell r="E3265" t="str">
            <v>87,44</v>
          </cell>
        </row>
        <row r="3266">
          <cell r="A3266">
            <v>3499</v>
          </cell>
          <cell r="B3266" t="str">
            <v>JOELHO PVC SOLD 45G P/ AGUA FRIA PRED 20 MM</v>
          </cell>
          <cell r="C3266" t="str">
            <v>UN</v>
          </cell>
          <cell r="E3266" t="str">
            <v>0,36</v>
          </cell>
        </row>
        <row r="3267">
          <cell r="A3267">
            <v>3500</v>
          </cell>
          <cell r="B3267" t="str">
            <v>JOELHO PVC SOLD 45G P/ AGUA FRIA PRED 25 MM</v>
          </cell>
          <cell r="C3267" t="str">
            <v>UN</v>
          </cell>
          <cell r="E3267" t="str">
            <v>0,70</v>
          </cell>
        </row>
        <row r="3268">
          <cell r="A3268">
            <v>3501</v>
          </cell>
          <cell r="B3268" t="str">
            <v>JOELHO PVC SOLD 45G P/ AGUA FRIA PRED 32 MM</v>
          </cell>
          <cell r="C3268" t="str">
            <v>UN</v>
          </cell>
          <cell r="E3268" t="str">
            <v>1,69</v>
          </cell>
        </row>
        <row r="3269">
          <cell r="A3269">
            <v>3502</v>
          </cell>
          <cell r="B3269" t="str">
            <v>JOELHO PVC SOLD 45G P/ AGUA FRIA PRED 40 MM</v>
          </cell>
          <cell r="C3269" t="str">
            <v>UN</v>
          </cell>
          <cell r="E3269" t="str">
            <v>2,49</v>
          </cell>
        </row>
        <row r="3270">
          <cell r="A3270">
            <v>3503</v>
          </cell>
          <cell r="B3270" t="str">
            <v>JOELHO PVC SOLD 45G P/ AGUA FRIA PRED 50 MM</v>
          </cell>
          <cell r="C3270" t="str">
            <v>UN</v>
          </cell>
          <cell r="E3270" t="str">
            <v>3,15</v>
          </cell>
        </row>
        <row r="3271">
          <cell r="A3271">
            <v>3477</v>
          </cell>
          <cell r="B3271" t="str">
            <v>JOELHO PVC SOLD 45G P/ AGUA FRIA PRED 60 MM</v>
          </cell>
          <cell r="C3271" t="str">
            <v>UN</v>
          </cell>
          <cell r="E3271" t="str">
            <v>11,04</v>
          </cell>
        </row>
        <row r="3272">
          <cell r="A3272">
            <v>3478</v>
          </cell>
          <cell r="B3272" t="str">
            <v>JOELHO PVC SOLD 45G P/ AGUA FRIA PRED 75 MM</v>
          </cell>
          <cell r="C3272" t="str">
            <v>UN</v>
          </cell>
          <cell r="E3272" t="str">
            <v>26,89</v>
          </cell>
        </row>
        <row r="3273">
          <cell r="A3273">
            <v>3525</v>
          </cell>
          <cell r="B3273" t="str">
            <v>JOELHO PVC SOLD 45G P/AGUA FRIA PRED 85 MM</v>
          </cell>
          <cell r="C3273" t="str">
            <v>UN</v>
          </cell>
          <cell r="E3273" t="str">
            <v>30,51</v>
          </cell>
        </row>
        <row r="3274">
          <cell r="A3274">
            <v>3528</v>
          </cell>
          <cell r="B3274" t="str">
            <v>JOELHO PVC SOLD 45G PB P/ ESG PREDIAL DN 100MM</v>
          </cell>
          <cell r="C3274" t="str">
            <v>UN</v>
          </cell>
          <cell r="E3274" t="str">
            <v>3,55</v>
          </cell>
        </row>
        <row r="3275">
          <cell r="A3275">
            <v>3518</v>
          </cell>
          <cell r="B3275" t="str">
            <v>JOELHO PVC SOLD 45G PB P/ ESG PREDIAL DN 50MM</v>
          </cell>
          <cell r="C3275" t="str">
            <v>UN</v>
          </cell>
          <cell r="E3275" t="str">
            <v>1,49</v>
          </cell>
        </row>
        <row r="3276">
          <cell r="A3276">
            <v>3519</v>
          </cell>
          <cell r="B3276" t="str">
            <v>JOELHO PVC SOLD 45G PB P/ ESG PREDIAL DN 75MM</v>
          </cell>
          <cell r="C3276" t="str">
            <v>UN</v>
          </cell>
          <cell r="E3276" t="str">
            <v>3,25</v>
          </cell>
        </row>
        <row r="3277">
          <cell r="A3277">
            <v>3517</v>
          </cell>
          <cell r="B3277" t="str">
            <v>JOELHO PVC SOLD 90G BB P/ ESG PREDIAL DN 40MM</v>
          </cell>
          <cell r="C3277" t="str">
            <v>UN</v>
          </cell>
          <cell r="E3277" t="str">
            <v>0,76</v>
          </cell>
        </row>
        <row r="3278">
          <cell r="A3278">
            <v>3515</v>
          </cell>
          <cell r="B3278" t="str">
            <v>JOELHO PVC SOLD 90G C/BUCHA DE LATAO 20MM X 1/2"</v>
          </cell>
          <cell r="C3278" t="str">
            <v>UN</v>
          </cell>
          <cell r="E3278" t="str">
            <v>2,62</v>
          </cell>
        </row>
        <row r="3279">
          <cell r="A3279">
            <v>3524</v>
          </cell>
          <cell r="B3279" t="str">
            <v>JOELHO PVC SOLD 90G C/BUCHA DE LATAO 25MM X 3/4"</v>
          </cell>
          <cell r="C3279" t="str">
            <v>UN</v>
          </cell>
          <cell r="E3279" t="str">
            <v>3,38</v>
          </cell>
        </row>
        <row r="3280">
          <cell r="A3280">
            <v>3530</v>
          </cell>
          <cell r="B3280" t="str">
            <v>JOELHO PVC SOLD 90G P/ AGUA FRIA PREDIAL 110 MM</v>
          </cell>
          <cell r="C3280" t="str">
            <v>UN</v>
          </cell>
          <cell r="E3280" t="str">
            <v>95,66</v>
          </cell>
        </row>
        <row r="3281">
          <cell r="A3281">
            <v>3529</v>
          </cell>
          <cell r="B3281" t="str">
            <v>JOELHO PVC SOLD 90G P/ AGUA FRIA PREDIAL 25 MM</v>
          </cell>
          <cell r="C3281" t="str">
            <v>UN</v>
          </cell>
          <cell r="E3281" t="str">
            <v>0,33</v>
          </cell>
        </row>
        <row r="3282">
          <cell r="A3282">
            <v>3511</v>
          </cell>
          <cell r="B3282" t="str">
            <v>JOELHO PVC SOLD 90G P/ AGUA FRIA PREDIAL 75 MM</v>
          </cell>
          <cell r="C3282" t="str">
            <v>UN</v>
          </cell>
          <cell r="E3282" t="str">
            <v>36,47</v>
          </cell>
        </row>
        <row r="3283">
          <cell r="A3283">
            <v>3513</v>
          </cell>
          <cell r="B3283" t="str">
            <v>JOELHO PVC SOLD 90G P/ AGUA FRIA PREDIAL 85 MM</v>
          </cell>
          <cell r="C3283" t="str">
            <v>UN</v>
          </cell>
          <cell r="E3283" t="str">
            <v>41,12</v>
          </cell>
        </row>
        <row r="3284">
          <cell r="A3284">
            <v>3542</v>
          </cell>
          <cell r="B3284" t="str">
            <v>JOELHO PVC SOLD 90G P/AGUA FRIA PREDIAL 20 MM</v>
          </cell>
          <cell r="C3284" t="str">
            <v>UN</v>
          </cell>
          <cell r="E3284" t="str">
            <v>0,27</v>
          </cell>
        </row>
        <row r="3285">
          <cell r="A3285">
            <v>3536</v>
          </cell>
          <cell r="B3285" t="str">
            <v>JOELHO PVC SOLD 90G P/AGUA FRIA PREDIAL 32 MM</v>
          </cell>
          <cell r="C3285" t="str">
            <v>UN</v>
          </cell>
          <cell r="E3285" t="str">
            <v>0,86</v>
          </cell>
        </row>
        <row r="3286">
          <cell r="A3286">
            <v>3535</v>
          </cell>
          <cell r="B3286" t="str">
            <v>JOELHO PVC SOLD 90G P/AGUA FRIA PREDIAL 40 MM</v>
          </cell>
          <cell r="C3286" t="str">
            <v>UN</v>
          </cell>
          <cell r="E3286" t="str">
            <v>1,99</v>
          </cell>
        </row>
        <row r="3287">
          <cell r="A3287">
            <v>3540</v>
          </cell>
          <cell r="B3287" t="str">
            <v>JOELHO PVC SOLD 90G P/AGUA FRIA PREDIAL 50 MM</v>
          </cell>
          <cell r="C3287" t="str">
            <v>UN</v>
          </cell>
          <cell r="E3287" t="str">
            <v>2,32</v>
          </cell>
        </row>
        <row r="3288">
          <cell r="A3288">
            <v>3539</v>
          </cell>
          <cell r="B3288" t="str">
            <v>JOELHO PVC SOLD 90G P/AGUA FRIA PREDIAL 60 MM</v>
          </cell>
          <cell r="C3288" t="str">
            <v>UN</v>
          </cell>
          <cell r="E3288" t="str">
            <v>11,31</v>
          </cell>
        </row>
        <row r="3289">
          <cell r="A3289">
            <v>3520</v>
          </cell>
          <cell r="B3289" t="str">
            <v>JOELHO PVC SOLD 90G PB P/ ESG PREDIAL DN 100MM</v>
          </cell>
          <cell r="C3289" t="str">
            <v>UN</v>
          </cell>
          <cell r="E3289" t="str">
            <v>3,85</v>
          </cell>
        </row>
        <row r="3290">
          <cell r="A3290">
            <v>3526</v>
          </cell>
          <cell r="B3290" t="str">
            <v>JOELHO PVC SOLD 90G PB P/ ESG PREDIAL DN 50MM</v>
          </cell>
          <cell r="C3290" t="str">
            <v>UN</v>
          </cell>
          <cell r="E3290" t="str">
            <v>1,16</v>
          </cell>
        </row>
        <row r="3291">
          <cell r="A3291">
            <v>3509</v>
          </cell>
          <cell r="B3291" t="str">
            <v>JOELHO PVC SOLD 90G PB P/ ESG PREDIAL DN 75MM</v>
          </cell>
          <cell r="C3291" t="str">
            <v>UN</v>
          </cell>
          <cell r="E3291" t="str">
            <v>2,82</v>
          </cell>
        </row>
        <row r="3292">
          <cell r="A3292">
            <v>3521</v>
          </cell>
          <cell r="B3292" t="str">
            <v>JOELHO PVC SOLD/ROSCA 90G P/AGUA FRIA PRED 20MM X 1/2"</v>
          </cell>
          <cell r="C3292" t="str">
            <v>UN</v>
          </cell>
          <cell r="E3292" t="str">
            <v>0,73</v>
          </cell>
        </row>
        <row r="3293">
          <cell r="A3293">
            <v>3522</v>
          </cell>
          <cell r="B3293" t="str">
            <v>JOELHO PVC SOLD/ROSCA 90G P/AGUA FRIA PRED 25MM X 3/4"</v>
          </cell>
          <cell r="C3293" t="str">
            <v>UN</v>
          </cell>
          <cell r="E3293" t="str">
            <v>1,26</v>
          </cell>
        </row>
        <row r="3294">
          <cell r="A3294">
            <v>3497</v>
          </cell>
          <cell r="B3294" t="str">
            <v>JOELHO REDUCAO 90 PVC ROSCA E BUCHA DE LATAO 3/4" X 1/2"</v>
          </cell>
          <cell r="C3294" t="str">
            <v>UN</v>
          </cell>
          <cell r="E3294" t="str">
            <v>3,61</v>
          </cell>
        </row>
        <row r="3295">
          <cell r="A3295">
            <v>3498</v>
          </cell>
          <cell r="B3295" t="str">
            <v>JOELHO REDUCAO 90G PVC C/ ROSCA P/AGUA FRIA PREDIAL 1"X3/4"</v>
          </cell>
          <cell r="C3295" t="str">
            <v>UN</v>
          </cell>
          <cell r="E3295" t="str">
            <v>1,92</v>
          </cell>
        </row>
        <row r="3296">
          <cell r="A3296">
            <v>3496</v>
          </cell>
          <cell r="B3296" t="str">
            <v>JOELHO REDUCAO 90G PVC C/ ROSCA P/AGUA FRIA PREDIAL 3/4"X1/2"</v>
          </cell>
          <cell r="C3296" t="str">
            <v>UN</v>
          </cell>
          <cell r="E3296" t="str">
            <v>1,19</v>
          </cell>
        </row>
        <row r="3297">
          <cell r="A3297">
            <v>20147</v>
          </cell>
          <cell r="B3297" t="str">
            <v>JOELHO REDUCAO 90G PVC SOLD C/ BUCHA DE LATAO 25MM X 1/2"</v>
          </cell>
          <cell r="C3297" t="str">
            <v>UN</v>
          </cell>
          <cell r="E3297" t="str">
            <v>2,85</v>
          </cell>
        </row>
        <row r="3298">
          <cell r="A3298">
            <v>3532</v>
          </cell>
          <cell r="B3298" t="str">
            <v>JOELHO REDUCAO 90G PVC SOLD C/ BUCHA DE LATAO 32MM X 3/4"</v>
          </cell>
          <cell r="C3298" t="str">
            <v>UN</v>
          </cell>
          <cell r="E3298" t="str">
            <v>6,90</v>
          </cell>
        </row>
        <row r="3299">
          <cell r="A3299">
            <v>3533</v>
          </cell>
          <cell r="B3299" t="str">
            <v>JOELHO REDUCAO 90G PVC SOLD P/AGUA FRIA PREDIAL 25 MM X 20 MM</v>
          </cell>
          <cell r="C3299" t="str">
            <v>UN</v>
          </cell>
          <cell r="E3299" t="str">
            <v>0,96</v>
          </cell>
        </row>
        <row r="3300">
          <cell r="A3300">
            <v>3538</v>
          </cell>
          <cell r="B3300" t="str">
            <v>JOELHO REDUCAO 90G PVC SOLD P/AGUA FRIA PREDIAL 32 MM X 25 MM</v>
          </cell>
          <cell r="C3300" t="str">
            <v>UN</v>
          </cell>
          <cell r="E3300" t="str">
            <v>1,26</v>
          </cell>
        </row>
        <row r="3301">
          <cell r="A3301">
            <v>3531</v>
          </cell>
          <cell r="B3301" t="str">
            <v>JOELHO REDUCAO 90G PVC SOLD/ROSCA P/AGUA FRIA PREDIAL 25MM X 1/2"</v>
          </cell>
          <cell r="C3301" t="str">
            <v>UN</v>
          </cell>
          <cell r="E3301" t="str">
            <v>0,93</v>
          </cell>
        </row>
        <row r="3302">
          <cell r="A3302">
            <v>3527</v>
          </cell>
          <cell r="B3302" t="str">
            <v>JOELHO REDUCAO 90G PVC SOLD/ROSCA P/AGUA FRIA PREDIAL 32MM X 3/4"</v>
          </cell>
          <cell r="C3302" t="str">
            <v>UN</v>
          </cell>
          <cell r="E3302" t="str">
            <v>4,71</v>
          </cell>
        </row>
        <row r="3303">
          <cell r="A3303">
            <v>3489</v>
          </cell>
          <cell r="B3303" t="str">
            <v>JOELHO 90 PVC C/ROSCA E BUCHA LATAO 3/4"</v>
          </cell>
          <cell r="C3303" t="str">
            <v>UN</v>
          </cell>
          <cell r="E3303" t="str">
            <v>4,51</v>
          </cell>
        </row>
        <row r="3304">
          <cell r="A3304">
            <v>20240</v>
          </cell>
          <cell r="B3304" t="str">
            <v>JOGO DE FERRAGEM P/ BASCULANTE DE MADEIRA - GONZOS, TRANQ., CORRENTES</v>
          </cell>
          <cell r="C3304" t="str">
            <v>JG</v>
          </cell>
          <cell r="E3304" t="str">
            <v>26,78</v>
          </cell>
        </row>
        <row r="3305">
          <cell r="A3305">
            <v>20242</v>
          </cell>
          <cell r="B3305" t="str">
            <v>JOGO DE FERRAGEM P/ JANELA CORRER EM FERRO CROMADO - TRILHO, RODIZIO, TRINCOS</v>
          </cell>
          <cell r="C3305" t="str">
            <v>JG</v>
          </cell>
          <cell r="E3305" t="str">
            <v>23,60</v>
          </cell>
        </row>
        <row r="3306">
          <cell r="A3306">
            <v>20243</v>
          </cell>
          <cell r="B3306" t="str">
            <v>JOGO DE FERRAGEM P/ JANELA CORRER EM FERRO NIQUELADO - TRILHO, RODIZIO, TRINCOS</v>
          </cell>
          <cell r="C3306" t="str">
            <v>JG</v>
          </cell>
          <cell r="E3306" t="str">
            <v>30,60</v>
          </cell>
        </row>
        <row r="3307">
          <cell r="A3307">
            <v>20241</v>
          </cell>
          <cell r="B3307" t="str">
            <v>JOGO DE FERRAGEM P/ JANELA CORRER EM LATAO CROMADO- TRILHO, RODIZIO, TRINCOS</v>
          </cell>
          <cell r="C3307" t="str">
            <v>JG</v>
          </cell>
          <cell r="E3307" t="str">
            <v>46,86</v>
          </cell>
        </row>
        <row r="3308">
          <cell r="A3308">
            <v>3104</v>
          </cell>
          <cell r="B3308" t="str">
            <v>JOGO DE FERRAGENS CROMADAS P/ PORTA DE VIDRO TEMPERADO, UMA FOLHA COMPOSTA: DOBRADICA SUPERIOR (101) E INFERIOR (103),TRINCO (502), FECHADURA (520),CONTRA FECHADURA (531),COM CAPUCHINHO</v>
          </cell>
          <cell r="C3308" t="str">
            <v>CJ</v>
          </cell>
          <cell r="E3308" t="str">
            <v>250,56</v>
          </cell>
        </row>
        <row r="3309">
          <cell r="A3309">
            <v>12032</v>
          </cell>
          <cell r="B3309" t="str">
            <v>JOGO TRANQUETA LATAO CROMADO TIPO 203 LA FONTE P/ FECHADURA PORTA BANHEIRO</v>
          </cell>
          <cell r="C3309" t="str">
            <v>JG</v>
          </cell>
          <cell r="E3309" t="str">
            <v>14,88</v>
          </cell>
        </row>
        <row r="3310">
          <cell r="A3310">
            <v>12030</v>
          </cell>
          <cell r="B3310" t="str">
            <v>JOGO TRANQUETA LATAO CROMADO TIPO 303 LA FONTE P/ FECHADURA PORTA BANHEIRO</v>
          </cell>
          <cell r="C3310" t="str">
            <v>JG</v>
          </cell>
          <cell r="E3310" t="str">
            <v>10,44</v>
          </cell>
        </row>
        <row r="3311">
          <cell r="A3311">
            <v>3545</v>
          </cell>
          <cell r="B3311" t="str">
            <v>JUNCAO CERAMICA 45G ESG BBP DN 100X100</v>
          </cell>
          <cell r="C3311" t="str">
            <v>UN</v>
          </cell>
          <cell r="E3311" t="str">
            <v>7,99</v>
          </cell>
        </row>
        <row r="3312">
          <cell r="A3312">
            <v>3572</v>
          </cell>
          <cell r="B3312" t="str">
            <v>JUNCAO CERAMICA 45G ESG BBP DN 150X100</v>
          </cell>
          <cell r="C3312" t="str">
            <v>UN</v>
          </cell>
          <cell r="E3312" t="str">
            <v>7,99</v>
          </cell>
        </row>
        <row r="3313">
          <cell r="A3313">
            <v>3573</v>
          </cell>
          <cell r="B3313" t="str">
            <v>JUNCAO CERAMICA 45G ESG BBP DN 150X150</v>
          </cell>
          <cell r="C3313" t="str">
            <v>UN</v>
          </cell>
          <cell r="E3313" t="str">
            <v>9,84</v>
          </cell>
        </row>
        <row r="3314">
          <cell r="A3314">
            <v>3546</v>
          </cell>
          <cell r="B3314" t="str">
            <v>JUNCAO CERAMICA 45G ESG BBP DN 200X100</v>
          </cell>
          <cell r="C3314" t="str">
            <v>UN</v>
          </cell>
          <cell r="E3314" t="str">
            <v>13,24</v>
          </cell>
        </row>
        <row r="3315">
          <cell r="A3315">
            <v>3574</v>
          </cell>
          <cell r="B3315" t="str">
            <v>JUNCAO CERAMICA 45G ESG BBP DN 200X150</v>
          </cell>
          <cell r="C3315" t="str">
            <v>UN</v>
          </cell>
          <cell r="E3315" t="str">
            <v>16,74</v>
          </cell>
        </row>
        <row r="3316">
          <cell r="A3316">
            <v>3552</v>
          </cell>
          <cell r="B3316" t="str">
            <v>JUNCAO CERAMICA 45G ESG BBP DN 200X200</v>
          </cell>
          <cell r="C3316" t="str">
            <v>UN</v>
          </cell>
          <cell r="E3316" t="str">
            <v>23,63</v>
          </cell>
        </row>
        <row r="3317">
          <cell r="A3317">
            <v>3551</v>
          </cell>
          <cell r="B3317" t="str">
            <v>JUNCAO CERAMICA 45G ESG BBP DN 250X100</v>
          </cell>
          <cell r="C3317" t="str">
            <v>UN</v>
          </cell>
          <cell r="E3317" t="str">
            <v>21,66</v>
          </cell>
        </row>
        <row r="3318">
          <cell r="A3318">
            <v>3575</v>
          </cell>
          <cell r="B3318" t="str">
            <v>JUNCAO CERAMICA 45G ESG BBP DN 250X150</v>
          </cell>
          <cell r="C3318" t="str">
            <v>UN</v>
          </cell>
          <cell r="E3318" t="str">
            <v>26,21</v>
          </cell>
        </row>
        <row r="3319">
          <cell r="A3319">
            <v>3576</v>
          </cell>
          <cell r="B3319" t="str">
            <v>JUNCAO CERAMICA 45G ESG BBP DN 250X200</v>
          </cell>
          <cell r="C3319" t="str">
            <v>UN</v>
          </cell>
          <cell r="E3319" t="str">
            <v>37,35</v>
          </cell>
        </row>
        <row r="3320">
          <cell r="A3320">
            <v>3577</v>
          </cell>
          <cell r="B3320" t="str">
            <v>JUNCAO CERAMICA 45G ESG BBP DN 250X250</v>
          </cell>
          <cell r="C3320" t="str">
            <v>UN</v>
          </cell>
          <cell r="E3320" t="str">
            <v>53,37</v>
          </cell>
        </row>
        <row r="3321">
          <cell r="A3321">
            <v>3578</v>
          </cell>
          <cell r="B3321" t="str">
            <v>JUNCAO CERAMICA 45G ESG BBP DN 300X100</v>
          </cell>
          <cell r="C3321" t="str">
            <v>UN</v>
          </cell>
          <cell r="E3321" t="str">
            <v>31,40</v>
          </cell>
        </row>
        <row r="3322">
          <cell r="A3322">
            <v>3579</v>
          </cell>
          <cell r="B3322" t="str">
            <v>JUNCAO CERAMICA 45G ESG BBP DN 300X150</v>
          </cell>
          <cell r="C3322" t="str">
            <v>UN</v>
          </cell>
          <cell r="E3322" t="str">
            <v>38,72</v>
          </cell>
        </row>
        <row r="3323">
          <cell r="A3323">
            <v>3580</v>
          </cell>
          <cell r="B3323" t="str">
            <v>JUNCAO CERAMICA 45G ESG BBP DN 300X200</v>
          </cell>
          <cell r="C3323" t="str">
            <v>UN</v>
          </cell>
          <cell r="E3323" t="str">
            <v>59,22</v>
          </cell>
        </row>
        <row r="3324">
          <cell r="A3324">
            <v>3550</v>
          </cell>
          <cell r="B3324" t="str">
            <v>JUNCAO CERAMICA 45G ESG BBP DN 300X250</v>
          </cell>
          <cell r="C3324" t="str">
            <v>UN</v>
          </cell>
          <cell r="E3324" t="str">
            <v>65,94</v>
          </cell>
        </row>
        <row r="3325">
          <cell r="A3325">
            <v>3581</v>
          </cell>
          <cell r="B3325" t="str">
            <v>JUNCAO CERAMICA 45G ESG BBP DN 300X300</v>
          </cell>
          <cell r="C3325" t="str">
            <v>UN</v>
          </cell>
          <cell r="E3325" t="str">
            <v>69,94</v>
          </cell>
        </row>
        <row r="3326">
          <cell r="A3326">
            <v>3582</v>
          </cell>
          <cell r="B3326" t="str">
            <v>JUNCAO CERAMICA 45G ESG BBP DN 350X100</v>
          </cell>
          <cell r="C3326" t="str">
            <v>UN</v>
          </cell>
          <cell r="E3326" t="str">
            <v>58,98</v>
          </cell>
        </row>
        <row r="3327">
          <cell r="A3327">
            <v>3547</v>
          </cell>
          <cell r="B3327" t="str">
            <v>JUNCAO CERAMICA 45G ESG BBP DN 350X150</v>
          </cell>
          <cell r="C3327" t="str">
            <v>UN</v>
          </cell>
          <cell r="E3327" t="str">
            <v>72,72</v>
          </cell>
        </row>
        <row r="3328">
          <cell r="A3328">
            <v>3583</v>
          </cell>
          <cell r="B3328" t="str">
            <v>JUNCAO CERAMICA 45G ESG BBP DN 350X200</v>
          </cell>
          <cell r="C3328" t="str">
            <v>UN</v>
          </cell>
          <cell r="E3328" t="str">
            <v>103,61</v>
          </cell>
        </row>
        <row r="3329">
          <cell r="A3329">
            <v>3584</v>
          </cell>
          <cell r="B3329" t="str">
            <v>JUNCAO CERAMICA 45G ESG BBP DN 350X250</v>
          </cell>
          <cell r="C3329" t="str">
            <v>UN</v>
          </cell>
          <cell r="E3329" t="str">
            <v>121,65</v>
          </cell>
        </row>
        <row r="3330">
          <cell r="A3330">
            <v>3564</v>
          </cell>
          <cell r="B3330" t="str">
            <v>JUNCAO CERAMICA 45G ESG BBP DN 350X300</v>
          </cell>
          <cell r="C3330" t="str">
            <v>UN</v>
          </cell>
          <cell r="E3330" t="str">
            <v>126,27</v>
          </cell>
        </row>
        <row r="3331">
          <cell r="A3331">
            <v>3561</v>
          </cell>
          <cell r="B3331" t="str">
            <v>JUNCAO CERAMICA 45G ESG BBP DN 350X350</v>
          </cell>
          <cell r="C3331" t="str">
            <v>UN</v>
          </cell>
          <cell r="E3331" t="str">
            <v>131,33</v>
          </cell>
        </row>
        <row r="3332">
          <cell r="A3332">
            <v>3565</v>
          </cell>
          <cell r="B3332" t="str">
            <v>JUNCAO CERAMICA 45G ESG BBP DN 375X100</v>
          </cell>
          <cell r="C3332" t="str">
            <v>UN</v>
          </cell>
          <cell r="E3332" t="str">
            <v>61,69</v>
          </cell>
        </row>
        <row r="3333">
          <cell r="A3333">
            <v>3566</v>
          </cell>
          <cell r="B3333" t="str">
            <v>JUNCAO CERAMICA 45G ESG BBP DN 375X150</v>
          </cell>
          <cell r="C3333" t="str">
            <v>UN</v>
          </cell>
          <cell r="E3333" t="str">
            <v>76,07</v>
          </cell>
        </row>
        <row r="3334">
          <cell r="A3334">
            <v>3567</v>
          </cell>
          <cell r="B3334" t="str">
            <v>JUNCAO CERAMICA 45G ESG BBP DN 375X200</v>
          </cell>
          <cell r="C3334" t="str">
            <v>UN</v>
          </cell>
          <cell r="E3334" t="str">
            <v>108,38</v>
          </cell>
        </row>
        <row r="3335">
          <cell r="A3335">
            <v>3568</v>
          </cell>
          <cell r="B3335" t="str">
            <v>JUNCAO CERAMICA 45G ESG BBP DN 375X250</v>
          </cell>
          <cell r="C3335" t="str">
            <v>UN</v>
          </cell>
          <cell r="E3335" t="str">
            <v>123,19</v>
          </cell>
        </row>
        <row r="3336">
          <cell r="A3336">
            <v>3569</v>
          </cell>
          <cell r="B3336" t="str">
            <v>JUNCAO CERAMICA 45G ESG BBP DN 375X300</v>
          </cell>
          <cell r="C3336" t="str">
            <v>UN</v>
          </cell>
          <cell r="E3336" t="str">
            <v>129,35</v>
          </cell>
        </row>
        <row r="3337">
          <cell r="A3337">
            <v>3570</v>
          </cell>
          <cell r="B3337" t="str">
            <v>JUNCAO CERAMICA 45G ESG BBP DN 375X350</v>
          </cell>
          <cell r="C3337" t="str">
            <v>UN</v>
          </cell>
          <cell r="E3337" t="str">
            <v>135,51</v>
          </cell>
        </row>
        <row r="3338">
          <cell r="A3338">
            <v>3548</v>
          </cell>
          <cell r="B3338" t="str">
            <v>JUNCAO CERAMICA 45G ESG BBP DN 375X375</v>
          </cell>
          <cell r="C3338" t="str">
            <v>UN</v>
          </cell>
          <cell r="E3338" t="str">
            <v>137,37</v>
          </cell>
        </row>
        <row r="3339">
          <cell r="A3339">
            <v>3571</v>
          </cell>
          <cell r="B3339" t="str">
            <v>JUNCAO CERAMICA 45G ESG BBP DN 400X100</v>
          </cell>
          <cell r="C3339" t="str">
            <v>UN</v>
          </cell>
          <cell r="E3339" t="str">
            <v>77,61</v>
          </cell>
        </row>
        <row r="3340">
          <cell r="A3340">
            <v>3563</v>
          </cell>
          <cell r="B3340" t="str">
            <v>JUNCAO CERAMICA 45G ESG BBP DN 400X150</v>
          </cell>
          <cell r="C3340" t="str">
            <v>UN</v>
          </cell>
          <cell r="E3340" t="str">
            <v>95,70</v>
          </cell>
        </row>
        <row r="3341">
          <cell r="A3341">
            <v>3562</v>
          </cell>
          <cell r="B3341" t="str">
            <v>JUNCAO CERAMICA 45G ESG BBP DN 400X200</v>
          </cell>
          <cell r="C3341" t="str">
            <v>UN</v>
          </cell>
          <cell r="E3341" t="str">
            <v>136,31</v>
          </cell>
        </row>
        <row r="3342">
          <cell r="A3342">
            <v>3553</v>
          </cell>
          <cell r="B3342" t="str">
            <v>JUNCAO CERAMICA 45G ESG BBP DN 400X250</v>
          </cell>
          <cell r="C3342" t="str">
            <v>UN</v>
          </cell>
          <cell r="E3342" t="str">
            <v>153,99</v>
          </cell>
        </row>
        <row r="3343">
          <cell r="A3343">
            <v>3554</v>
          </cell>
          <cell r="B3343" t="str">
            <v>JUNCAO CERAMICA 45G ESG BBP DN 400X300</v>
          </cell>
          <cell r="C3343" t="str">
            <v>UN</v>
          </cell>
          <cell r="E3343" t="str">
            <v>161,69</v>
          </cell>
        </row>
        <row r="3344">
          <cell r="A3344">
            <v>3555</v>
          </cell>
          <cell r="B3344" t="str">
            <v>JUNCAO CERAMICA 45G ESG BBP DN 400X350</v>
          </cell>
          <cell r="C3344" t="str">
            <v>UN</v>
          </cell>
          <cell r="E3344" t="str">
            <v>169,39</v>
          </cell>
        </row>
        <row r="3345">
          <cell r="A3345">
            <v>3556</v>
          </cell>
          <cell r="B3345" t="str">
            <v>JUNCAO CERAMICA 45G ESG BBP DN 400X375</v>
          </cell>
          <cell r="C3345" t="str">
            <v>UN</v>
          </cell>
          <cell r="E3345" t="str">
            <v>170,93</v>
          </cell>
        </row>
        <row r="3346">
          <cell r="A3346">
            <v>3557</v>
          </cell>
          <cell r="B3346" t="str">
            <v>JUNCAO CERAMICA 45G ESG BBP DN 400X400</v>
          </cell>
          <cell r="C3346" t="str">
            <v>UN</v>
          </cell>
          <cell r="E3346" t="str">
            <v>176,19</v>
          </cell>
        </row>
        <row r="3347">
          <cell r="A3347">
            <v>3558</v>
          </cell>
          <cell r="B3347" t="str">
            <v>JUNCAO CERAMICA 45G ESG BBP DN 45G 0X100</v>
          </cell>
          <cell r="C3347" t="str">
            <v>UN</v>
          </cell>
          <cell r="E3347" t="str">
            <v>114,48</v>
          </cell>
        </row>
        <row r="3348">
          <cell r="A3348">
            <v>3559</v>
          </cell>
          <cell r="B3348" t="str">
            <v>JUNCAO CERAMICA 45G ESG BBP DN 45G 0X150</v>
          </cell>
          <cell r="C3348" t="str">
            <v>UN</v>
          </cell>
          <cell r="E3348" t="str">
            <v>141,15</v>
          </cell>
        </row>
        <row r="3349">
          <cell r="A3349">
            <v>3560</v>
          </cell>
          <cell r="B3349" t="str">
            <v>JUNCAO CERAMICA 45G ESG BBP DN 45G 0X200</v>
          </cell>
          <cell r="C3349" t="str">
            <v>UN</v>
          </cell>
          <cell r="E3349" t="str">
            <v>201,06</v>
          </cell>
        </row>
        <row r="3350">
          <cell r="A3350">
            <v>3549</v>
          </cell>
          <cell r="B3350" t="str">
            <v>JUNCAO CERAMICA 45G ESG BBP DN 45G 0X250</v>
          </cell>
          <cell r="C3350" t="str">
            <v>UN</v>
          </cell>
          <cell r="E3350" t="str">
            <v>218,66</v>
          </cell>
        </row>
        <row r="3351">
          <cell r="A3351">
            <v>20139</v>
          </cell>
          <cell r="B3351" t="str">
            <v>JUNCAO DUPLA PVC SERIE R P/ ESG PREDIAL DN 100MM</v>
          </cell>
          <cell r="C3351" t="str">
            <v>UN</v>
          </cell>
          <cell r="E3351" t="str">
            <v>34,38</v>
          </cell>
        </row>
        <row r="3352">
          <cell r="A3352">
            <v>3668</v>
          </cell>
          <cell r="B3352" t="str">
            <v>JUNCAO DUPLA PVC SOLD P/ ESG PREDIAL DN 100MM</v>
          </cell>
          <cell r="C3352" t="str">
            <v>UN</v>
          </cell>
          <cell r="E3352" t="str">
            <v>16,55</v>
          </cell>
        </row>
        <row r="3353">
          <cell r="A3353">
            <v>3656</v>
          </cell>
          <cell r="B3353" t="str">
            <v>JUNCAO DUPLA PVC SOLD P/ ESG PREDIAL DN 75MM</v>
          </cell>
          <cell r="C3353" t="str">
            <v>UN</v>
          </cell>
          <cell r="E3353" t="str">
            <v>8,32</v>
          </cell>
        </row>
        <row r="3354">
          <cell r="A3354">
            <v>3593</v>
          </cell>
          <cell r="B3354" t="str">
            <v>JUNCAO FERRO GALV 45 ROSCA 1 1/2"</v>
          </cell>
          <cell r="C3354" t="str">
            <v>UN</v>
          </cell>
          <cell r="E3354" t="str">
            <v>23,50</v>
          </cell>
        </row>
        <row r="3355">
          <cell r="A3355">
            <v>3588</v>
          </cell>
          <cell r="B3355" t="str">
            <v>JUNCAO FERRO GALV 45 ROSCA 1 1/4"</v>
          </cell>
          <cell r="C3355" t="str">
            <v>UN</v>
          </cell>
          <cell r="E3355" t="str">
            <v>17,51</v>
          </cell>
        </row>
        <row r="3356">
          <cell r="A3356">
            <v>3585</v>
          </cell>
          <cell r="B3356" t="str">
            <v>JUNCAO FERRO GALV 45 ROSCA 1/2"</v>
          </cell>
          <cell r="C3356" t="str">
            <v>UN</v>
          </cell>
          <cell r="E3356" t="str">
            <v>4,38</v>
          </cell>
        </row>
        <row r="3357">
          <cell r="A3357">
            <v>3587</v>
          </cell>
          <cell r="B3357" t="str">
            <v>JUNCAO FERRO GALV 45 ROSCA 1"</v>
          </cell>
          <cell r="C3357" t="str">
            <v>UN</v>
          </cell>
          <cell r="E3357" t="str">
            <v>11,82</v>
          </cell>
        </row>
        <row r="3358">
          <cell r="A3358">
            <v>3590</v>
          </cell>
          <cell r="B3358" t="str">
            <v>JUNCAO FERRO GALV 45 ROSCA 2 1/2"</v>
          </cell>
          <cell r="C3358" t="str">
            <v>UN</v>
          </cell>
          <cell r="E3358" t="str">
            <v>56,89</v>
          </cell>
        </row>
        <row r="3359">
          <cell r="A3359">
            <v>3589</v>
          </cell>
          <cell r="B3359" t="str">
            <v>JUNCAO FERRO GALV 45 ROSCA 2"</v>
          </cell>
          <cell r="C3359" t="str">
            <v>UN</v>
          </cell>
          <cell r="E3359" t="str">
            <v>38,46</v>
          </cell>
        </row>
        <row r="3360">
          <cell r="A3360">
            <v>3586</v>
          </cell>
          <cell r="B3360" t="str">
            <v>JUNCAO FERRO GALV 45 ROSCA 3/4"</v>
          </cell>
          <cell r="C3360" t="str">
            <v>UN</v>
          </cell>
          <cell r="E3360" t="str">
            <v>8,04</v>
          </cell>
        </row>
        <row r="3361">
          <cell r="A3361">
            <v>3592</v>
          </cell>
          <cell r="B3361" t="str">
            <v>JUNCAO FERRO GALV 45 ROSCA 3"</v>
          </cell>
          <cell r="C3361" t="str">
            <v>UN</v>
          </cell>
          <cell r="E3361" t="str">
            <v>86,78</v>
          </cell>
        </row>
        <row r="3362">
          <cell r="A3362">
            <v>3591</v>
          </cell>
          <cell r="B3362" t="str">
            <v>JUNCAO FERRO GALV 45 ROSCA 4"</v>
          </cell>
          <cell r="C3362" t="str">
            <v>UN</v>
          </cell>
          <cell r="E3362" t="str">
            <v>149,78</v>
          </cell>
        </row>
        <row r="3363">
          <cell r="A3363">
            <v>3632</v>
          </cell>
          <cell r="B3363" t="str">
            <v>JUNCAO FOFO 45 GR C/FLANGES PN 10/16/25 DN 50X50</v>
          </cell>
          <cell r="C3363" t="str">
            <v>UN</v>
          </cell>
          <cell r="E3363" t="str">
            <v>138,91</v>
          </cell>
        </row>
        <row r="3364">
          <cell r="A3364">
            <v>3638</v>
          </cell>
          <cell r="B3364" t="str">
            <v>JUNCAO FOFO 45 GR C/FLANGES PN-10 DN 400X300</v>
          </cell>
          <cell r="C3364" t="str">
            <v>UN</v>
          </cell>
          <cell r="E3364" t="str">
            <v>2.443,76</v>
          </cell>
        </row>
        <row r="3365">
          <cell r="A3365">
            <v>3604</v>
          </cell>
          <cell r="B3365" t="str">
            <v>JUNCAO FOFO 45 GR C/FLANGES PN-10 DN 400X400</v>
          </cell>
          <cell r="C3365" t="str">
            <v>UN</v>
          </cell>
          <cell r="E3365" t="str">
            <v>3.306,33</v>
          </cell>
        </row>
        <row r="3366">
          <cell r="A3366">
            <v>3595</v>
          </cell>
          <cell r="B3366" t="str">
            <v>JUNCAO FOFO 45 GR C/FLANGES PN-10/16 DN 100X 80</v>
          </cell>
          <cell r="C3366" t="str">
            <v>UN</v>
          </cell>
          <cell r="E3366" t="str">
            <v>302,50</v>
          </cell>
        </row>
        <row r="3367">
          <cell r="A3367">
            <v>3607</v>
          </cell>
          <cell r="B3367" t="str">
            <v>JUNCAO FOFO 45 GR C/FLANGES PN-10/16 DN 100X100</v>
          </cell>
          <cell r="C3367" t="str">
            <v>UN</v>
          </cell>
          <cell r="E3367" t="str">
            <v>335,94</v>
          </cell>
        </row>
        <row r="3368">
          <cell r="A3368">
            <v>3596</v>
          </cell>
          <cell r="B3368" t="str">
            <v>JUNCAO FOFO 45 GR C/FLANGES PN-10/16 DN 150X100</v>
          </cell>
          <cell r="C3368" t="str">
            <v>UN</v>
          </cell>
          <cell r="E3368" t="str">
            <v>358,21</v>
          </cell>
        </row>
        <row r="3369">
          <cell r="A3369">
            <v>3635</v>
          </cell>
          <cell r="B3369" t="str">
            <v>JUNCAO FOFO 45 GR C/FLANGES PN-10/16 DN 150X150</v>
          </cell>
          <cell r="C3369" t="str">
            <v>UN</v>
          </cell>
          <cell r="E3369" t="str">
            <v>587,54</v>
          </cell>
        </row>
        <row r="3370">
          <cell r="A3370">
            <v>3597</v>
          </cell>
          <cell r="B3370" t="str">
            <v>JUNCAO FOFO 45 GR C/FLANGES PN-10/16 DN 200X100</v>
          </cell>
          <cell r="C3370" t="str">
            <v>UN</v>
          </cell>
          <cell r="E3370" t="str">
            <v>842,86</v>
          </cell>
        </row>
        <row r="3371">
          <cell r="A3371">
            <v>3639</v>
          </cell>
          <cell r="B3371" t="str">
            <v>JUNCAO FOFO 45 GR C/FLANGES PN-10/16 DN 200X150</v>
          </cell>
          <cell r="C3371" t="str">
            <v>UN</v>
          </cell>
          <cell r="E3371" t="str">
            <v>914,59</v>
          </cell>
        </row>
        <row r="3372">
          <cell r="A3372">
            <v>3598</v>
          </cell>
          <cell r="B3372" t="str">
            <v>JUNCAO FOFO 45 GR C/FLANGES PN-10/16 DN 200X200</v>
          </cell>
          <cell r="C3372" t="str">
            <v>UN</v>
          </cell>
          <cell r="E3372" t="str">
            <v>980,92</v>
          </cell>
        </row>
        <row r="3373">
          <cell r="A3373">
            <v>3599</v>
          </cell>
          <cell r="B3373" t="str">
            <v>JUNCAO FOFO 45 GR C/FLANGES PN-10/16 DN 250X150</v>
          </cell>
          <cell r="C3373" t="str">
            <v>UN</v>
          </cell>
          <cell r="E3373" t="str">
            <v>1.172,35</v>
          </cell>
        </row>
        <row r="3374">
          <cell r="A3374">
            <v>3600</v>
          </cell>
          <cell r="B3374" t="str">
            <v>JUNCAO FOFO 45 GR C/FLANGES PN-10/16 DN 250X200</v>
          </cell>
          <cell r="C3374" t="str">
            <v>UN</v>
          </cell>
          <cell r="E3374" t="str">
            <v>1.237,48</v>
          </cell>
        </row>
        <row r="3375">
          <cell r="A3375">
            <v>3601</v>
          </cell>
          <cell r="B3375" t="str">
            <v>JUNCAO FOFO 45 GR C/FLANGES PN-10/16 DN 250X250</v>
          </cell>
          <cell r="C3375" t="str">
            <v>UN</v>
          </cell>
          <cell r="E3375" t="str">
            <v>1.636,80</v>
          </cell>
        </row>
        <row r="3376">
          <cell r="A3376">
            <v>3602</v>
          </cell>
          <cell r="B3376" t="str">
            <v>JUNCAO FOFO 45 GR C/FLANGES PN-10/16 DN 300X200</v>
          </cell>
          <cell r="C3376" t="str">
            <v>UN</v>
          </cell>
          <cell r="E3376" t="str">
            <v>1.497,93</v>
          </cell>
        </row>
        <row r="3377">
          <cell r="A3377">
            <v>3603</v>
          </cell>
          <cell r="B3377" t="str">
            <v>JUNCAO FOFO 45 GR C/FLANGES PN-10/16 DN 300X300</v>
          </cell>
          <cell r="C3377" t="str">
            <v>UN</v>
          </cell>
          <cell r="E3377" t="str">
            <v>2.140,00</v>
          </cell>
        </row>
        <row r="3378">
          <cell r="A3378">
            <v>3637</v>
          </cell>
          <cell r="B3378" t="str">
            <v>JUNCAO FOFO 45 GR C/FLANGES PN-10/16/25 DN 80X 80</v>
          </cell>
          <cell r="C3378" t="str">
            <v>UN</v>
          </cell>
          <cell r="E3378" t="str">
            <v>247,24</v>
          </cell>
        </row>
        <row r="3379">
          <cell r="A3379">
            <v>3608</v>
          </cell>
          <cell r="B3379" t="str">
            <v>JUNCAO FOFO 45 GR C/FLANGES PN-16 DN 200X100</v>
          </cell>
          <cell r="C3379" t="str">
            <v>UN</v>
          </cell>
          <cell r="E3379" t="str">
            <v>842,86</v>
          </cell>
        </row>
        <row r="3380">
          <cell r="A3380">
            <v>3609</v>
          </cell>
          <cell r="B3380" t="str">
            <v>JUNCAO FOFO 45 GR C/FLANGES PN-16 DN 200X150</v>
          </cell>
          <cell r="C3380" t="str">
            <v>UN</v>
          </cell>
          <cell r="E3380" t="str">
            <v>914,59</v>
          </cell>
        </row>
        <row r="3381">
          <cell r="A3381">
            <v>3610</v>
          </cell>
          <cell r="B3381" t="str">
            <v>JUNCAO FOFO 45 GR C/FLANGES PN-16 DN 200X200</v>
          </cell>
          <cell r="C3381" t="str">
            <v>UN</v>
          </cell>
          <cell r="E3381" t="str">
            <v>980,92</v>
          </cell>
        </row>
        <row r="3382">
          <cell r="A3382">
            <v>3634</v>
          </cell>
          <cell r="B3382" t="str">
            <v>JUNCAO FOFO 45 GR C/FLANGES PN-16 DN 250X150</v>
          </cell>
          <cell r="C3382" t="str">
            <v>UN</v>
          </cell>
          <cell r="E3382" t="str">
            <v>1.291,17</v>
          </cell>
        </row>
        <row r="3383">
          <cell r="A3383">
            <v>3611</v>
          </cell>
          <cell r="B3383" t="str">
            <v>JUNCAO FOFO 45 GR C/FLANGES PN-16 DN 250X200</v>
          </cell>
          <cell r="C3383" t="str">
            <v>UN</v>
          </cell>
          <cell r="E3383" t="str">
            <v>1.362,90</v>
          </cell>
        </row>
        <row r="3384">
          <cell r="A3384">
            <v>3612</v>
          </cell>
          <cell r="B3384" t="str">
            <v>JUNCAO FOFO 45 GR C/FLANGES PN-16 DN 250X250</v>
          </cell>
          <cell r="C3384" t="str">
            <v>UN</v>
          </cell>
          <cell r="E3384" t="str">
            <v>1.636,79</v>
          </cell>
        </row>
        <row r="3385">
          <cell r="A3385">
            <v>3613</v>
          </cell>
          <cell r="B3385" t="str">
            <v>JUNCAO FOFO 45 GR C/FLANGES PN-16 DN 300X200</v>
          </cell>
          <cell r="C3385" t="str">
            <v>UN</v>
          </cell>
          <cell r="E3385" t="str">
            <v>1.941,48</v>
          </cell>
        </row>
        <row r="3386">
          <cell r="A3386">
            <v>3633</v>
          </cell>
          <cell r="B3386" t="str">
            <v>JUNCAO FOFO 45 GR C/FLANGES PN-16 DN 300X300</v>
          </cell>
          <cell r="C3386" t="str">
            <v>UN</v>
          </cell>
          <cell r="E3386" t="str">
            <v>2.914,85</v>
          </cell>
        </row>
        <row r="3387">
          <cell r="A3387">
            <v>3614</v>
          </cell>
          <cell r="B3387" t="str">
            <v>JUNCAO FOFO 45 GR C/FLANGES PN-16 DN 400X300</v>
          </cell>
          <cell r="C3387" t="str">
            <v>UN</v>
          </cell>
          <cell r="E3387" t="str">
            <v>2.885,89</v>
          </cell>
        </row>
        <row r="3388">
          <cell r="A3388">
            <v>3615</v>
          </cell>
          <cell r="B3388" t="str">
            <v>JUNCAO FOFO 45 GR C/FLANGES PN-16 DN 400X400</v>
          </cell>
          <cell r="C3388" t="str">
            <v>UN</v>
          </cell>
          <cell r="E3388" t="str">
            <v>3.612,12</v>
          </cell>
        </row>
        <row r="3389">
          <cell r="A3389">
            <v>3617</v>
          </cell>
          <cell r="B3389" t="str">
            <v>JUNCAO FOFO 45 GR C/FLANGES PN-25 DN 100X100</v>
          </cell>
          <cell r="C3389" t="str">
            <v>UN</v>
          </cell>
          <cell r="E3389" t="str">
            <v>335,94</v>
          </cell>
        </row>
        <row r="3390">
          <cell r="A3390">
            <v>3629</v>
          </cell>
          <cell r="B3390" t="str">
            <v>JUNCAO FOFO 45 GR C/FLANGES PN-25 DN 150X100</v>
          </cell>
          <cell r="C3390" t="str">
            <v>UN</v>
          </cell>
          <cell r="E3390" t="str">
            <v>645,58</v>
          </cell>
        </row>
        <row r="3391">
          <cell r="A3391">
            <v>3618</v>
          </cell>
          <cell r="B3391" t="str">
            <v>JUNCAO FOFO 45 GR C/FLANGES PN-25 DN 150X150</v>
          </cell>
          <cell r="C3391" t="str">
            <v>UN</v>
          </cell>
          <cell r="E3391" t="str">
            <v>587,54</v>
          </cell>
        </row>
        <row r="3392">
          <cell r="A3392">
            <v>3619</v>
          </cell>
          <cell r="B3392" t="str">
            <v>JUNCAO FOFO 45 GR C/FLANGES PN-25 DN 200X100</v>
          </cell>
          <cell r="C3392" t="str">
            <v>UN</v>
          </cell>
          <cell r="E3392" t="str">
            <v>932,52</v>
          </cell>
        </row>
        <row r="3393">
          <cell r="A3393">
            <v>3628</v>
          </cell>
          <cell r="B3393" t="str">
            <v>JUNCAO FOFO 45 GR C/FLANGES PN-25 DN 200X150</v>
          </cell>
          <cell r="C3393" t="str">
            <v>UN</v>
          </cell>
          <cell r="E3393" t="str">
            <v>1.004,25</v>
          </cell>
        </row>
        <row r="3394">
          <cell r="A3394">
            <v>3620</v>
          </cell>
          <cell r="B3394" t="str">
            <v>JUNCAO FOFO 45 GR C/FLANGES PN-25 DN 200X200</v>
          </cell>
          <cell r="C3394" t="str">
            <v>UN</v>
          </cell>
          <cell r="E3394" t="str">
            <v>1.291,19</v>
          </cell>
        </row>
        <row r="3395">
          <cell r="A3395">
            <v>3627</v>
          </cell>
          <cell r="B3395" t="str">
            <v>JUNCAO FOFO 45 GR C/FLANGES PN-25 DN 250X150</v>
          </cell>
          <cell r="C3395" t="str">
            <v>UN</v>
          </cell>
          <cell r="E3395" t="str">
            <v>1.416,71</v>
          </cell>
        </row>
        <row r="3396">
          <cell r="A3396">
            <v>3621</v>
          </cell>
          <cell r="B3396" t="str">
            <v>JUNCAO FOFO 45 GR C/FLANGES PN-25 DN 250X200</v>
          </cell>
          <cell r="C3396" t="str">
            <v>UN</v>
          </cell>
          <cell r="E3396" t="str">
            <v>1.506,37</v>
          </cell>
        </row>
        <row r="3397">
          <cell r="A3397">
            <v>3626</v>
          </cell>
          <cell r="B3397" t="str">
            <v>JUNCAO FOFO 45 GR C/FLANGES PN-25 DN 250X250</v>
          </cell>
          <cell r="C3397" t="str">
            <v>UN</v>
          </cell>
          <cell r="E3397" t="str">
            <v>1.636,79</v>
          </cell>
        </row>
        <row r="3398">
          <cell r="A3398">
            <v>3622</v>
          </cell>
          <cell r="B3398" t="str">
            <v>JUNCAO FOFO 45 GR C/FLANGES PN-25 DN 300X200</v>
          </cell>
          <cell r="C3398" t="str">
            <v>UN</v>
          </cell>
          <cell r="E3398" t="str">
            <v>1.941,09</v>
          </cell>
        </row>
        <row r="3399">
          <cell r="A3399">
            <v>3625</v>
          </cell>
          <cell r="B3399" t="str">
            <v>JUNCAO FOFO 45 GR C/FLANGES PN-25 DN 300X300</v>
          </cell>
          <cell r="C3399" t="str">
            <v>UN</v>
          </cell>
          <cell r="E3399" t="str">
            <v>2.914,85</v>
          </cell>
        </row>
        <row r="3400">
          <cell r="A3400">
            <v>3623</v>
          </cell>
          <cell r="B3400" t="str">
            <v>JUNCAO FOFO 45 GR C/FLANGES PN-25 DN 400X300</v>
          </cell>
          <cell r="C3400" t="str">
            <v>UN</v>
          </cell>
          <cell r="E3400" t="str">
            <v>3.917,91</v>
          </cell>
        </row>
        <row r="3401">
          <cell r="A3401">
            <v>3624</v>
          </cell>
          <cell r="B3401" t="str">
            <v>JUNCAO FOFO 45 GR C/FLANGES PN-25 DN 400X400</v>
          </cell>
          <cell r="C3401" t="str">
            <v>UN</v>
          </cell>
          <cell r="E3401" t="str">
            <v>4.363,85</v>
          </cell>
        </row>
        <row r="3402">
          <cell r="A3402">
            <v>15037</v>
          </cell>
          <cell r="B3402" t="str">
            <v>JUNCAO FOFO 45 GR DN 100X100 INCL ANEIS BORRACHA LH PREDIAL TRADICIO- NAL P/INSTALACAO ESGOTO PREDIAL</v>
          </cell>
          <cell r="C3402" t="str">
            <v>UN</v>
          </cell>
          <cell r="E3402" t="str">
            <v>0,05</v>
          </cell>
        </row>
        <row r="3403">
          <cell r="A3403">
            <v>15035</v>
          </cell>
          <cell r="B3403" t="str">
            <v>JUNCAO FOFO 45 GR DN 100X50 INCL ANEIS BORRACHA LH PREDIAL TRADICIONALP/INSTALACAO ESGOTO PREDIAL</v>
          </cell>
          <cell r="C3403" t="str">
            <v>UN</v>
          </cell>
          <cell r="E3403" t="str">
            <v>0,03</v>
          </cell>
        </row>
        <row r="3404">
          <cell r="A3404">
            <v>15036</v>
          </cell>
          <cell r="B3404" t="str">
            <v>JUNCAO FOFO 45 GR DN 100X75 INCL ANEIS BORRACHA LH PREDIAL TRADICIONALP/INSTALACAO ESGOTO PREDIAL</v>
          </cell>
          <cell r="C3404" t="str">
            <v>UN</v>
          </cell>
          <cell r="E3404" t="str">
            <v>0,04</v>
          </cell>
        </row>
        <row r="3405">
          <cell r="A3405">
            <v>15039</v>
          </cell>
          <cell r="B3405" t="str">
            <v>JUNCAO FOFO 45 GR DN 150X100 INCL ANEIS BORRACHA LH PREDIAL TRADICIO- NAL P/INSTALACAO ESGOTO PREDIAL</v>
          </cell>
          <cell r="C3405" t="str">
            <v>UN</v>
          </cell>
          <cell r="E3405" t="str">
            <v>0,06</v>
          </cell>
        </row>
        <row r="3406">
          <cell r="A3406">
            <v>15040</v>
          </cell>
          <cell r="B3406" t="str">
            <v>JUNCAO FOFO 45 GR DN 150X150 INCL ANEIS BORRACHA LH PREDIAL TRADICIO- NAL P/INSTALACAO ESGOTO PREDIAL</v>
          </cell>
          <cell r="C3406" t="str">
            <v>UN</v>
          </cell>
          <cell r="E3406" t="str">
            <v>0,08</v>
          </cell>
        </row>
        <row r="3407">
          <cell r="A3407">
            <v>15038</v>
          </cell>
          <cell r="B3407" t="str">
            <v>JUNCAO FOFO 45 GR DN 150X75 INCL ANEIS BORRACHA LH PREDIAL TRADICIONALP/INSTALACAO ESGOTO PREDIAL</v>
          </cell>
          <cell r="C3407" t="str">
            <v>UN</v>
          </cell>
          <cell r="E3407" t="str">
            <v>0,05</v>
          </cell>
        </row>
        <row r="3408">
          <cell r="A3408">
            <v>15032</v>
          </cell>
          <cell r="B3408" t="str">
            <v>JUNCAO FOFO 45 GR DN 50X50 INCL ANEIS BORRACHA LH PREDIAL TRADICIONAL P/INSTALACAO ESGOTO PREDIAL</v>
          </cell>
          <cell r="C3408" t="str">
            <v>UN</v>
          </cell>
          <cell r="E3408" t="str">
            <v>0,02</v>
          </cell>
        </row>
        <row r="3409">
          <cell r="A3409">
            <v>15033</v>
          </cell>
          <cell r="B3409" t="str">
            <v>JUNCAO FOFO 45 GR DN 75X50 INCL ANEIS BORRACHA LH PREDIAL TRADICIONAL P/INSTALACAO ESGOTO PREDIAL</v>
          </cell>
          <cell r="C3409" t="str">
            <v>UN</v>
          </cell>
          <cell r="E3409" t="str">
            <v>0,02</v>
          </cell>
        </row>
        <row r="3410">
          <cell r="A3410">
            <v>15034</v>
          </cell>
          <cell r="B3410" t="str">
            <v>JUNCAO FOFO 45 GR DN 75X75 INCL ANEIS BORRACHA LH PREDIAL TRADICIONAL P/INSTALACAO ESGOTO PREDIAL</v>
          </cell>
          <cell r="C3410" t="str">
            <v>UN</v>
          </cell>
          <cell r="E3410" t="str">
            <v>0,03</v>
          </cell>
        </row>
        <row r="3411">
          <cell r="A3411">
            <v>15041</v>
          </cell>
          <cell r="B3411" t="str">
            <v>JUNCAO FOFO 45 GR DUPLA DN 100X100 INCL ANEIS BORRACHA LH PREDIAL TRA-DICIONAL P/INSTALACAO ESGOTO PREDIAL</v>
          </cell>
          <cell r="C3411" t="str">
            <v>UN</v>
          </cell>
          <cell r="E3411" t="str">
            <v>0,05</v>
          </cell>
        </row>
        <row r="3412">
          <cell r="A3412">
            <v>10908</v>
          </cell>
          <cell r="B3412" t="str">
            <v>JUNCAO INVERTIDA PVC SOLD P/ ESG PREDIAL REDUCAO 100 X 50MM</v>
          </cell>
          <cell r="C3412" t="str">
            <v>UN</v>
          </cell>
          <cell r="E3412" t="str">
            <v>7,10</v>
          </cell>
        </row>
        <row r="3413">
          <cell r="A3413">
            <v>10909</v>
          </cell>
          <cell r="B3413" t="str">
            <v>JUNCAO INVERTIDA PVC SOLD P/ ESG PREDIAL REDUCAO 100 X 75MM</v>
          </cell>
          <cell r="C3413" t="str">
            <v>UN</v>
          </cell>
          <cell r="E3413" t="str">
            <v>11,70</v>
          </cell>
        </row>
        <row r="3414">
          <cell r="A3414">
            <v>3669</v>
          </cell>
          <cell r="B3414" t="str">
            <v>JUNCAO INVERTIDA PVC SOLD P/ ESG PREDIAL REDUCAO 75 X 50MM</v>
          </cell>
          <cell r="C3414" t="str">
            <v>UN</v>
          </cell>
          <cell r="E3414" t="str">
            <v>4,58</v>
          </cell>
        </row>
        <row r="3415">
          <cell r="A3415">
            <v>10911</v>
          </cell>
          <cell r="B3415" t="str">
            <v>JUNCAO INVERTIDA PVC SOLD P/ ESG PREDIAL 75MM</v>
          </cell>
          <cell r="C3415" t="str">
            <v>UN</v>
          </cell>
          <cell r="E3415" t="str">
            <v>15,85</v>
          </cell>
        </row>
        <row r="3416">
          <cell r="A3416">
            <v>10865</v>
          </cell>
          <cell r="B3416" t="str">
            <v>JUNCAO PVC PBA NBR 10251 P/ REDE AGUA BBB DN 50/DE 60 MM</v>
          </cell>
          <cell r="C3416" t="str">
            <v>UN</v>
          </cell>
          <cell r="E3416" t="str">
            <v>12,79</v>
          </cell>
        </row>
        <row r="3417">
          <cell r="A3417">
            <v>3666</v>
          </cell>
          <cell r="B3417" t="str">
            <v>JUNCAO PVC SOLD 45G P/ ESG PREDIAL DN 40MM</v>
          </cell>
          <cell r="C3417" t="str">
            <v>UN</v>
          </cell>
          <cell r="E3417" t="str">
            <v>1,62</v>
          </cell>
        </row>
        <row r="3418">
          <cell r="A3418">
            <v>3653</v>
          </cell>
          <cell r="B3418" t="str">
            <v>JUNCAO PVC 45G NBR 10569 P/ REDE COLET ESG JE BBB DN 100MM</v>
          </cell>
          <cell r="C3418" t="str">
            <v>UN</v>
          </cell>
          <cell r="E3418" t="str">
            <v>13,30</v>
          </cell>
        </row>
        <row r="3419">
          <cell r="A3419">
            <v>3649</v>
          </cell>
          <cell r="B3419" t="str">
            <v>JUNCAO PVC 45G NBR 10569 P/ REDE COLET ESG JE BBB DN 150MM</v>
          </cell>
          <cell r="C3419" t="str">
            <v>UN</v>
          </cell>
          <cell r="E3419" t="str">
            <v>26,37</v>
          </cell>
        </row>
        <row r="3420">
          <cell r="A3420">
            <v>3651</v>
          </cell>
          <cell r="B3420" t="str">
            <v>JUNCAO PVC 45G NBR 10569 P/ REDE COLET ESG JE BBB DN 200MM</v>
          </cell>
          <cell r="C3420" t="str">
            <v>UN</v>
          </cell>
          <cell r="E3420" t="str">
            <v>43,79</v>
          </cell>
        </row>
        <row r="3421">
          <cell r="A3421">
            <v>3650</v>
          </cell>
          <cell r="B3421" t="str">
            <v>JUNCAO PVC 45G NBR 10569 P/ REDE COLET ESG JE BBB DN 250MM</v>
          </cell>
          <cell r="C3421" t="str">
            <v>UN</v>
          </cell>
          <cell r="E3421" t="str">
            <v>127,60</v>
          </cell>
        </row>
        <row r="3422">
          <cell r="A3422">
            <v>3645</v>
          </cell>
          <cell r="B3422" t="str">
            <v>JUNCAO PVC 45G NBR 10569 P/ REDE COLET ESG JE BBB DN 300MM</v>
          </cell>
          <cell r="C3422" t="str">
            <v>UN</v>
          </cell>
          <cell r="E3422" t="str">
            <v>208,72</v>
          </cell>
        </row>
        <row r="3423">
          <cell r="A3423">
            <v>3646</v>
          </cell>
          <cell r="B3423" t="str">
            <v>JUNCAO PVC 45G NBR 10569 P/ REDE COLET ESG JE BBB DN 350MM</v>
          </cell>
          <cell r="C3423" t="str">
            <v>UN</v>
          </cell>
          <cell r="E3423" t="str">
            <v>306,88</v>
          </cell>
        </row>
        <row r="3424">
          <cell r="A3424">
            <v>3647</v>
          </cell>
          <cell r="B3424" t="str">
            <v>JUNCAO PVC 45G NBR 10569 P/ REDE COLET ESG JE BBB DN 400MM</v>
          </cell>
          <cell r="C3424" t="str">
            <v>UN</v>
          </cell>
          <cell r="E3424" t="str">
            <v>416,63</v>
          </cell>
        </row>
        <row r="3425">
          <cell r="A3425">
            <v>12625</v>
          </cell>
          <cell r="B3425" t="str">
            <v>JUNCAO PVC 60G AQUAPLUV 88 MM</v>
          </cell>
          <cell r="C3425" t="str">
            <v>UN</v>
          </cell>
          <cell r="E3425" t="str">
            <v>2,72</v>
          </cell>
        </row>
        <row r="3426">
          <cell r="A3426">
            <v>20134</v>
          </cell>
          <cell r="B3426" t="str">
            <v>JUNCAO SIMPLES PVC LEVE 125MM</v>
          </cell>
          <cell r="C3426" t="str">
            <v>UN</v>
          </cell>
          <cell r="E3426" t="str">
            <v>69,33</v>
          </cell>
        </row>
        <row r="3427">
          <cell r="A3427">
            <v>20136</v>
          </cell>
          <cell r="B3427" t="str">
            <v>JUNCAO SIMPLES PVC LEVE 150MM</v>
          </cell>
          <cell r="C3427" t="str">
            <v>UN</v>
          </cell>
          <cell r="E3427" t="str">
            <v>77,49</v>
          </cell>
        </row>
        <row r="3428">
          <cell r="A3428">
            <v>3670</v>
          </cell>
          <cell r="B3428" t="str">
            <v>JUNCAO SIMPLES PVC P/ ESG PREDIAL DN 100X100MM</v>
          </cell>
          <cell r="C3428" t="str">
            <v>UN</v>
          </cell>
          <cell r="E3428" t="str">
            <v>9,42</v>
          </cell>
        </row>
        <row r="3429">
          <cell r="A3429">
            <v>3659</v>
          </cell>
          <cell r="B3429" t="str">
            <v>JUNCAO SIMPLES PVC P/ ESG PREDIAL DN 100X50MM</v>
          </cell>
          <cell r="C3429" t="str">
            <v>UN</v>
          </cell>
          <cell r="E3429" t="str">
            <v>5,54</v>
          </cell>
        </row>
        <row r="3430">
          <cell r="A3430">
            <v>3660</v>
          </cell>
          <cell r="B3430" t="str">
            <v>JUNCAO SIMPLES PVC P/ ESG PREDIAL DN 100X75MM</v>
          </cell>
          <cell r="C3430" t="str">
            <v>UN</v>
          </cell>
          <cell r="E3430" t="str">
            <v>9,78</v>
          </cell>
        </row>
        <row r="3431">
          <cell r="A3431">
            <v>3662</v>
          </cell>
          <cell r="B3431" t="str">
            <v>JUNCAO SIMPLES PVC P/ ESG PREDIAL DN 50X50MM</v>
          </cell>
          <cell r="C3431" t="str">
            <v>UN</v>
          </cell>
          <cell r="E3431" t="str">
            <v>3,58</v>
          </cell>
        </row>
        <row r="3432">
          <cell r="A3432">
            <v>3661</v>
          </cell>
          <cell r="B3432" t="str">
            <v>JUNCAO SIMPLES PVC P/ ESG PREDIAL DN 75X50MM</v>
          </cell>
          <cell r="C3432" t="str">
            <v>UN</v>
          </cell>
          <cell r="E3432" t="str">
            <v>5,60</v>
          </cell>
        </row>
        <row r="3433">
          <cell r="A3433">
            <v>3658</v>
          </cell>
          <cell r="B3433" t="str">
            <v>JUNCAO SIMPLES PVC P/ ESG PREDIAL DN 75X75MM</v>
          </cell>
          <cell r="C3433" t="str">
            <v>UN</v>
          </cell>
          <cell r="E3433" t="str">
            <v>7,13</v>
          </cell>
        </row>
        <row r="3434">
          <cell r="A3434">
            <v>20144</v>
          </cell>
          <cell r="B3434" t="str">
            <v>JUNCAO SIMPLES PVC SERIE R P/ESG PREDIAL DN 100 X 100MM</v>
          </cell>
          <cell r="C3434" t="str">
            <v>UN</v>
          </cell>
          <cell r="E3434" t="str">
            <v>25,86</v>
          </cell>
        </row>
        <row r="3435">
          <cell r="A3435">
            <v>20143</v>
          </cell>
          <cell r="B3435" t="str">
            <v>JUNCAO SIMPLES PVC SERIE R P/ESG PREDIAL DN 100 X 75MM</v>
          </cell>
          <cell r="C3435" t="str">
            <v>UN</v>
          </cell>
          <cell r="E3435" t="str">
            <v>27,12</v>
          </cell>
        </row>
        <row r="3436">
          <cell r="A3436">
            <v>20145</v>
          </cell>
          <cell r="B3436" t="str">
            <v>JUNCAO SIMPLES PVC SERIE R P/ESG PREDIAL DN 150 X 100MM</v>
          </cell>
          <cell r="C3436" t="str">
            <v>UN</v>
          </cell>
          <cell r="E3436" t="str">
            <v>66,88</v>
          </cell>
        </row>
        <row r="3437">
          <cell r="A3437">
            <v>20146</v>
          </cell>
          <cell r="B3437" t="str">
            <v>JUNCAO SIMPLES PVC SERIE R P/ESG PREDIAL DN 150 X 150MM</v>
          </cell>
          <cell r="C3437" t="str">
            <v>UN</v>
          </cell>
          <cell r="E3437" t="str">
            <v>69,20</v>
          </cell>
        </row>
        <row r="3438">
          <cell r="A3438">
            <v>20140</v>
          </cell>
          <cell r="B3438" t="str">
            <v>JUNCAO SIMPLES PVC SERIE R P/ESG PREDIAL DN 40MM</v>
          </cell>
          <cell r="C3438" t="str">
            <v>UN</v>
          </cell>
          <cell r="E3438" t="str">
            <v>4,64</v>
          </cell>
        </row>
        <row r="3439">
          <cell r="A3439">
            <v>20141</v>
          </cell>
          <cell r="B3439" t="str">
            <v>JUNCAO SIMPLES PVC SERIE R P/ESG PREDIAL DN 50MM</v>
          </cell>
          <cell r="C3439" t="str">
            <v>UN</v>
          </cell>
          <cell r="E3439" t="str">
            <v>7,16</v>
          </cell>
        </row>
        <row r="3440">
          <cell r="A3440">
            <v>20142</v>
          </cell>
          <cell r="B3440" t="str">
            <v>JUNCAO SIMPLES PVC SERIE R P/ESG PREDIAL DN 75 X 75MM</v>
          </cell>
          <cell r="C3440" t="str">
            <v>UN</v>
          </cell>
          <cell r="E3440" t="str">
            <v>16,98</v>
          </cell>
        </row>
        <row r="3441">
          <cell r="A3441">
            <v>20138</v>
          </cell>
          <cell r="B3441" t="str">
            <v>JUNCAO SIMPLES REDUCAO PVC LEVE C/ BOLSA P/ ANEL 150 X 100MM</v>
          </cell>
          <cell r="C3441" t="str">
            <v>UN</v>
          </cell>
          <cell r="E3441" t="str">
            <v>29,84</v>
          </cell>
        </row>
        <row r="3442">
          <cell r="A3442">
            <v>20137</v>
          </cell>
          <cell r="B3442" t="str">
            <v>JUNCAO SIMPLES REDUCAO PVC LEVE C/ BOLSA P/ ANEL 150 X 75MM</v>
          </cell>
          <cell r="C3442" t="str">
            <v>UN</v>
          </cell>
          <cell r="E3442" t="str">
            <v>26,10</v>
          </cell>
        </row>
        <row r="3443">
          <cell r="A3443">
            <v>14157</v>
          </cell>
          <cell r="B3443" t="str">
            <v>JUNCAO 2 GARRAS P/ INST. APARENTE</v>
          </cell>
          <cell r="C3443" t="str">
            <v>UN</v>
          </cell>
          <cell r="E3443" t="str">
            <v>3,09</v>
          </cell>
        </row>
        <row r="3444">
          <cell r="A3444">
            <v>3655</v>
          </cell>
          <cell r="B3444" t="str">
            <v>JUNCAO 45G PVC C/ ROSCA 1 1/2"</v>
          </cell>
          <cell r="C3444" t="str">
            <v>UN</v>
          </cell>
          <cell r="E3444" t="str">
            <v>10,27</v>
          </cell>
        </row>
        <row r="3445">
          <cell r="A3445">
            <v>3657</v>
          </cell>
          <cell r="B3445" t="str">
            <v>JUNCAO 45G PVC C/ ROSCA 1 1/4"</v>
          </cell>
          <cell r="C3445" t="str">
            <v>UN</v>
          </cell>
          <cell r="E3445" t="str">
            <v>8,69</v>
          </cell>
        </row>
        <row r="3446">
          <cell r="A3446">
            <v>3654</v>
          </cell>
          <cell r="B3446" t="str">
            <v>JUNCAO 45G PVC C/ ROSCA 1/2"</v>
          </cell>
          <cell r="C3446" t="str">
            <v>UN</v>
          </cell>
          <cell r="E3446" t="str">
            <v>3,98</v>
          </cell>
        </row>
        <row r="3447">
          <cell r="A3447">
            <v>3663</v>
          </cell>
          <cell r="B3447" t="str">
            <v>JUNCAO 45G PVC C/ ROSCA 1"</v>
          </cell>
          <cell r="C3447" t="str">
            <v>UN</v>
          </cell>
          <cell r="E3447" t="str">
            <v>4,97</v>
          </cell>
        </row>
        <row r="3448">
          <cell r="A3448">
            <v>3665</v>
          </cell>
          <cell r="B3448" t="str">
            <v>JUNCAO 45G PVC C/ ROSCA 2"</v>
          </cell>
          <cell r="C3448" t="str">
            <v>UN</v>
          </cell>
          <cell r="E3448" t="str">
            <v>18,39</v>
          </cell>
        </row>
        <row r="3449">
          <cell r="A3449">
            <v>3664</v>
          </cell>
          <cell r="B3449" t="str">
            <v>JUNCAO 45G PVC C/ ROSCA 3/4"</v>
          </cell>
          <cell r="C3449" t="str">
            <v>UN</v>
          </cell>
          <cell r="E3449" t="str">
            <v>4,61</v>
          </cell>
        </row>
        <row r="3450">
          <cell r="A3450">
            <v>13364</v>
          </cell>
          <cell r="B3450" t="str">
            <v>JUNTA DE VIDRO H=20MM E=3MM</v>
          </cell>
          <cell r="C3450" t="str">
            <v>M</v>
          </cell>
          <cell r="E3450" t="str">
            <v>0,42</v>
          </cell>
        </row>
        <row r="3451">
          <cell r="A3451">
            <v>3677</v>
          </cell>
          <cell r="B3451" t="str">
            <v>JUNTA DILATACAO ELASTICA (PVC) P/ CONCRETO (FUGENBAND) M-350/6 PRESSAO ATE 70 MCA</v>
          </cell>
          <cell r="C3451" t="str">
            <v>M</v>
          </cell>
          <cell r="E3451" t="str">
            <v>202,87</v>
          </cell>
        </row>
        <row r="3452">
          <cell r="A3452">
            <v>3674</v>
          </cell>
          <cell r="B3452" t="str">
            <v>JUNTA DILATACAO ELASTICA (PVC) P/ CONCRETO (FUGENBAND) O-120/3 PRESSAO ATE 2 MCA</v>
          </cell>
          <cell r="C3452" t="str">
            <v>M</v>
          </cell>
          <cell r="E3452" t="str">
            <v>33,47</v>
          </cell>
        </row>
        <row r="3453">
          <cell r="A3453">
            <v>3681</v>
          </cell>
          <cell r="B3453" t="str">
            <v>JUNTA DILATACAO ELASTICA (PVC) P/ CONCRETO (FUGENBAND) O-220/6 PRESSAO ATE 30 MCA</v>
          </cell>
          <cell r="C3453" t="str">
            <v>M</v>
          </cell>
          <cell r="E3453" t="str">
            <v>82,97</v>
          </cell>
        </row>
        <row r="3454">
          <cell r="A3454">
            <v>3676</v>
          </cell>
          <cell r="B3454" t="str">
            <v>JUNTA DILATACAO ELASTICA (PVC) P/ CONCRETO (FUGENBAND) O-350/10 PRESSAO ATE 100 MCA</v>
          </cell>
          <cell r="C3454" t="str">
            <v>M</v>
          </cell>
          <cell r="E3454" t="str">
            <v>234,69</v>
          </cell>
        </row>
        <row r="3455">
          <cell r="A3455">
            <v>11618</v>
          </cell>
          <cell r="B3455" t="str">
            <v>JUNTA DILATACAO ELASTICA (PVC) P/ CONCRETO (FUGENBAND) O-350/10-I PRESSAO ATE 100 MCA</v>
          </cell>
          <cell r="C3455" t="str">
            <v>M</v>
          </cell>
          <cell r="E3455" t="str">
            <v>275,39</v>
          </cell>
        </row>
        <row r="3456">
          <cell r="A3456">
            <v>3679</v>
          </cell>
          <cell r="B3456" t="str">
            <v>JUNTA DILATACAO ELASTICA (PVC) P/ CONCRETO (FUGENBAND) O-350/6 PRESSAO ATE 70 MCA</v>
          </cell>
          <cell r="C3456" t="str">
            <v>M</v>
          </cell>
          <cell r="E3456" t="str">
            <v>220,63</v>
          </cell>
        </row>
        <row r="3457">
          <cell r="A3457">
            <v>3678</v>
          </cell>
          <cell r="B3457" t="str">
            <v>JUNTA DILATACAO JEENE JJ0813M (-5/+10MM) - INCL EXEC/LABIOS POLIMERICOS</v>
          </cell>
          <cell r="C3457" t="str">
            <v>M</v>
          </cell>
          <cell r="E3457" t="str">
            <v>18,20</v>
          </cell>
        </row>
        <row r="3458">
          <cell r="A3458">
            <v>14804</v>
          </cell>
          <cell r="B3458" t="str">
            <v>JUNTA DILATACAO JEENE JJ0820TB (-16/+25MM) - INCL EXEC/LABIOS POLIMERICOS</v>
          </cell>
          <cell r="C3458" t="str">
            <v>M</v>
          </cell>
          <cell r="E3458" t="str">
            <v>92,71</v>
          </cell>
        </row>
        <row r="3459">
          <cell r="A3459">
            <v>14077</v>
          </cell>
          <cell r="B3459" t="str">
            <v>JUNTA DILATACAO JEENE JJ1525QN (-10/+20MM) - INCL EXEC/LABIOS POLIMERICOS NAL 3,9 T - IMPACTO DINAMICO 3,33T**CAIXA**</v>
          </cell>
          <cell r="C3459" t="str">
            <v>M</v>
          </cell>
          <cell r="E3459" t="str">
            <v>66,00</v>
          </cell>
        </row>
        <row r="3460">
          <cell r="A3460">
            <v>3672</v>
          </cell>
          <cell r="B3460" t="str">
            <v>JUNTA DILATACAO PLASTICA P/ PISO H=10MM E=4,0MM</v>
          </cell>
          <cell r="C3460" t="str">
            <v>M</v>
          </cell>
          <cell r="E3460" t="str">
            <v>0,64</v>
          </cell>
        </row>
        <row r="3461">
          <cell r="A3461">
            <v>3671</v>
          </cell>
          <cell r="B3461" t="str">
            <v>JUNTA DILATACAO PLASTICA P/ PISO H=20MM E=3,0MM</v>
          </cell>
          <cell r="C3461" t="str">
            <v>M</v>
          </cell>
          <cell r="E3461" t="str">
            <v>0,77</v>
          </cell>
        </row>
        <row r="3462">
          <cell r="A3462">
            <v>3673</v>
          </cell>
          <cell r="B3462" t="str">
            <v>JUNTA DILATACAO PLASTICA P/ PISO H=25MM E=4,0MM</v>
          </cell>
          <cell r="C3462" t="str">
            <v>M</v>
          </cell>
          <cell r="E3462" t="str">
            <v>0,85</v>
          </cell>
        </row>
        <row r="3463">
          <cell r="A3463">
            <v>3718</v>
          </cell>
          <cell r="B3463" t="str">
            <v>JUNTA GIBAULT FOFO DN 50</v>
          </cell>
          <cell r="C3463" t="str">
            <v>UN</v>
          </cell>
          <cell r="E3463" t="str">
            <v>105,33</v>
          </cell>
        </row>
        <row r="3464">
          <cell r="A3464">
            <v>3719</v>
          </cell>
          <cell r="B3464" t="str">
            <v>JUNTA GIBAULT FOFO DN 80</v>
          </cell>
          <cell r="C3464" t="str">
            <v>UN</v>
          </cell>
          <cell r="E3464" t="str">
            <v>108,91</v>
          </cell>
        </row>
        <row r="3465">
          <cell r="A3465">
            <v>3720</v>
          </cell>
          <cell r="B3465" t="str">
            <v>JUNTA GIBAULT FOFO DN 100</v>
          </cell>
          <cell r="C3465" t="str">
            <v>UN</v>
          </cell>
          <cell r="E3465" t="str">
            <v>110,75</v>
          </cell>
        </row>
        <row r="3466">
          <cell r="A3466">
            <v>3721</v>
          </cell>
          <cell r="B3466" t="str">
            <v>JUNTA GIBAULT FOFO DN 150</v>
          </cell>
          <cell r="C3466" t="str">
            <v>UN</v>
          </cell>
          <cell r="E3466" t="str">
            <v>190,74</v>
          </cell>
        </row>
        <row r="3467">
          <cell r="A3467">
            <v>3722</v>
          </cell>
          <cell r="B3467" t="str">
            <v>JUNTA GIBAULT FOFO DN 200</v>
          </cell>
          <cell r="C3467" t="str">
            <v>UN</v>
          </cell>
          <cell r="E3467" t="str">
            <v>319,97</v>
          </cell>
        </row>
        <row r="3468">
          <cell r="A3468">
            <v>3723</v>
          </cell>
          <cell r="B3468" t="str">
            <v>JUNTA GIBAULT FOFO DN 250</v>
          </cell>
          <cell r="C3468" t="str">
            <v>UN</v>
          </cell>
          <cell r="E3468" t="str">
            <v>338,43</v>
          </cell>
        </row>
        <row r="3469">
          <cell r="A3469">
            <v>3724</v>
          </cell>
          <cell r="B3469" t="str">
            <v>JUNTA GIBAULT FOFO DN 300</v>
          </cell>
          <cell r="C3469" t="str">
            <v>UN</v>
          </cell>
          <cell r="E3469" t="str">
            <v>455,60</v>
          </cell>
        </row>
        <row r="3470">
          <cell r="A3470">
            <v>3725</v>
          </cell>
          <cell r="B3470" t="str">
            <v>JUNTA GIBAULT FOFO DN 350</v>
          </cell>
          <cell r="C3470" t="str">
            <v>UN</v>
          </cell>
          <cell r="E3470" t="str">
            <v>664,53</v>
          </cell>
        </row>
        <row r="3471">
          <cell r="A3471">
            <v>3728</v>
          </cell>
          <cell r="B3471" t="str">
            <v>JUNTA GIBAULT FOFO DN 400</v>
          </cell>
          <cell r="C3471" t="str">
            <v>UN</v>
          </cell>
          <cell r="E3471" t="str">
            <v>744,51</v>
          </cell>
        </row>
        <row r="3472">
          <cell r="A3472">
            <v>3726</v>
          </cell>
          <cell r="B3472" t="str">
            <v>JUNTA GIBAULT FOFO DN 500</v>
          </cell>
          <cell r="C3472" t="str">
            <v>UN</v>
          </cell>
          <cell r="E3472" t="str">
            <v>1.126,01</v>
          </cell>
        </row>
        <row r="3473">
          <cell r="A3473">
            <v>3727</v>
          </cell>
          <cell r="B3473" t="str">
            <v>JUNTA GIBAULT FOFO DN 600</v>
          </cell>
          <cell r="C3473" t="str">
            <v>UN</v>
          </cell>
          <cell r="E3473" t="str">
            <v>1.710,55</v>
          </cell>
        </row>
        <row r="3474">
          <cell r="A3474">
            <v>11617</v>
          </cell>
          <cell r="B3474" t="str">
            <v>JUNTA LATAO P/ PISO H =15MM E=3MM</v>
          </cell>
          <cell r="C3474" t="str">
            <v>KG</v>
          </cell>
          <cell r="E3474" t="str">
            <v>22,21</v>
          </cell>
        </row>
        <row r="3475">
          <cell r="A3475">
            <v>6092</v>
          </cell>
          <cell r="B3475" t="str">
            <v>JUNTA PLASTICA DE VEDACAO - BISNAGA 250G</v>
          </cell>
          <cell r="C3475" t="str">
            <v>KG</v>
          </cell>
          <cell r="E3475" t="str">
            <v>23,73</v>
          </cell>
        </row>
        <row r="3476">
          <cell r="A3476">
            <v>20266</v>
          </cell>
          <cell r="B3476" t="str">
            <v>KIT ACESSORIOS PLASTICO P/ BANHEIRO - PAPELEIRA, SABONETEIRA E CABIDE</v>
          </cell>
          <cell r="C3476" t="str">
            <v>UN</v>
          </cell>
          <cell r="E3476" t="str">
            <v>24,79</v>
          </cell>
        </row>
        <row r="3477">
          <cell r="A3477">
            <v>3729</v>
          </cell>
          <cell r="B3477" t="str">
            <v>KIT CAVALETE PVC C/ REGISTRO DE ESFERA 1/2"</v>
          </cell>
          <cell r="C3477" t="str">
            <v>UN</v>
          </cell>
          <cell r="E3477" t="str">
            <v>21,00</v>
          </cell>
        </row>
        <row r="3478">
          <cell r="A3478">
            <v>63</v>
          </cell>
          <cell r="B3478" t="str">
            <v>KIT CAVALETE PVC C/ REGISTRO 3/4"</v>
          </cell>
          <cell r="C3478" t="str">
            <v>UN</v>
          </cell>
          <cell r="E3478" t="str">
            <v>23,01</v>
          </cell>
        </row>
        <row r="3479">
          <cell r="A3479">
            <v>2599</v>
          </cell>
          <cell r="B3479" t="str">
            <v>KIT-EMENDA C1 1 1/4" P/ DUTOS TIPO KANAFLEX</v>
          </cell>
          <cell r="C3479" t="str">
            <v>UN</v>
          </cell>
          <cell r="E3479" t="str">
            <v>14,41</v>
          </cell>
        </row>
        <row r="3480">
          <cell r="A3480">
            <v>2600</v>
          </cell>
          <cell r="B3480" t="str">
            <v>KIT-EMENDA C1 2" P/ DUTOS TIPO KANAFLEX</v>
          </cell>
          <cell r="C3480" t="str">
            <v>UN</v>
          </cell>
          <cell r="E3480" t="str">
            <v>17,94</v>
          </cell>
        </row>
        <row r="3481">
          <cell r="A3481">
            <v>2607</v>
          </cell>
          <cell r="B3481" t="str">
            <v>KIT-EMENDA C1 3" P/ DUTOS TIPO KANAFLEX</v>
          </cell>
          <cell r="C3481" t="str">
            <v>UN</v>
          </cell>
          <cell r="E3481" t="str">
            <v>21,92</v>
          </cell>
        </row>
        <row r="3482">
          <cell r="A3482">
            <v>2601</v>
          </cell>
          <cell r="B3482" t="str">
            <v>KIT-EMENDA C1 4" P/ DUTOS TIPO KANAFLEX</v>
          </cell>
          <cell r="C3482" t="str">
            <v>UN</v>
          </cell>
          <cell r="E3482" t="str">
            <v>28,29</v>
          </cell>
        </row>
        <row r="3483">
          <cell r="A3483">
            <v>2606</v>
          </cell>
          <cell r="B3483" t="str">
            <v>KIT-EMENDA C1 5" P/ DUTOS TP KANAFLEX</v>
          </cell>
          <cell r="C3483" t="str">
            <v>UN</v>
          </cell>
          <cell r="E3483" t="str">
            <v>34,77</v>
          </cell>
        </row>
        <row r="3484">
          <cell r="A3484">
            <v>2602</v>
          </cell>
          <cell r="B3484" t="str">
            <v>KIT-EMENDA C1 6" P/ DUTOS TIPO KANAFLEX</v>
          </cell>
          <cell r="C3484" t="str">
            <v>UN</v>
          </cell>
          <cell r="E3484" t="str">
            <v>42,03</v>
          </cell>
        </row>
        <row r="3485">
          <cell r="A3485">
            <v>2603</v>
          </cell>
          <cell r="B3485" t="str">
            <v>KIT-EMENDA C2 2" P/ DUTOS TIPO KANAFLEX</v>
          </cell>
          <cell r="C3485" t="str">
            <v>UN</v>
          </cell>
          <cell r="E3485" t="str">
            <v>18,55</v>
          </cell>
        </row>
        <row r="3486">
          <cell r="A3486">
            <v>2605</v>
          </cell>
          <cell r="B3486" t="str">
            <v>KIT-EMENDA C2 3" P/ DUTOS TIPO KANAFLEX</v>
          </cell>
          <cell r="C3486" t="str">
            <v>UN</v>
          </cell>
          <cell r="E3486" t="str">
            <v>21,72</v>
          </cell>
        </row>
        <row r="3487">
          <cell r="A3487">
            <v>2604</v>
          </cell>
          <cell r="B3487" t="str">
            <v>KIT-EMENDA C2 4" P/ DUTOS TIPO KANAFLEX</v>
          </cell>
          <cell r="C3487" t="str">
            <v>UN</v>
          </cell>
          <cell r="E3487" t="str">
            <v>30,90</v>
          </cell>
        </row>
        <row r="3488">
          <cell r="A3488">
            <v>2598</v>
          </cell>
          <cell r="B3488" t="str">
            <v>KIT-EMENDA C2 5" P/ DUTOS TIPO KANAFLEX</v>
          </cell>
          <cell r="C3488" t="str">
            <v>UN</v>
          </cell>
          <cell r="E3488" t="str">
            <v>36,02</v>
          </cell>
        </row>
        <row r="3489">
          <cell r="A3489">
            <v>2608</v>
          </cell>
          <cell r="B3489" t="str">
            <v>KIT-EMENDA C2 6" P/ DUTOS TIPO KANAFLEX</v>
          </cell>
          <cell r="C3489" t="str">
            <v>UN</v>
          </cell>
          <cell r="E3489" t="str">
            <v>39,16</v>
          </cell>
        </row>
        <row r="3490">
          <cell r="A3490">
            <v>3412</v>
          </cell>
          <cell r="B3490" t="str">
            <v>LA DE VIDRO E = 2,5CM - PLACA 120 X 60CM</v>
          </cell>
          <cell r="C3490" t="str">
            <v>M2</v>
          </cell>
          <cell r="E3490" t="str">
            <v>23,38</v>
          </cell>
        </row>
        <row r="3491">
          <cell r="A3491">
            <v>3413</v>
          </cell>
          <cell r="B3491" t="str">
            <v>LA DE VIDRO E = 5MM</v>
          </cell>
          <cell r="C3491" t="str">
            <v>M2</v>
          </cell>
          <cell r="E3491" t="str">
            <v>42,76</v>
          </cell>
        </row>
        <row r="3492">
          <cell r="A3492">
            <v>11168</v>
          </cell>
          <cell r="B3492" t="str">
            <v>LACA INCOLOR CONCENTRADA PARA MADEIRA</v>
          </cell>
          <cell r="C3492" t="str">
            <v>GL</v>
          </cell>
          <cell r="E3492" t="str">
            <v>39,24</v>
          </cell>
        </row>
        <row r="3493">
          <cell r="A3493">
            <v>20188</v>
          </cell>
          <cell r="B3493" t="str">
            <v>LADRILHO CERAMICO ANTI-DERRAPANTE 11 X 24CM</v>
          </cell>
          <cell r="C3493" t="str">
            <v>M2</v>
          </cell>
          <cell r="E3493" t="str">
            <v>22,12</v>
          </cell>
        </row>
        <row r="3494">
          <cell r="A3494">
            <v>3734</v>
          </cell>
          <cell r="B3494" t="str">
            <v>LADRILHO HIDRAULICO LISO 20 X 20CM COR NATURAL</v>
          </cell>
          <cell r="C3494" t="str">
            <v>M2</v>
          </cell>
          <cell r="E3494" t="str">
            <v>21,06</v>
          </cell>
        </row>
        <row r="3495">
          <cell r="A3495">
            <v>3731</v>
          </cell>
          <cell r="B3495" t="str">
            <v>LADRILHO HIDRAULICO 20 X 20CM - LISO COR NATURAL</v>
          </cell>
          <cell r="C3495" t="str">
            <v>M2</v>
          </cell>
          <cell r="E3495" t="str">
            <v>22,00</v>
          </cell>
        </row>
        <row r="3496">
          <cell r="A3496">
            <v>3733</v>
          </cell>
          <cell r="B3496" t="str">
            <v>LADRILHO HIDRAULICO 20 X 20CM - LISO 2 CORES</v>
          </cell>
          <cell r="C3496" t="str">
            <v>M2</v>
          </cell>
          <cell r="E3496" t="str">
            <v>24,34</v>
          </cell>
        </row>
        <row r="3497">
          <cell r="A3497">
            <v>3735</v>
          </cell>
          <cell r="B3497" t="str">
            <v>LADRILHO HIDRAULICO 25 X 25CM - LISO COR NATURAL</v>
          </cell>
          <cell r="C3497" t="str">
            <v>M2</v>
          </cell>
          <cell r="E3497" t="str">
            <v>27,24</v>
          </cell>
        </row>
        <row r="3498">
          <cell r="A3498">
            <v>3732</v>
          </cell>
          <cell r="B3498" t="str">
            <v>LADRILHO HIDRAULICO 30 X 30CM - LISO COR NATURAL</v>
          </cell>
          <cell r="C3498" t="str">
            <v>M2</v>
          </cell>
          <cell r="E3498" t="str">
            <v>32,67</v>
          </cell>
        </row>
        <row r="3499">
          <cell r="A3499">
            <v>11644</v>
          </cell>
          <cell r="B3499" t="str">
            <v>LAJE CONCR ARMAD PREMOLD CIRCULAR P/ TRANSICAO POCO VISITA DN 1200MM, C/ FURO DN 600 MM</v>
          </cell>
          <cell r="C3499" t="str">
            <v>UN</v>
          </cell>
          <cell r="E3499" t="str">
            <v>177,47</v>
          </cell>
        </row>
        <row r="3500">
          <cell r="A3500">
            <v>11645</v>
          </cell>
          <cell r="B3500" t="str">
            <v>LAJE CONCR ARMAD PREMOLD CIRCULAR P/ TRANSICAO POCO VISITA DN 900 MM, C/ FURO DN 600 MM</v>
          </cell>
          <cell r="C3500" t="str">
            <v>UN</v>
          </cell>
          <cell r="E3500" t="str">
            <v>117,14</v>
          </cell>
        </row>
        <row r="3501">
          <cell r="A3501">
            <v>11646</v>
          </cell>
          <cell r="B3501" t="str">
            <v>LAJE CONCR ARMAD PREMOLD CIRCULAR P/TAMPA POCO VISITA DN 700 MM, ESP =10 CM</v>
          </cell>
          <cell r="C3501" t="str">
            <v>UN</v>
          </cell>
          <cell r="E3501" t="str">
            <v>50,05</v>
          </cell>
        </row>
        <row r="3502">
          <cell r="A3502">
            <v>11647</v>
          </cell>
          <cell r="B3502" t="str">
            <v>LAJE EXCENTRICA CONC ARM PRE-MOLDADO DN 1,00M FURO=0,53M E=12CM</v>
          </cell>
          <cell r="C3502" t="str">
            <v>UN</v>
          </cell>
          <cell r="E3502" t="str">
            <v>162,54</v>
          </cell>
        </row>
        <row r="3503">
          <cell r="A3503">
            <v>11648</v>
          </cell>
          <cell r="B3503" t="str">
            <v>LAJE EXCENTRICA CONC ARM PRE-MOLDADO DN 1,10M FURO=0,60M E=12CM</v>
          </cell>
          <cell r="C3503" t="str">
            <v>UN</v>
          </cell>
          <cell r="E3503" t="str">
            <v>164,00</v>
          </cell>
        </row>
        <row r="3504">
          <cell r="A3504">
            <v>11649</v>
          </cell>
          <cell r="B3504" t="str">
            <v>LAJE EXCENTRICA CONC ARM PRE-MOLDADO DN 1,20M FURO=0,53M E=12CM</v>
          </cell>
          <cell r="C3504" t="str">
            <v>UN</v>
          </cell>
          <cell r="E3504" t="str">
            <v>172,20</v>
          </cell>
        </row>
        <row r="3505">
          <cell r="A3505">
            <v>11650</v>
          </cell>
          <cell r="B3505" t="str">
            <v>LAJE EXCENTRICA CONC ARM PRE-MOLDADO DN 1,50M FURO=0,53M E=15CM</v>
          </cell>
          <cell r="C3505" t="str">
            <v>UN</v>
          </cell>
          <cell r="E3505" t="str">
            <v>196,21</v>
          </cell>
        </row>
        <row r="3506">
          <cell r="A3506">
            <v>3736</v>
          </cell>
          <cell r="B3506" t="str">
            <v>LAJE PRE-MOLDADA DE FORRO CONVENCIONAL SOBRECARGA 100KG/M2 VAO ATE 3,50M</v>
          </cell>
          <cell r="C3506" t="str">
            <v>M2</v>
          </cell>
          <cell r="E3506" t="str">
            <v>20,50</v>
          </cell>
        </row>
        <row r="3507">
          <cell r="A3507">
            <v>3741</v>
          </cell>
          <cell r="B3507" t="str">
            <v>LAJE PRE-MOLDADA DE FORRO CONVENCIONAL SOBRECARGA 100KG/M2 VAO ATE 4,50M</v>
          </cell>
          <cell r="C3507" t="str">
            <v>M2</v>
          </cell>
          <cell r="E3507" t="str">
            <v>23,43</v>
          </cell>
        </row>
        <row r="3508">
          <cell r="A3508">
            <v>3745</v>
          </cell>
          <cell r="B3508" t="str">
            <v>LAJE PRE-MOLDADA DE FORRO CONVENCIONAL SOBRECARGA 100KG/M2 VAO ATE 5,00M</v>
          </cell>
          <cell r="C3508" t="str">
            <v>M2</v>
          </cell>
          <cell r="E3508" t="str">
            <v>24,89</v>
          </cell>
        </row>
        <row r="3509">
          <cell r="A3509">
            <v>3742</v>
          </cell>
          <cell r="B3509" t="str">
            <v>LAJE PRE-MOLDADA DE FORRO TRELICADA SOBRECARGA 100KG/M2 VAO ATE 6,00M</v>
          </cell>
          <cell r="C3509" t="str">
            <v>M2</v>
          </cell>
          <cell r="E3509" t="str">
            <v>36,61</v>
          </cell>
        </row>
        <row r="3510">
          <cell r="A3510">
            <v>3743</v>
          </cell>
          <cell r="B3510" t="str">
            <v>LAJE PRE-MOLDADA DE PISO CONVENCIONAL SOBRECARGA 200KG/M2 VAO ATE 3,50M</v>
          </cell>
          <cell r="C3510" t="str">
            <v>M2</v>
          </cell>
          <cell r="E3510" t="str">
            <v>21,96</v>
          </cell>
        </row>
        <row r="3511">
          <cell r="A3511">
            <v>3744</v>
          </cell>
          <cell r="B3511" t="str">
            <v>LAJE PRE-MOLDADA DE PISO CONVENCIONAL SOBRECARGA 200KG/M2 VAO ATE 4,50M</v>
          </cell>
          <cell r="C3511" t="str">
            <v>M2</v>
          </cell>
          <cell r="E3511" t="str">
            <v>24,01</v>
          </cell>
        </row>
        <row r="3512">
          <cell r="A3512">
            <v>3739</v>
          </cell>
          <cell r="B3512" t="str">
            <v>LAJE PRE-MOLDADA DE PISO CONVENCIONAL SOBRECARGA 200KG/M2 VAO ATE 5,00M</v>
          </cell>
          <cell r="C3512" t="str">
            <v>M2</v>
          </cell>
          <cell r="E3512" t="str">
            <v>26,36</v>
          </cell>
        </row>
        <row r="3513">
          <cell r="A3513">
            <v>3747</v>
          </cell>
          <cell r="B3513" t="str">
            <v>LAJE PRE-MOLDADA DE PISO CONVENCIONAL SOBRECARGA 350KG/M2 VAO ATE 3,50M</v>
          </cell>
          <cell r="C3513" t="str">
            <v>M2</v>
          </cell>
          <cell r="E3513" t="str">
            <v>26,65</v>
          </cell>
        </row>
        <row r="3514">
          <cell r="A3514">
            <v>3737</v>
          </cell>
          <cell r="B3514" t="str">
            <v>LAJE PRE-MOLDADA DE PISO CONVENCIONAL SOBRECARGA 350KG/M2 VAO ATE 4,50M</v>
          </cell>
          <cell r="C3514" t="str">
            <v>M2</v>
          </cell>
          <cell r="E3514" t="str">
            <v>27,82</v>
          </cell>
        </row>
        <row r="3515">
          <cell r="A3515">
            <v>3738</v>
          </cell>
          <cell r="B3515" t="str">
            <v>LAJE PRE-MOLDADA DE PISO CONVENCIONAL SOBRECARGA 350KG/M2 VAO ATE 5,00M</v>
          </cell>
          <cell r="C3515" t="str">
            <v>M2</v>
          </cell>
          <cell r="E3515" t="str">
            <v>28,99</v>
          </cell>
        </row>
        <row r="3516">
          <cell r="A3516">
            <v>3748</v>
          </cell>
          <cell r="B3516" t="str">
            <v>LAJE PRE-MOLDADA DE PISO TRELICADA SOBRECARGA 100KG/M2 VAO ATE 7,00M</v>
          </cell>
          <cell r="C3516" t="str">
            <v>M2</v>
          </cell>
          <cell r="E3516" t="str">
            <v>43,93</v>
          </cell>
        </row>
        <row r="3517">
          <cell r="A3517">
            <v>3746</v>
          </cell>
          <cell r="B3517" t="str">
            <v>LAJE PRE-MOLDADA DE PISO TRELICADA SOBRECARGA 200KG/M2 VAO ATE 6,00M</v>
          </cell>
          <cell r="C3517" t="str">
            <v>M2</v>
          </cell>
          <cell r="E3517" t="str">
            <v>44,46</v>
          </cell>
        </row>
        <row r="3518">
          <cell r="A3518">
            <v>3740</v>
          </cell>
          <cell r="B3518" t="str">
            <v>LAJE PRE-MOLDADA DE PISO TRELICADA SOBRECARGA 200KG/M2 VAO ATE 7,00M</v>
          </cell>
          <cell r="C3518" t="str">
            <v>M2</v>
          </cell>
          <cell r="E3518" t="str">
            <v>52,71</v>
          </cell>
        </row>
        <row r="3519">
          <cell r="A3519">
            <v>13650</v>
          </cell>
          <cell r="B3519" t="str">
            <v>LAJE TRELICADA P/ FORRO ,H=10CM P/ APOIO SIMPLES , VAO LIVRE DE 4,00M</v>
          </cell>
          <cell r="C3519" t="str">
            <v>M2</v>
          </cell>
          <cell r="E3519" t="str">
            <v>23,14</v>
          </cell>
        </row>
        <row r="3520">
          <cell r="A3520">
            <v>13651</v>
          </cell>
          <cell r="B3520" t="str">
            <v>LAJE TRELICADA P/ PISO , H=10CM , P/ APOIO SIMPLES , SOBRECARGA DE 200 KG/M2 , VAO LIVRE MAXIMO DE 5,70M</v>
          </cell>
          <cell r="C3520" t="str">
            <v>M2</v>
          </cell>
          <cell r="E3520" t="str">
            <v>23,43</v>
          </cell>
        </row>
        <row r="3521">
          <cell r="A3521">
            <v>13652</v>
          </cell>
          <cell r="B3521" t="str">
            <v>LAJE TRELICADA P/ PISO , H=12CM , P/ APOIO SIMPLES , SOBRECARGA DE 200 KG/M2 , VAO LIVRE MAXIMO DE 5,70M</v>
          </cell>
          <cell r="C3521" t="str">
            <v>M2</v>
          </cell>
          <cell r="E3521" t="str">
            <v>35,14</v>
          </cell>
        </row>
        <row r="3522">
          <cell r="A3522">
            <v>13423</v>
          </cell>
          <cell r="B3522" t="str">
            <v>LAJE TRELICADA P/ PISO , H=16CM , P/ APOIO SIMPLES , SOBRECARGA DE 200 KG/M2 , VAO LIVRE MAXIMO DE 4,75M</v>
          </cell>
          <cell r="C3522" t="str">
            <v>M2</v>
          </cell>
          <cell r="E3522" t="str">
            <v>42,11</v>
          </cell>
        </row>
        <row r="3523">
          <cell r="A3523">
            <v>13424</v>
          </cell>
          <cell r="B3523" t="str">
            <v>LAJE TRELICADA P/ PISO , H=20CM , P/ APOIO SIMPLES , SOBRECARGA DE 200 KG/M2 , VAO LIVRE MAXIMO DE 9,50M</v>
          </cell>
          <cell r="C3523" t="str">
            <v>M2</v>
          </cell>
          <cell r="E3523" t="str">
            <v>52,86</v>
          </cell>
        </row>
        <row r="3524">
          <cell r="A3524">
            <v>13425</v>
          </cell>
          <cell r="B3524" t="str">
            <v>LAJE TRELICADA P/ PISO , H=25CM , P/ APOIO SIMPLES , SOBRECARGA DE 200 KG/M2 , VAO LIVRE MAXIMO DE 8,30M</v>
          </cell>
          <cell r="C3524" t="str">
            <v>M2</v>
          </cell>
          <cell r="E3524" t="str">
            <v>57,40</v>
          </cell>
        </row>
        <row r="3525">
          <cell r="A3525">
            <v>13426</v>
          </cell>
          <cell r="B3525" t="str">
            <v>LAJE TRELICADA P/ PISO , H=30CM , P/ APOIO SIMPLES , SOBRECARGA DE 200 KG/M2 , VAO LIVRE MAXIMO DE 12,65M</v>
          </cell>
          <cell r="C3525" t="str">
            <v>M2</v>
          </cell>
          <cell r="E3525" t="str">
            <v>65,60</v>
          </cell>
        </row>
        <row r="3526">
          <cell r="A3526">
            <v>13250</v>
          </cell>
          <cell r="B3526" t="str">
            <v>LAJOTA CERAMICA 20 X 30 CM PARA LALE PRE-MOLDADA (TIPO VOLTERRANA)</v>
          </cell>
          <cell r="C3526" t="str">
            <v>UN</v>
          </cell>
          <cell r="E3526" t="str">
            <v>0,40</v>
          </cell>
        </row>
        <row r="3527">
          <cell r="A3527">
            <v>11641</v>
          </cell>
          <cell r="B3527" t="str">
            <v>LAJOTA CERAMICA 20 X 30CM P/ LAJE PRE-MOLDADA (TIPO VOLTERRANA)</v>
          </cell>
          <cell r="C3527" t="str">
            <v>M2</v>
          </cell>
          <cell r="E3527" t="str">
            <v>6,44</v>
          </cell>
        </row>
        <row r="3528">
          <cell r="A3528">
            <v>21106</v>
          </cell>
          <cell r="B3528" t="str">
            <v>LAMBRIS DE ALUMINIO</v>
          </cell>
          <cell r="C3528" t="str">
            <v>KG</v>
          </cell>
          <cell r="E3528" t="str">
            <v>16,04</v>
          </cell>
        </row>
        <row r="3529">
          <cell r="A3529">
            <v>3753</v>
          </cell>
          <cell r="B3529" t="str">
            <v>LAMPADA FLUORESCENTE 20W</v>
          </cell>
          <cell r="C3529" t="str">
            <v>UN</v>
          </cell>
          <cell r="E3529" t="str">
            <v>3,51</v>
          </cell>
        </row>
        <row r="3530">
          <cell r="A3530">
            <v>3754</v>
          </cell>
          <cell r="B3530" t="str">
            <v>LAMPADA FLUORESCENTE 40W</v>
          </cell>
          <cell r="C3530" t="str">
            <v>UN</v>
          </cell>
          <cell r="E3530" t="str">
            <v>3,51</v>
          </cell>
        </row>
        <row r="3531">
          <cell r="A3531">
            <v>12207</v>
          </cell>
          <cell r="B3531" t="str">
            <v>LAMPADA FLUORESCENTE 85W</v>
          </cell>
          <cell r="C3531" t="str">
            <v>UN</v>
          </cell>
          <cell r="E3531" t="str">
            <v>7,66</v>
          </cell>
        </row>
        <row r="3532">
          <cell r="A3532">
            <v>3763</v>
          </cell>
          <cell r="B3532" t="str">
            <v>LAMPADA INCANDESCENTE 100W</v>
          </cell>
          <cell r="C3532" t="str">
            <v>UN</v>
          </cell>
          <cell r="E3532" t="str">
            <v>1,05</v>
          </cell>
        </row>
        <row r="3533">
          <cell r="A3533">
            <v>12203</v>
          </cell>
          <cell r="B3533" t="str">
            <v>LAMPADA INCANDESCENTE 150W</v>
          </cell>
          <cell r="C3533" t="str">
            <v>UN</v>
          </cell>
          <cell r="E3533" t="str">
            <v>1,52</v>
          </cell>
        </row>
        <row r="3534">
          <cell r="A3534">
            <v>12202</v>
          </cell>
          <cell r="B3534" t="str">
            <v>LAMPADA INCANDESCENTE 200W</v>
          </cell>
          <cell r="C3534" t="str">
            <v>UN</v>
          </cell>
          <cell r="E3534" t="str">
            <v>1,91</v>
          </cell>
        </row>
        <row r="3535">
          <cell r="A3535">
            <v>12200</v>
          </cell>
          <cell r="B3535" t="str">
            <v>LAMPADA INCANDESCENTE 300W</v>
          </cell>
          <cell r="C3535" t="str">
            <v>UN</v>
          </cell>
          <cell r="E3535" t="str">
            <v>8,14</v>
          </cell>
        </row>
        <row r="3536">
          <cell r="A3536">
            <v>12201</v>
          </cell>
          <cell r="B3536" t="str">
            <v>LAMPADA INCANDESCENTE 40W</v>
          </cell>
          <cell r="C3536" t="str">
            <v>UN</v>
          </cell>
          <cell r="E3536" t="str">
            <v>0,82</v>
          </cell>
        </row>
        <row r="3537">
          <cell r="A3537">
            <v>3764</v>
          </cell>
          <cell r="B3537" t="str">
            <v>LAMPADA INCANDESCENTE 60W</v>
          </cell>
          <cell r="C3537" t="str">
            <v>UN</v>
          </cell>
          <cell r="E3537" t="str">
            <v>0,82</v>
          </cell>
        </row>
        <row r="3538">
          <cell r="A3538">
            <v>3755</v>
          </cell>
          <cell r="B3538" t="str">
            <v>LAMPADA MISTA 160W BASE E - 27</v>
          </cell>
          <cell r="C3538" t="str">
            <v>UN</v>
          </cell>
          <cell r="E3538" t="str">
            <v>10,11</v>
          </cell>
        </row>
        <row r="3539">
          <cell r="A3539">
            <v>3750</v>
          </cell>
          <cell r="B3539" t="str">
            <v>LAMPADA MISTA 250W BASE E - 27</v>
          </cell>
          <cell r="C3539" t="str">
            <v>UN</v>
          </cell>
          <cell r="E3539" t="str">
            <v>13,24</v>
          </cell>
        </row>
        <row r="3540">
          <cell r="A3540">
            <v>3756</v>
          </cell>
          <cell r="B3540" t="str">
            <v>LAMPADA MISTA 500W BASE E - 40</v>
          </cell>
          <cell r="C3540" t="str">
            <v>UN</v>
          </cell>
          <cell r="E3540" t="str">
            <v>29,66</v>
          </cell>
        </row>
        <row r="3541">
          <cell r="A3541">
            <v>12214</v>
          </cell>
          <cell r="B3541" t="str">
            <v>LAMPADA VAPOR MERCURIO 125W</v>
          </cell>
          <cell r="C3541" t="str">
            <v>UN</v>
          </cell>
          <cell r="E3541" t="str">
            <v>9,59</v>
          </cell>
        </row>
        <row r="3542">
          <cell r="A3542">
            <v>3749</v>
          </cell>
          <cell r="B3542" t="str">
            <v>LAMPADA VAPOR MERCURIO 250W</v>
          </cell>
          <cell r="C3542" t="str">
            <v>UN</v>
          </cell>
          <cell r="E3542" t="str">
            <v>19,00</v>
          </cell>
        </row>
        <row r="3543">
          <cell r="A3543">
            <v>3751</v>
          </cell>
          <cell r="B3543" t="str">
            <v>LAMPADA VAPOR MERCURIO 400W</v>
          </cell>
          <cell r="C3543" t="str">
            <v>UN</v>
          </cell>
          <cell r="E3543" t="str">
            <v>28,62</v>
          </cell>
        </row>
        <row r="3544">
          <cell r="A3544">
            <v>3760</v>
          </cell>
          <cell r="B3544" t="str">
            <v>LAMPADA VAPOR MERCURIO 700W</v>
          </cell>
          <cell r="C3544" t="str">
            <v>UN</v>
          </cell>
          <cell r="E3544" t="str">
            <v>172,45</v>
          </cell>
        </row>
        <row r="3545">
          <cell r="A3545">
            <v>3752</v>
          </cell>
          <cell r="B3545" t="str">
            <v>LAMPADA VAPOR METALICO 400W BASE E-40</v>
          </cell>
          <cell r="C3545" t="str">
            <v>UN</v>
          </cell>
          <cell r="E3545" t="str">
            <v>79,94</v>
          </cell>
        </row>
        <row r="3546">
          <cell r="A3546">
            <v>12216</v>
          </cell>
          <cell r="B3546" t="str">
            <v>LAMPADA VAPOR SODIO 150W</v>
          </cell>
          <cell r="C3546" t="str">
            <v>UN</v>
          </cell>
          <cell r="E3546" t="str">
            <v>27,82</v>
          </cell>
        </row>
        <row r="3547">
          <cell r="A3547">
            <v>3757</v>
          </cell>
          <cell r="B3547" t="str">
            <v>LAMPADA VAPOR SODIO 250W</v>
          </cell>
          <cell r="C3547" t="str">
            <v>UN</v>
          </cell>
          <cell r="E3547" t="str">
            <v>31,73</v>
          </cell>
        </row>
        <row r="3548">
          <cell r="A3548">
            <v>3758</v>
          </cell>
          <cell r="B3548" t="str">
            <v>LAMPADA VAPOR SODIO 400W</v>
          </cell>
          <cell r="C3548" t="str">
            <v>UN</v>
          </cell>
          <cell r="E3548" t="str">
            <v>37,94</v>
          </cell>
        </row>
        <row r="3549">
          <cell r="A3549">
            <v>14145</v>
          </cell>
          <cell r="B3549" t="str">
            <v>LATAO CHAPA LAMINADA 1.20X0.60M ESP=3.5MM</v>
          </cell>
          <cell r="C3549" t="str">
            <v>KG</v>
          </cell>
          <cell r="E3549" t="str">
            <v>33,25</v>
          </cell>
        </row>
        <row r="3550">
          <cell r="A3550">
            <v>14144</v>
          </cell>
          <cell r="B3550" t="str">
            <v>LATAO EM BARRA RETANGULAR</v>
          </cell>
          <cell r="C3550" t="str">
            <v>KG</v>
          </cell>
          <cell r="E3550" t="str">
            <v>25,80</v>
          </cell>
        </row>
        <row r="3551">
          <cell r="A3551">
            <v>746</v>
          </cell>
          <cell r="B3551" t="str">
            <v>LAVADORA DE ALTA PRESSAO ( LAVA-JATO) PARA AGUA FRIA DE 140 A 1900 LIBRAS , VAZAO DE 150 A 600 LITROS/HORA ,MODELO KARCHER HD 655 S OU SIMILAR (ELETROLIX,WAP..)</v>
          </cell>
          <cell r="C3551" t="str">
            <v>UN</v>
          </cell>
          <cell r="E3551" t="str">
            <v>1.338,70</v>
          </cell>
        </row>
        <row r="3552">
          <cell r="A3552">
            <v>11696</v>
          </cell>
          <cell r="B3552" t="str">
            <v>LAVATORIO (OU CUBA) DE SOBREPOR</v>
          </cell>
          <cell r="C3552" t="str">
            <v>UN</v>
          </cell>
          <cell r="E3552" t="str">
            <v>37,57</v>
          </cell>
        </row>
        <row r="3553">
          <cell r="A3553">
            <v>10426</v>
          </cell>
          <cell r="B3553" t="str">
            <v>LAVATORIO LOUCA BRANCA C/ COLUNA MEDINDO 45 X 55CM OU EQUIV - PADRAO MEDIO</v>
          </cell>
          <cell r="C3553" t="str">
            <v>UN</v>
          </cell>
          <cell r="E3553" t="str">
            <v>56,14</v>
          </cell>
        </row>
        <row r="3554">
          <cell r="A3554">
            <v>10425</v>
          </cell>
          <cell r="B3554" t="str">
            <v>LAVATORIO LOUCA BRANCA SUSPENSO 29,5 X 39,0CM OU EQUIV-PADRAO POPULAR</v>
          </cell>
          <cell r="C3554" t="str">
            <v>UN</v>
          </cell>
          <cell r="E3554" t="str">
            <v>26,03</v>
          </cell>
        </row>
        <row r="3555">
          <cell r="A3555">
            <v>10431</v>
          </cell>
          <cell r="B3555" t="str">
            <v>LAVATORIO LOUCA COR C/ COLUNA MEDINDO 45 X 55CM OU EQUIV - PADRAO MEDIO</v>
          </cell>
          <cell r="C3555" t="str">
            <v>UN</v>
          </cell>
          <cell r="E3555" t="str">
            <v>58,84</v>
          </cell>
        </row>
        <row r="3556">
          <cell r="A3556">
            <v>10429</v>
          </cell>
          <cell r="B3556" t="str">
            <v>LAVATORIO LOUCA COR SUSPENSO 29,5 X 39CM OU EQUIV - PADRAO POPULAR</v>
          </cell>
          <cell r="C3556" t="str">
            <v>UN</v>
          </cell>
          <cell r="E3556" t="str">
            <v>28,07</v>
          </cell>
        </row>
        <row r="3557">
          <cell r="A3557">
            <v>20269</v>
          </cell>
          <cell r="B3557" t="str">
            <v>LAVATORIO/CUBA DE EMBUTIR OVAL LOUCA BRANCA 35 X 50CM OU EQUIV SEM LADRAO - PADRAO MEDIO</v>
          </cell>
          <cell r="C3557" t="str">
            <v>UN</v>
          </cell>
          <cell r="E3557" t="str">
            <v>34,12</v>
          </cell>
        </row>
        <row r="3558">
          <cell r="A3558">
            <v>20270</v>
          </cell>
          <cell r="B3558" t="str">
            <v>LAVATORIO/CUBA DE EMBUTIR OVAL LOUCA COR 35 X 50CM OU EQUIV SEM LADRAO - PADRAO MEDIO</v>
          </cell>
          <cell r="C3558" t="str">
            <v>UN</v>
          </cell>
          <cell r="E3558" t="str">
            <v>34,79</v>
          </cell>
        </row>
        <row r="3559">
          <cell r="A3559">
            <v>10427</v>
          </cell>
          <cell r="B3559" t="str">
            <v>LAVATORIO/CUBA DE SOBREPOR OVAL LOUCA BRANCA 50 X 55CM OU EQUIV - C/ LADRAO - PADRAO ALTO</v>
          </cell>
          <cell r="C3559" t="str">
            <v>UN</v>
          </cell>
          <cell r="E3559" t="str">
            <v>33,45</v>
          </cell>
        </row>
        <row r="3560">
          <cell r="A3560">
            <v>10428</v>
          </cell>
          <cell r="B3560" t="str">
            <v>LAVATORIO/CUBA DE SOBREPOR OVAL LOUCA COR 50 X 55CM OU EQUIV - C/ LADRAO - PADRAO ALTO</v>
          </cell>
          <cell r="C3560" t="str">
            <v>UN</v>
          </cell>
          <cell r="E3560" t="str">
            <v>34,55</v>
          </cell>
        </row>
        <row r="3561">
          <cell r="A3561">
            <v>10853</v>
          </cell>
          <cell r="B3561" t="str">
            <v>LETRA ACO INOX H = 20 CM CHAPA 22</v>
          </cell>
          <cell r="C3561" t="str">
            <v>UN</v>
          </cell>
          <cell r="E3561" t="str">
            <v>53,44</v>
          </cell>
        </row>
        <row r="3562">
          <cell r="A3562">
            <v>5093</v>
          </cell>
          <cell r="B3562" t="str">
            <v>LEVANTADOR LATAO FUNDIDO CROMADO PESO MINIMO 35G P/ JAN GUILHOTINA</v>
          </cell>
          <cell r="C3562" t="str">
            <v>PAR</v>
          </cell>
          <cell r="E3562" t="str">
            <v>9,17</v>
          </cell>
        </row>
        <row r="3563">
          <cell r="A3563">
            <v>13323</v>
          </cell>
          <cell r="B3563" t="str">
            <v>LIMPADORA A JATO/VACUO PRESSAO P/LIMPEZA ESG PUBL./INDUSTRIAL CONSMAQ SF OU EQUIV. , MONTADA SOBRE CAMINHAO EQUI. C/EXAUSTOR-COMPRESSOR,TANQUE CILINDRICO DE ABERTURA,SISTEMA SEPARACAO LIQUIDOS</v>
          </cell>
          <cell r="C3563" t="str">
            <v>UN</v>
          </cell>
          <cell r="E3563" t="str">
            <v>271.573,46</v>
          </cell>
        </row>
        <row r="3564">
          <cell r="A3564">
            <v>6071</v>
          </cell>
          <cell r="B3564" t="str">
            <v>LIMPADORA A VACUO CONSMAQ MOD. SF P/ LIMPEZA SANITARIA/INDUSTRIAL C/ EXAUSTOR-COMPRESSOR, TANQUE C/LINDRICO C/PORTA DE ABERTURA TOTAL, C/SISTEMA DE SEPARACAO LIQUIDOS, MONTADA SOBRE CAMINHAO**CAIXA**</v>
          </cell>
          <cell r="C3564" t="str">
            <v>UN</v>
          </cell>
          <cell r="E3564" t="str">
            <v>308.792,87</v>
          </cell>
        </row>
        <row r="3565">
          <cell r="A3565">
            <v>10653</v>
          </cell>
          <cell r="B3565" t="str">
            <v>LIMPADORA DE SUCCAO C/ ASPIRADORA MECANICA USIMECA MOD US-8600, CAP 8,6 M3, P/ LIMPEZA GALERIAS/ESGS**CAIXA**</v>
          </cell>
          <cell r="C3565" t="str">
            <v>UN</v>
          </cell>
          <cell r="E3565" t="str">
            <v>308.792,87</v>
          </cell>
        </row>
        <row r="3566">
          <cell r="A3566">
            <v>6091</v>
          </cell>
          <cell r="B3566" t="str">
            <v>LIQUIDO P/ BRILHO BASE PVA (INTERIORES/EXTERIORES)</v>
          </cell>
          <cell r="C3566" t="str">
            <v>L</v>
          </cell>
          <cell r="E3566" t="str">
            <v>8,02</v>
          </cell>
        </row>
        <row r="3567">
          <cell r="A3567">
            <v>3768</v>
          </cell>
          <cell r="B3567" t="str">
            <v>LIXA P/ FERRO</v>
          </cell>
          <cell r="C3567" t="str">
            <v>UN</v>
          </cell>
          <cell r="E3567" t="str">
            <v>1,60</v>
          </cell>
        </row>
        <row r="3568">
          <cell r="A3568">
            <v>3767</v>
          </cell>
          <cell r="B3568" t="str">
            <v>LIXA P/ PAREDE OU MADEIRA</v>
          </cell>
          <cell r="C3568" t="str">
            <v>UN</v>
          </cell>
          <cell r="E3568" t="str">
            <v>0,36</v>
          </cell>
        </row>
        <row r="3569">
          <cell r="A3569">
            <v>13192</v>
          </cell>
          <cell r="B3569" t="str">
            <v>LIXADEIRA ANGULAR P/ CONCRETO, BOSCH, MOD. GBR 14 CA (1373) , ELETRICA, POT. 1.400 W</v>
          </cell>
          <cell r="C3569" t="str">
            <v>UN</v>
          </cell>
          <cell r="E3569" t="str">
            <v>2.864,23</v>
          </cell>
        </row>
        <row r="3570">
          <cell r="A3570">
            <v>3290</v>
          </cell>
          <cell r="B3570" t="str">
            <v>LIXADEIRA ELETRICA INDUSTRIAL P/ CORTE OU DESGASTE DIAM 7" PORTATIL</v>
          </cell>
          <cell r="C3570" t="str">
            <v>H</v>
          </cell>
          <cell r="E3570" t="str">
            <v>0,42</v>
          </cell>
        </row>
        <row r="3571">
          <cell r="A3571">
            <v>3777</v>
          </cell>
          <cell r="B3571" t="str">
            <v>LONA PLASTICA PRETA</v>
          </cell>
          <cell r="C3571" t="str">
            <v>M2</v>
          </cell>
          <cell r="E3571" t="str">
            <v>0,78</v>
          </cell>
        </row>
        <row r="3572">
          <cell r="A3572">
            <v>3779</v>
          </cell>
          <cell r="B3572" t="str">
            <v>LONA PLASTICA PRETA L = 8M</v>
          </cell>
          <cell r="C3572" t="str">
            <v>M</v>
          </cell>
          <cell r="E3572" t="str">
            <v>5,43</v>
          </cell>
        </row>
        <row r="3573">
          <cell r="A3573">
            <v>6124</v>
          </cell>
          <cell r="B3573" t="str">
            <v>LUBRIFICADOR</v>
          </cell>
          <cell r="C3573" t="str">
            <v>H</v>
          </cell>
          <cell r="E3573" t="str">
            <v>7,15</v>
          </cell>
        </row>
        <row r="3574">
          <cell r="A3574">
            <v>12268</v>
          </cell>
          <cell r="B3574" t="str">
            <v>LUMINARIA ABERTA P/ ILUMINACAO PUBLICA, CORPO REFLETOR EM ALUMINIO FUNDIDO, PORTA LAMPADA E27 COM BRACO METALICO DE 1,50M</v>
          </cell>
          <cell r="C3574" t="str">
            <v>UN</v>
          </cell>
          <cell r="E3574" t="str">
            <v>49,09</v>
          </cell>
        </row>
        <row r="3575">
          <cell r="A3575">
            <v>3798</v>
          </cell>
          <cell r="B3575" t="str">
            <v>LUMINARIA ABERTA P/ ILUMINACAO PUBLICA, TIPO X-57 PETERCO OU EQUIV</v>
          </cell>
          <cell r="C3575" t="str">
            <v>UN</v>
          </cell>
          <cell r="E3575" t="str">
            <v>28,95</v>
          </cell>
        </row>
        <row r="3576">
          <cell r="A3576">
            <v>3805</v>
          </cell>
          <cell r="B3576" t="str">
            <v>LUMINARIA ABERTA P/ ILUMINACAO PUBLICA, TIPO X-68 PETERCO OU EQUIV, C/ LAMPADA MISTA 160W</v>
          </cell>
          <cell r="C3576" t="str">
            <v>UN</v>
          </cell>
          <cell r="E3576" t="str">
            <v>33,25</v>
          </cell>
        </row>
        <row r="3577">
          <cell r="A3577">
            <v>3806</v>
          </cell>
          <cell r="B3577" t="str">
            <v>LUMINARIA AQUATIC PIAL REF. 60456 BRANCA</v>
          </cell>
          <cell r="C3577" t="str">
            <v>UN</v>
          </cell>
          <cell r="E3577" t="str">
            <v>100,27</v>
          </cell>
        </row>
        <row r="3578">
          <cell r="A3578">
            <v>14646</v>
          </cell>
          <cell r="B3578" t="str">
            <v>LUMINARIA CALHA EM CHAPA ACO SOBREPOR C/ 1 LAMPADA FLUORESCENTE 40W (COMPLETA, INCL. REATOR AFP PARTIDA RAPIDA 127V E LAMPADA)</v>
          </cell>
          <cell r="C3578" t="str">
            <v>UN</v>
          </cell>
          <cell r="E3578" t="str">
            <v>39,38</v>
          </cell>
        </row>
        <row r="3579">
          <cell r="A3579">
            <v>12243</v>
          </cell>
          <cell r="B3579" t="str">
            <v>LUMINARIA CALHA SOBREPOR CHAPA DE ACO P/ 4 LAMPADAS FLUORESCENTES 4OW (NAO INCLUI REATOR E LAMP)</v>
          </cell>
          <cell r="C3579" t="str">
            <v>UN</v>
          </cell>
          <cell r="E3579" t="str">
            <v>20,28</v>
          </cell>
        </row>
        <row r="3580">
          <cell r="A3580">
            <v>3788</v>
          </cell>
          <cell r="B3580" t="str">
            <v>LUMINARIA CALHA SOBREPOR EM CHAPA ACO C/ 1 LAMPADA FLUORESCENTE 20W (COMPLETA, INCL. REATOR PART RAPIDA E LAMPADA)</v>
          </cell>
          <cell r="C3580" t="str">
            <v>UN</v>
          </cell>
          <cell r="E3580" t="str">
            <v>31,17</v>
          </cell>
        </row>
        <row r="3581">
          <cell r="A3581">
            <v>3780</v>
          </cell>
          <cell r="B3581" t="str">
            <v>LUMINARIA CALHA SOBREPOR EM CHAPA ACO C/ 1 LAMPADA FLUORESCENTE 40W - (COMPLETA, INCL. REATOR PART RAPIDA E LAMPADA)</v>
          </cell>
          <cell r="C3581" t="str">
            <v>UN</v>
          </cell>
          <cell r="E3581" t="str">
            <v>35,64</v>
          </cell>
        </row>
        <row r="3582">
          <cell r="A3582">
            <v>3811</v>
          </cell>
          <cell r="B3582" t="str">
            <v>LUMINARIA CALHA SOBREPOR EM CHAPA ACO C/ 2 LAMPADAS FLUORESCENTES 20W TIPO TMS 500 PHILIPS OU EQUIV (COMPLETA, INCL. REAT PART RAP+LAMP+SUP)</v>
          </cell>
          <cell r="C3582" t="str">
            <v>UN</v>
          </cell>
          <cell r="E3582" t="str">
            <v>50,25</v>
          </cell>
        </row>
        <row r="3583">
          <cell r="A3583">
            <v>3799</v>
          </cell>
          <cell r="B3583" t="str">
            <v>LUMINARIA CALHA SOBREPOR EM CHAPA ACO C/ 2 LAMPADAS FLUORESCENTES 40W (COMPLETA, INCL REATOR PART RAPIDA E LAMPADAS)</v>
          </cell>
          <cell r="C3583" t="str">
            <v>UN</v>
          </cell>
          <cell r="E3583" t="str">
            <v>52,87</v>
          </cell>
        </row>
        <row r="3584">
          <cell r="A3584">
            <v>3812</v>
          </cell>
          <cell r="B3584" t="str">
            <v>LUMINARIA CALHA SOBREPOR EM CHAPA ACO C/ 3 LAMPADAS FLUORESCENTES 2OW (COMPLETA, INCL. REATOR PART RAPIDA LAMPADAS)</v>
          </cell>
          <cell r="C3584" t="str">
            <v>UN</v>
          </cell>
          <cell r="E3584" t="str">
            <v>80,22</v>
          </cell>
        </row>
        <row r="3585">
          <cell r="A3585">
            <v>3786</v>
          </cell>
          <cell r="B3585" t="str">
            <v>LUMINARIA CALHA SOBREPOR EM CHAPA ACO C/ 3 LAMPADAS FLUORESCENTES 4OW (COMPLETA, INCL. REATOR PART RAPIDA E LAMPADAS)</v>
          </cell>
          <cell r="C3585" t="str">
            <v>UN</v>
          </cell>
          <cell r="E3585" t="str">
            <v>76,16</v>
          </cell>
        </row>
        <row r="3586">
          <cell r="A3586">
            <v>3785</v>
          </cell>
          <cell r="B3586" t="str">
            <v>LUMINARIA CALHA SOBREPOR EM CHAPA ACO C/ 4 LAMPADAS FLUORESCENTES 20W (COMPLETA, INCL. REATOR PART RAPIDA E LAMPADAS)</v>
          </cell>
          <cell r="C3586" t="str">
            <v>UN</v>
          </cell>
          <cell r="E3586" t="str">
            <v>83,85</v>
          </cell>
        </row>
        <row r="3587">
          <cell r="A3587">
            <v>3784</v>
          </cell>
          <cell r="B3587" t="str">
            <v>LUMINARIA CALHA SOBREPOR EM CHAPA ACO C/ 4 LAMPADAS FLUORESCENTES 40W (COMPLETA, INCL. REATOR PART RAPIDA E LAMPADAS)</v>
          </cell>
          <cell r="C3587" t="str">
            <v>UN</v>
          </cell>
          <cell r="E3587" t="str">
            <v>97,63</v>
          </cell>
        </row>
        <row r="3588">
          <cell r="A3588">
            <v>12230</v>
          </cell>
          <cell r="B3588" t="str">
            <v>LUMINARIA CALHA SOBREPOR EM CHAPA ACO P/ 1 LAMPADA FLUORESCENTE 20W (NAO INCLUI REATOR E LAMPADA)</v>
          </cell>
          <cell r="C3588" t="str">
            <v>UN</v>
          </cell>
          <cell r="E3588" t="str">
            <v>6,65</v>
          </cell>
        </row>
        <row r="3589">
          <cell r="A3589">
            <v>12231</v>
          </cell>
          <cell r="B3589" t="str">
            <v>LUMINARIA CALHA SOBREPOR EM CHAPA ACO P/ 1 LAMPADA FLUORESCENTE 40W (NAO INCLUI REATOR E LAMP)</v>
          </cell>
          <cell r="C3589" t="str">
            <v>UN</v>
          </cell>
          <cell r="E3589" t="str">
            <v>9,50</v>
          </cell>
        </row>
        <row r="3590">
          <cell r="A3590">
            <v>12232</v>
          </cell>
          <cell r="B3590" t="str">
            <v>LUMINARIA CALHA SOBREPOR EM CHAPA ACO P/ 2 LAMPADAS FLUORESCENTES 2OW (NAO INCLUI REATOR E LAMPADAS)</v>
          </cell>
          <cell r="C3590" t="str">
            <v>UN</v>
          </cell>
          <cell r="E3590" t="str">
            <v>6,23</v>
          </cell>
        </row>
        <row r="3591">
          <cell r="A3591">
            <v>12239</v>
          </cell>
          <cell r="B3591" t="str">
            <v>LUMINARIA CALHA SOBREPOR EM CHAPA ACO P/ 2 LAMPADAS FLUORESCENTES 40W (NAO INCLUI REATOR E LAMP)</v>
          </cell>
          <cell r="C3591" t="str">
            <v>UN</v>
          </cell>
          <cell r="E3591" t="str">
            <v>12,12</v>
          </cell>
        </row>
        <row r="3592">
          <cell r="A3592">
            <v>12240</v>
          </cell>
          <cell r="B3592" t="str">
            <v>LUMINARIA CALHA SOBREPOR EM CHAPA ACO P/ 3 LAMPADAS FLUORESCENTES 20W (NAO INCLUI REATOR E LAMP)</v>
          </cell>
          <cell r="C3592" t="str">
            <v>UN</v>
          </cell>
          <cell r="E3592" t="str">
            <v>11,43</v>
          </cell>
        </row>
        <row r="3593">
          <cell r="A3593">
            <v>12241</v>
          </cell>
          <cell r="B3593" t="str">
            <v>LUMINARIA CALHA SOBREPOR EM CHAPA ACO P/ 3 LAMPADAS FLUORESCENTES 40W (NAO INCLUI REATOR E LAMP)</v>
          </cell>
          <cell r="C3593" t="str">
            <v>UN</v>
          </cell>
          <cell r="E3593" t="str">
            <v>16,96</v>
          </cell>
        </row>
        <row r="3594">
          <cell r="A3594">
            <v>12242</v>
          </cell>
          <cell r="B3594" t="str">
            <v>LUMINARIA CALHA SOBREPOR EM CHAPA ACO P/ 4 LAMPADAS FLUORESCENTES 20W (NAO INCLUI REATOR E LAMP)</v>
          </cell>
          <cell r="C3594" t="str">
            <v>UN</v>
          </cell>
          <cell r="E3594" t="str">
            <v>12,39</v>
          </cell>
        </row>
        <row r="3595">
          <cell r="A3595">
            <v>12271</v>
          </cell>
          <cell r="B3595" t="str">
            <v>LUMINARIA DUPLA P/SINALIZACAO, TIPO WETZEL AS-2/110 OU EQUIV</v>
          </cell>
          <cell r="C3595" t="str">
            <v>UN</v>
          </cell>
          <cell r="E3595" t="str">
            <v>126,77</v>
          </cell>
        </row>
        <row r="3596">
          <cell r="A3596">
            <v>12244</v>
          </cell>
          <cell r="B3596" t="str">
            <v>LUMINARIA EMBUTIDA WETZEL REF. IPT 31/1</v>
          </cell>
          <cell r="C3596" t="str">
            <v>UN</v>
          </cell>
          <cell r="E3596" t="str">
            <v>78,97</v>
          </cell>
        </row>
        <row r="3597">
          <cell r="A3597">
            <v>12245</v>
          </cell>
          <cell r="B3597" t="str">
            <v>LUMINARIA ESMALTADA COR ALUMINIO PETERCO Y.25/1</v>
          </cell>
          <cell r="C3597" t="str">
            <v>UN</v>
          </cell>
          <cell r="E3597" t="str">
            <v>54,99</v>
          </cell>
        </row>
        <row r="3598">
          <cell r="A3598">
            <v>13382</v>
          </cell>
          <cell r="B3598" t="str">
            <v>LUMINARIA FECHADA P/ ILUMINACAO PUBLICA, TIPO ABL 50/F OU EQUIV, P/ LAMPADA A VAPOR DE MERCURIO 400W</v>
          </cell>
          <cell r="C3598" t="str">
            <v>UN</v>
          </cell>
          <cell r="E3598" t="str">
            <v>135,08</v>
          </cell>
        </row>
        <row r="3599">
          <cell r="A3599">
            <v>3787</v>
          </cell>
          <cell r="B3599" t="str">
            <v>LUMINARIA FECHADA P/ ILUMINACAO PUBLICA, TIPO X-35 PETERCO OU EQUIV, (COMPLETA, INCL. LAMPADA VAPOR MERCURIO 400W)</v>
          </cell>
          <cell r="C3599" t="str">
            <v>UN</v>
          </cell>
          <cell r="E3599" t="str">
            <v>229,63</v>
          </cell>
        </row>
        <row r="3600">
          <cell r="A3600">
            <v>12265</v>
          </cell>
          <cell r="B3600" t="str">
            <v>LUMINARIA PHILLIPS PARA LAMPADA DE 400 W MODELO HDK 47240064 OU EQUIVALENTE</v>
          </cell>
          <cell r="C3600" t="str">
            <v>UN</v>
          </cell>
          <cell r="E3600" t="str">
            <v>253,18</v>
          </cell>
        </row>
        <row r="3601">
          <cell r="A3601">
            <v>12266</v>
          </cell>
          <cell r="B3601" t="str">
            <v>LUMINARIA PHILLIPS TIPO SPOT</v>
          </cell>
          <cell r="C3601" t="str">
            <v>UN</v>
          </cell>
          <cell r="E3601" t="str">
            <v>9,08</v>
          </cell>
        </row>
        <row r="3602">
          <cell r="A3602">
            <v>3803</v>
          </cell>
          <cell r="B3602" t="str">
            <v>LUMINARIA PLAFONIER SOBREPOR ARO/BASE METALICA C/ GLOBO ESFERICO VIDRO LEITOSO BOCA 10CM DIAM 20CM P/ 1 LAMP INCAND, INCL SOQUETE PORCELANA</v>
          </cell>
          <cell r="C3602" t="str">
            <v>UN</v>
          </cell>
          <cell r="E3602" t="str">
            <v>18,70</v>
          </cell>
        </row>
        <row r="3603">
          <cell r="A3603">
            <v>13841</v>
          </cell>
          <cell r="B3603" t="str">
            <v>LUMINARIA PLAFONIER SOBREPOR C/ GLOBO CHATO VIDRO BOCA 10CM INCL BASE/ARO METALICA OU PLASTICO C/ SOQUETE P/ 1 LAMP INCAND 60W - LINHA POPULAR</v>
          </cell>
          <cell r="C3603" t="str">
            <v>UN</v>
          </cell>
          <cell r="E3603" t="str">
            <v>27,85</v>
          </cell>
        </row>
        <row r="3604">
          <cell r="A3604">
            <v>3807</v>
          </cell>
          <cell r="B3604" t="str">
            <v>LUMINARIA PROVA DE TEMPO E GASES, TIPO YLC-16/1 CASTIMETAL OU EQUIV, C/ LAMPADA INCANDESCENTE DE 100W</v>
          </cell>
          <cell r="C3604" t="str">
            <v>UN</v>
          </cell>
          <cell r="E3604" t="str">
            <v>76,77</v>
          </cell>
        </row>
        <row r="3605">
          <cell r="A3605">
            <v>3793</v>
          </cell>
          <cell r="B3605" t="str">
            <v>LUMINARIA PROVA DE TEMPO E GASES, TIPO YLC-16/2 CASTIMETAL OU EQUIV (COMPLETA, INCL. LAMPADA INCANDESCENTE DE 200W)</v>
          </cell>
          <cell r="C3605" t="str">
            <v>UN</v>
          </cell>
          <cell r="E3605" t="str">
            <v>98,84</v>
          </cell>
        </row>
        <row r="3606">
          <cell r="A3606">
            <v>3794</v>
          </cell>
          <cell r="B3606" t="str">
            <v>LUMINARIA PROVA DE TEMPO E GASES, TIPO YLC-16/3 CASTIMETAL OU EQUIV (COMPLETA, INCL. LAMPADA INCANDESCENTE DE 300W)</v>
          </cell>
          <cell r="C3606" t="str">
            <v>UN</v>
          </cell>
          <cell r="E3606" t="str">
            <v>127,81</v>
          </cell>
        </row>
        <row r="3607">
          <cell r="A3607">
            <v>12267</v>
          </cell>
          <cell r="B3607" t="str">
            <v>LUMINARIA PROVA DE TEMPO PETERCO Y.31/1</v>
          </cell>
          <cell r="C3607" t="str">
            <v>UN</v>
          </cell>
          <cell r="E3607" t="str">
            <v>72,73</v>
          </cell>
        </row>
        <row r="3608">
          <cell r="A3608">
            <v>3942</v>
          </cell>
          <cell r="B3608" t="str">
            <v>LUVA C/BOLSAS FOFO JGS DN 100 INCLUSIVE ANEL BORRACHA</v>
          </cell>
          <cell r="C3608" t="str">
            <v>UN</v>
          </cell>
          <cell r="E3608" t="str">
            <v>0,01</v>
          </cell>
        </row>
        <row r="3609">
          <cell r="A3609">
            <v>3943</v>
          </cell>
          <cell r="B3609" t="str">
            <v>LUVA C/BOLSAS FOFO JGS DN 150 INCLUSIVE ANEL BORRACHA</v>
          </cell>
          <cell r="C3609" t="str">
            <v>UN</v>
          </cell>
          <cell r="E3609" t="str">
            <v>0,01</v>
          </cell>
        </row>
        <row r="3610">
          <cell r="A3610">
            <v>3944</v>
          </cell>
          <cell r="B3610" t="str">
            <v>LUVA C/BOLSAS FOFO JGS DN 200 INCLUSIVE ANEL BORRACHA</v>
          </cell>
          <cell r="C3610" t="str">
            <v>UN</v>
          </cell>
          <cell r="E3610" t="str">
            <v>0,02</v>
          </cell>
        </row>
        <row r="3611">
          <cell r="A3611">
            <v>3945</v>
          </cell>
          <cell r="B3611" t="str">
            <v>LUVA C/BOLSAS FOFO JGS DN 250 INCLUSIVE ANEL BORRACHA</v>
          </cell>
          <cell r="C3611" t="str">
            <v>UN</v>
          </cell>
          <cell r="E3611" t="str">
            <v>0,03</v>
          </cell>
        </row>
        <row r="3612">
          <cell r="A3612">
            <v>3946</v>
          </cell>
          <cell r="B3612" t="str">
            <v>LUVA C/BOLSAS FOFO JGS DN 300 INCLUSIVE ANEL BORRACHA</v>
          </cell>
          <cell r="C3612" t="str">
            <v>UN</v>
          </cell>
          <cell r="E3612" t="str">
            <v>0,04</v>
          </cell>
        </row>
        <row r="3613">
          <cell r="A3613">
            <v>3947</v>
          </cell>
          <cell r="B3613" t="str">
            <v>LUVA C/BOLSAS FOFO JGS DN 350 INCLUSIVE ANEL BORRACHA</v>
          </cell>
          <cell r="C3613" t="str">
            <v>UN</v>
          </cell>
          <cell r="E3613" t="str">
            <v>0,05</v>
          </cell>
        </row>
        <row r="3614">
          <cell r="A3614">
            <v>3948</v>
          </cell>
          <cell r="B3614" t="str">
            <v>LUVA C/BOLSAS FOFO JGS DN 400 INCLUSIVE ANEL BORRACHA</v>
          </cell>
          <cell r="C3614" t="str">
            <v>UN</v>
          </cell>
          <cell r="E3614" t="str">
            <v>0,06</v>
          </cell>
        </row>
        <row r="3615">
          <cell r="A3615">
            <v>3949</v>
          </cell>
          <cell r="B3615" t="str">
            <v>LUVA C/BOLSAS FOFO JGS DN 500 INCLUSIVE ANEL BORRACHA</v>
          </cell>
          <cell r="C3615" t="str">
            <v>UN</v>
          </cell>
          <cell r="E3615" t="str">
            <v>0,09</v>
          </cell>
        </row>
        <row r="3616">
          <cell r="A3616">
            <v>3982</v>
          </cell>
          <cell r="B3616" t="str">
            <v>LUVA C/BOLSAS FOFO JGS DN 600 INCLUSIVE ANEL BORRACHA</v>
          </cell>
          <cell r="C3616" t="str">
            <v>UN</v>
          </cell>
          <cell r="E3616" t="str">
            <v>0,16</v>
          </cell>
        </row>
        <row r="3617">
          <cell r="A3617">
            <v>3819</v>
          </cell>
          <cell r="B3617" t="str">
            <v>LUVA CERAMICA P/ REDE ESG BB DN 100MM</v>
          </cell>
          <cell r="C3617" t="str">
            <v>UN</v>
          </cell>
          <cell r="E3617" t="str">
            <v>6,66</v>
          </cell>
        </row>
        <row r="3618">
          <cell r="A3618">
            <v>3820</v>
          </cell>
          <cell r="B3618" t="str">
            <v>LUVA CERAMICA P/ REDE ESG BB DN 150MM</v>
          </cell>
          <cell r="C3618" t="str">
            <v>UN</v>
          </cell>
          <cell r="E3618" t="str">
            <v>6,66</v>
          </cell>
        </row>
        <row r="3619">
          <cell r="A3619">
            <v>3821</v>
          </cell>
          <cell r="B3619" t="str">
            <v>LUVA CERAMICA P/ REDE ESG BB DN 200MM</v>
          </cell>
          <cell r="C3619" t="str">
            <v>UN</v>
          </cell>
          <cell r="E3619" t="str">
            <v>10,81</v>
          </cell>
        </row>
        <row r="3620">
          <cell r="A3620">
            <v>3814</v>
          </cell>
          <cell r="B3620" t="str">
            <v>LUVA CERAMICA P/ REDE ESG BB DN 250MM</v>
          </cell>
          <cell r="C3620" t="str">
            <v>UN</v>
          </cell>
          <cell r="E3620" t="str">
            <v>17,03</v>
          </cell>
        </row>
        <row r="3621">
          <cell r="A3621">
            <v>3822</v>
          </cell>
          <cell r="B3621" t="str">
            <v>LUVA CERAMICA P/ REDE ESG BB DN 300MM</v>
          </cell>
          <cell r="C3621" t="str">
            <v>UN</v>
          </cell>
          <cell r="E3621" t="str">
            <v>26,15</v>
          </cell>
        </row>
        <row r="3622">
          <cell r="A3622">
            <v>3823</v>
          </cell>
          <cell r="B3622" t="str">
            <v>LUVA CERAMICA P/ REDE ESG BB DN 350MM</v>
          </cell>
          <cell r="C3622" t="str">
            <v>UN</v>
          </cell>
          <cell r="E3622" t="str">
            <v>35,42</v>
          </cell>
        </row>
        <row r="3623">
          <cell r="A3623">
            <v>3815</v>
          </cell>
          <cell r="B3623" t="str">
            <v>LUVA CERAMICA P/ REDE ESG BB DN 400MM</v>
          </cell>
          <cell r="C3623" t="str">
            <v>UN</v>
          </cell>
          <cell r="E3623" t="str">
            <v>47,74</v>
          </cell>
        </row>
        <row r="3624">
          <cell r="A3624">
            <v>3816</v>
          </cell>
          <cell r="B3624" t="str">
            <v>LUVA CERAMICA P/ REDE ESG BB DN 450MM</v>
          </cell>
          <cell r="C3624" t="str">
            <v>UN</v>
          </cell>
          <cell r="E3624" t="str">
            <v>64,67</v>
          </cell>
        </row>
        <row r="3625">
          <cell r="A3625">
            <v>3813</v>
          </cell>
          <cell r="B3625" t="str">
            <v>LUVA CERAMICA P/ REDE ESG BB DN 75MM</v>
          </cell>
          <cell r="C3625" t="str">
            <v>UN</v>
          </cell>
          <cell r="E3625" t="str">
            <v>6,16</v>
          </cell>
        </row>
        <row r="3626">
          <cell r="A3626">
            <v>12731</v>
          </cell>
          <cell r="B3626" t="str">
            <v>LUVA COBRE SEM ANEL DE SOLDA REF. 600 D = 104 MM</v>
          </cell>
          <cell r="C3626" t="str">
            <v>UN</v>
          </cell>
          <cell r="E3626" t="str">
            <v>97,52</v>
          </cell>
        </row>
        <row r="3627">
          <cell r="A3627">
            <v>12723</v>
          </cell>
          <cell r="B3627" t="str">
            <v>LUVA COBRE SEM ANEL DE SOLDA REF. 600 D = 15 MM</v>
          </cell>
          <cell r="C3627" t="str">
            <v>UN</v>
          </cell>
          <cell r="E3627" t="str">
            <v>0,94</v>
          </cell>
        </row>
        <row r="3628">
          <cell r="A3628">
            <v>12724</v>
          </cell>
          <cell r="B3628" t="str">
            <v>LUVA COBRE SEM ANEL DE SOLDA REF. 600 D = 22 MM</v>
          </cell>
          <cell r="C3628" t="str">
            <v>UN</v>
          </cell>
          <cell r="E3628" t="str">
            <v>1,69</v>
          </cell>
        </row>
        <row r="3629">
          <cell r="A3629">
            <v>12725</v>
          </cell>
          <cell r="B3629" t="str">
            <v>LUVA COBRE SEM ANEL DE SOLDA REF. 600 D = 28 MM</v>
          </cell>
          <cell r="C3629" t="str">
            <v>UN</v>
          </cell>
          <cell r="E3629" t="str">
            <v>3,32</v>
          </cell>
        </row>
        <row r="3630">
          <cell r="A3630">
            <v>12726</v>
          </cell>
          <cell r="B3630" t="str">
            <v>LUVA COBRE SEM ANEL DE SOLDA REF. 600 D = 35 MM</v>
          </cell>
          <cell r="C3630" t="str">
            <v>UN</v>
          </cell>
          <cell r="E3630" t="str">
            <v>8,10</v>
          </cell>
        </row>
        <row r="3631">
          <cell r="A3631">
            <v>12727</v>
          </cell>
          <cell r="B3631" t="str">
            <v>LUVA COBRE SEM ANEL DE SOLDA REF. 600 D = 42 MM</v>
          </cell>
          <cell r="C3631" t="str">
            <v>UN</v>
          </cell>
          <cell r="E3631" t="str">
            <v>11,48</v>
          </cell>
        </row>
        <row r="3632">
          <cell r="A3632">
            <v>12728</v>
          </cell>
          <cell r="B3632" t="str">
            <v>LUVA COBRE SEM ANEL DE SOLDA REF. 600 D = 54 MM</v>
          </cell>
          <cell r="C3632" t="str">
            <v>UN</v>
          </cell>
          <cell r="E3632" t="str">
            <v>17,57</v>
          </cell>
        </row>
        <row r="3633">
          <cell r="A3633">
            <v>12729</v>
          </cell>
          <cell r="B3633" t="str">
            <v>LUVA COBRE SEM ANEL DE SOLDA REF. 600 D = 66 MM</v>
          </cell>
          <cell r="C3633" t="str">
            <v>UN</v>
          </cell>
          <cell r="E3633" t="str">
            <v>52,27</v>
          </cell>
        </row>
        <row r="3634">
          <cell r="A3634">
            <v>12730</v>
          </cell>
          <cell r="B3634" t="str">
            <v>LUVA COBRE SEM ANEL DE SOLDA REF. 600 D = 79 MM</v>
          </cell>
          <cell r="C3634" t="str">
            <v>UN</v>
          </cell>
          <cell r="E3634" t="str">
            <v>71,90</v>
          </cell>
        </row>
        <row r="3635">
          <cell r="A3635">
            <v>3953</v>
          </cell>
          <cell r="B3635" t="str">
            <v>LUVA CORRER FOFO JM DN 80</v>
          </cell>
          <cell r="C3635" t="str">
            <v>UN</v>
          </cell>
          <cell r="E3635" t="str">
            <v>0,01</v>
          </cell>
        </row>
        <row r="3636">
          <cell r="A3636">
            <v>3978</v>
          </cell>
          <cell r="B3636" t="str">
            <v>LUVA CORRER FOFO JM DN 100</v>
          </cell>
          <cell r="C3636" t="str">
            <v>UN</v>
          </cell>
          <cell r="E3636" t="str">
            <v>0,02</v>
          </cell>
        </row>
        <row r="3637">
          <cell r="A3637">
            <v>3977</v>
          </cell>
          <cell r="B3637" t="str">
            <v>LUVA CORRER FOFO JM DN 150</v>
          </cell>
          <cell r="C3637" t="str">
            <v>UN</v>
          </cell>
          <cell r="E3637" t="str">
            <v>0,03</v>
          </cell>
        </row>
        <row r="3638">
          <cell r="A3638">
            <v>3954</v>
          </cell>
          <cell r="B3638" t="str">
            <v>LUVA CORRER FOFO JM DN 200</v>
          </cell>
          <cell r="C3638" t="str">
            <v>UN</v>
          </cell>
          <cell r="E3638" t="str">
            <v>0,04</v>
          </cell>
        </row>
        <row r="3639">
          <cell r="A3639">
            <v>3976</v>
          </cell>
          <cell r="B3639" t="str">
            <v>LUVA CORRER FOFO JM DN 250</v>
          </cell>
          <cell r="C3639" t="str">
            <v>UN</v>
          </cell>
          <cell r="E3639" t="str">
            <v>0,06</v>
          </cell>
        </row>
        <row r="3640">
          <cell r="A3640">
            <v>12517</v>
          </cell>
          <cell r="B3640" t="str">
            <v>LUVA CORRER FOFO JM DN 300</v>
          </cell>
          <cell r="C3640" t="str">
            <v>UN</v>
          </cell>
          <cell r="E3640" t="str">
            <v>0,07</v>
          </cell>
        </row>
        <row r="3641">
          <cell r="A3641">
            <v>3956</v>
          </cell>
          <cell r="B3641" t="str">
            <v>LUVA CORRER FOFO JM DN 350</v>
          </cell>
          <cell r="C3641" t="str">
            <v>UN</v>
          </cell>
          <cell r="E3641" t="str">
            <v>0,10</v>
          </cell>
        </row>
        <row r="3642">
          <cell r="A3642">
            <v>3975</v>
          </cell>
          <cell r="B3642" t="str">
            <v>LUVA CORRER FOFO JM DN 400</v>
          </cell>
          <cell r="C3642" t="str">
            <v>UN</v>
          </cell>
          <cell r="E3642" t="str">
            <v>0,11</v>
          </cell>
        </row>
        <row r="3643">
          <cell r="A3643">
            <v>3957</v>
          </cell>
          <cell r="B3643" t="str">
            <v>LUVA CORRER FOFO JM DN 500</v>
          </cell>
          <cell r="C3643" t="str">
            <v>UN</v>
          </cell>
          <cell r="E3643" t="str">
            <v>0,18</v>
          </cell>
        </row>
        <row r="3644">
          <cell r="A3644">
            <v>12518</v>
          </cell>
          <cell r="B3644" t="str">
            <v>LUVA CORRER FOFO JM DN 600</v>
          </cell>
          <cell r="C3644" t="str">
            <v>UN</v>
          </cell>
          <cell r="E3644" t="str">
            <v>0,22</v>
          </cell>
        </row>
        <row r="3645">
          <cell r="A3645">
            <v>3959</v>
          </cell>
          <cell r="B3645" t="str">
            <v>LUVA CORRER FOFO JM DN 700</v>
          </cell>
          <cell r="C3645" t="str">
            <v>UN</v>
          </cell>
          <cell r="E3645" t="str">
            <v>0,37</v>
          </cell>
        </row>
        <row r="3646">
          <cell r="A3646">
            <v>3960</v>
          </cell>
          <cell r="B3646" t="str">
            <v>LUVA CORRER FOFO JM DN 800</v>
          </cell>
          <cell r="C3646" t="str">
            <v>UN</v>
          </cell>
          <cell r="E3646" t="str">
            <v>0,48</v>
          </cell>
        </row>
        <row r="3647">
          <cell r="A3647">
            <v>3961</v>
          </cell>
          <cell r="B3647" t="str">
            <v>LUVA CORRER FOFO JM DN 900</v>
          </cell>
          <cell r="C3647" t="str">
            <v>UN</v>
          </cell>
          <cell r="E3647" t="str">
            <v>0,60</v>
          </cell>
        </row>
        <row r="3648">
          <cell r="A3648">
            <v>12516</v>
          </cell>
          <cell r="B3648" t="str">
            <v>LUVA CORRER FOFO JM DN 1000</v>
          </cell>
          <cell r="C3648" t="str">
            <v>UN</v>
          </cell>
          <cell r="E3648" t="str">
            <v>0,80</v>
          </cell>
        </row>
        <row r="3649">
          <cell r="A3649">
            <v>3963</v>
          </cell>
          <cell r="B3649" t="str">
            <v>LUVA CORRER FOFO JM DN 1200</v>
          </cell>
          <cell r="C3649" t="str">
            <v>UN</v>
          </cell>
          <cell r="E3649" t="str">
            <v>1,01</v>
          </cell>
        </row>
        <row r="3650">
          <cell r="A3650">
            <v>3840</v>
          </cell>
          <cell r="B3650" t="str">
            <v>LUVA CORRER PVC DEFOFO JE DN 100</v>
          </cell>
          <cell r="C3650" t="str">
            <v>UN</v>
          </cell>
          <cell r="E3650" t="str">
            <v>80,05</v>
          </cell>
        </row>
        <row r="3651">
          <cell r="A3651">
            <v>3838</v>
          </cell>
          <cell r="B3651" t="str">
            <v>LUVA CORRER PVC DEFOFO JE DN 150</v>
          </cell>
          <cell r="C3651" t="str">
            <v>UN</v>
          </cell>
          <cell r="E3651" t="str">
            <v>104,94</v>
          </cell>
        </row>
        <row r="3652">
          <cell r="A3652">
            <v>3844</v>
          </cell>
          <cell r="B3652" t="str">
            <v>LUVA CORRER PVC DEFOFO JE DN 200</v>
          </cell>
          <cell r="C3652" t="str">
            <v>UN</v>
          </cell>
          <cell r="E3652" t="str">
            <v>149,73</v>
          </cell>
        </row>
        <row r="3653">
          <cell r="A3653">
            <v>3839</v>
          </cell>
          <cell r="B3653" t="str">
            <v>LUVA CORRER PVC DEFOFO JE DN 250</v>
          </cell>
          <cell r="C3653" t="str">
            <v>UN</v>
          </cell>
          <cell r="E3653" t="str">
            <v>274,01</v>
          </cell>
        </row>
        <row r="3654">
          <cell r="A3654">
            <v>3843</v>
          </cell>
          <cell r="B3654" t="str">
            <v>LUVA CORRER PVC DEFOFO JE DN 300</v>
          </cell>
          <cell r="C3654" t="str">
            <v>UN</v>
          </cell>
          <cell r="E3654" t="str">
            <v>396,81</v>
          </cell>
        </row>
        <row r="3655">
          <cell r="A3655">
            <v>3833</v>
          </cell>
          <cell r="B3655" t="str">
            <v>LUVA CORRER PVC JE NBR 10569 P/ REDE COLET ESG DN 100MM</v>
          </cell>
          <cell r="C3655" t="str">
            <v>UN</v>
          </cell>
          <cell r="E3655" t="str">
            <v>8,52</v>
          </cell>
        </row>
        <row r="3656">
          <cell r="A3656">
            <v>3834</v>
          </cell>
          <cell r="B3656" t="str">
            <v>LUVA CORRER PVC JE NBR 10569 P/ REDE COLET ESG DN 125MM</v>
          </cell>
          <cell r="C3656" t="str">
            <v>UN</v>
          </cell>
          <cell r="E3656" t="str">
            <v>25,51</v>
          </cell>
        </row>
        <row r="3657">
          <cell r="A3657">
            <v>3835</v>
          </cell>
          <cell r="B3657" t="str">
            <v>LUVA CORRER PVC JE NBR 10569 P/ REDE COLET ESG DN 150MM</v>
          </cell>
          <cell r="C3657" t="str">
            <v>UN</v>
          </cell>
          <cell r="E3657" t="str">
            <v>33,21</v>
          </cell>
        </row>
        <row r="3658">
          <cell r="A3658">
            <v>3836</v>
          </cell>
          <cell r="B3658" t="str">
            <v>LUVA CORRER PVC JE NBR 10569 P/ REDE COLET ESG DN 200MM</v>
          </cell>
          <cell r="C3658" t="str">
            <v>UN</v>
          </cell>
          <cell r="E3658" t="str">
            <v>51,34</v>
          </cell>
        </row>
        <row r="3659">
          <cell r="A3659">
            <v>3830</v>
          </cell>
          <cell r="B3659" t="str">
            <v>LUVA CORRER PVC JE NBR 10569 P/ REDE COLET ESG DN 250MM</v>
          </cell>
          <cell r="C3659" t="str">
            <v>UN</v>
          </cell>
          <cell r="E3659" t="str">
            <v>138,45</v>
          </cell>
        </row>
        <row r="3660">
          <cell r="A3660">
            <v>3831</v>
          </cell>
          <cell r="B3660" t="str">
            <v>LUVA CORRER PVC JE NBR 10569 P/ REDE COLET ESG DN 300MM</v>
          </cell>
          <cell r="C3660" t="str">
            <v>UN</v>
          </cell>
          <cell r="E3660" t="str">
            <v>239,96</v>
          </cell>
        </row>
        <row r="3661">
          <cell r="A3661">
            <v>3841</v>
          </cell>
          <cell r="B3661" t="str">
            <v>LUVA CORRER PVC JE NBR 10569 P/ REDE COLET ESG DN 350MM</v>
          </cell>
          <cell r="C3661" t="str">
            <v>UN</v>
          </cell>
          <cell r="E3661" t="str">
            <v>319,81</v>
          </cell>
        </row>
        <row r="3662">
          <cell r="A3662">
            <v>3842</v>
          </cell>
          <cell r="B3662" t="str">
            <v>LUVA CORRER PVC JE NBR 10569 P/ REDE COLET ESG DN 400MM</v>
          </cell>
          <cell r="C3662" t="str">
            <v>UN</v>
          </cell>
          <cell r="E3662" t="str">
            <v>410,73</v>
          </cell>
        </row>
        <row r="3663">
          <cell r="A3663">
            <v>20160</v>
          </cell>
          <cell r="B3663" t="str">
            <v>LUVA CORRER PVC LEVE DN 150MM</v>
          </cell>
          <cell r="C3663" t="str">
            <v>UN</v>
          </cell>
          <cell r="E3663" t="str">
            <v>31,80</v>
          </cell>
        </row>
        <row r="3664">
          <cell r="A3664">
            <v>3848</v>
          </cell>
          <cell r="B3664" t="str">
            <v>LUVA CORRER PVC P/ ESG PREDIAL DN 50MM</v>
          </cell>
          <cell r="C3664" t="str">
            <v>UN</v>
          </cell>
          <cell r="E3664" t="str">
            <v>4,71</v>
          </cell>
        </row>
        <row r="3665">
          <cell r="A3665">
            <v>3895</v>
          </cell>
          <cell r="B3665" t="str">
            <v>LUVA CORRER PVC P/ ESG PREDIAL DN 75MM</v>
          </cell>
          <cell r="C3665" t="str">
            <v>UN</v>
          </cell>
          <cell r="E3665" t="str">
            <v>7,21</v>
          </cell>
        </row>
        <row r="3666">
          <cell r="A3666">
            <v>3893</v>
          </cell>
          <cell r="B3666" t="str">
            <v>LUVA CORRER PVC P/ESG PREDIAL DN 100MM</v>
          </cell>
          <cell r="C3666" t="str">
            <v>UN</v>
          </cell>
          <cell r="E3666" t="str">
            <v>15,07</v>
          </cell>
        </row>
        <row r="3667">
          <cell r="A3667">
            <v>3900</v>
          </cell>
          <cell r="B3667" t="str">
            <v>LUVA CORRER PVC P/TUBO ROSCAVEL P/AGUA FRIA PREDIAL 1.1/2"</v>
          </cell>
          <cell r="C3667" t="str">
            <v>UN</v>
          </cell>
          <cell r="E3667" t="str">
            <v>16,11</v>
          </cell>
        </row>
        <row r="3668">
          <cell r="A3668">
            <v>3846</v>
          </cell>
          <cell r="B3668" t="str">
            <v>LUVA CORRER PVC P/TUBO ROSCAVEL P/AGUA FRIA PREDIAL 1/2"</v>
          </cell>
          <cell r="C3668" t="str">
            <v>UN</v>
          </cell>
          <cell r="E3668" t="str">
            <v>5,70</v>
          </cell>
        </row>
        <row r="3669">
          <cell r="A3669">
            <v>3886</v>
          </cell>
          <cell r="B3669" t="str">
            <v>LUVA CORRER PVC P/TUBO ROSCAVEL P/AGUA FRIA PREDIAL 3/4''</v>
          </cell>
          <cell r="C3669" t="str">
            <v>UN</v>
          </cell>
          <cell r="E3669" t="str">
            <v>8,01</v>
          </cell>
        </row>
        <row r="3670">
          <cell r="A3670">
            <v>3826</v>
          </cell>
          <cell r="B3670" t="str">
            <v>LUVA CORRER PVC PBA NBR 10351 P/REDE AGUA DN 100 - 110MM</v>
          </cell>
          <cell r="C3670" t="str">
            <v>UN</v>
          </cell>
          <cell r="E3670" t="str">
            <v>27,21</v>
          </cell>
        </row>
        <row r="3671">
          <cell r="A3671">
            <v>3825</v>
          </cell>
          <cell r="B3671" t="str">
            <v>LUVA CORRER PVC PBA NBR 10351 P/REDE AGUA DN 50 - 60MM</v>
          </cell>
          <cell r="C3671" t="str">
            <v>UN</v>
          </cell>
          <cell r="E3671" t="str">
            <v>6,42</v>
          </cell>
        </row>
        <row r="3672">
          <cell r="A3672">
            <v>3829</v>
          </cell>
          <cell r="B3672" t="str">
            <v>LUVA CORRER PVC PBA NBR 10351 P/REDE AGUA DN 65 - 75MM</v>
          </cell>
          <cell r="C3672" t="str">
            <v>UN</v>
          </cell>
          <cell r="E3672" t="str">
            <v>12,94</v>
          </cell>
        </row>
        <row r="3673">
          <cell r="A3673">
            <v>3827</v>
          </cell>
          <cell r="B3673" t="str">
            <v>LUVA CORRER PVC PBA NBR 10351 P/REDE AGUA DN 75 - 85MM</v>
          </cell>
          <cell r="C3673" t="str">
            <v>UN</v>
          </cell>
          <cell r="E3673" t="str">
            <v>17,93</v>
          </cell>
        </row>
        <row r="3674">
          <cell r="A3674">
            <v>20165</v>
          </cell>
          <cell r="B3674" t="str">
            <v>LUVA CORRER PVC SERIE R P/ ESG PREDIAL 100MM</v>
          </cell>
          <cell r="C3674" t="str">
            <v>UN</v>
          </cell>
          <cell r="E3674" t="str">
            <v>9,56</v>
          </cell>
        </row>
        <row r="3675">
          <cell r="A3675">
            <v>20166</v>
          </cell>
          <cell r="B3675" t="str">
            <v>LUVA CORRER PVC SERIE R P/ ESG PREDIAL 150MM</v>
          </cell>
          <cell r="C3675" t="str">
            <v>UN</v>
          </cell>
          <cell r="E3675" t="str">
            <v>62,09</v>
          </cell>
        </row>
        <row r="3676">
          <cell r="A3676">
            <v>20164</v>
          </cell>
          <cell r="B3676" t="str">
            <v>LUVA CORRER PVC SERIE R P/ ESG PREDIAL 75MM</v>
          </cell>
          <cell r="C3676" t="str">
            <v>UN</v>
          </cell>
          <cell r="E3676" t="str">
            <v>7,44</v>
          </cell>
        </row>
        <row r="3677">
          <cell r="A3677">
            <v>3854</v>
          </cell>
          <cell r="B3677" t="str">
            <v>LUVA CORRER PVC SOLD P/AGUA FRIA PREDIAL 20 MM</v>
          </cell>
          <cell r="C3677" t="str">
            <v>UN</v>
          </cell>
          <cell r="E3677" t="str">
            <v>5,37</v>
          </cell>
        </row>
        <row r="3678">
          <cell r="A3678">
            <v>3873</v>
          </cell>
          <cell r="B3678" t="str">
            <v>LUVA CORRER PVC SOLD P/AGUA FRIA PREDIAL 25 MM</v>
          </cell>
          <cell r="C3678" t="str">
            <v>UN</v>
          </cell>
          <cell r="E3678" t="str">
            <v>7,30</v>
          </cell>
        </row>
        <row r="3679">
          <cell r="A3679">
            <v>3847</v>
          </cell>
          <cell r="B3679" t="str">
            <v>LUVA CORRER PVC SOLD P/AGUA FRIA PREDIAL 50 MM</v>
          </cell>
          <cell r="C3679" t="str">
            <v>UN</v>
          </cell>
          <cell r="E3679" t="str">
            <v>19,88</v>
          </cell>
        </row>
        <row r="3680">
          <cell r="A3680">
            <v>12892</v>
          </cell>
          <cell r="B3680" t="str">
            <v>LUVA COURO C/ SOLADO RASPA CANO CURTO</v>
          </cell>
          <cell r="C3680" t="str">
            <v>PAR</v>
          </cell>
          <cell r="E3680" t="str">
            <v>5,62</v>
          </cell>
        </row>
        <row r="3681">
          <cell r="A3681">
            <v>21119</v>
          </cell>
          <cell r="B3681" t="str">
            <v>LUVA CPVC (AQUATHERM) SOLDAVEL 15MM</v>
          </cell>
          <cell r="C3681" t="str">
            <v>UN</v>
          </cell>
          <cell r="E3681" t="str">
            <v>1,04</v>
          </cell>
        </row>
        <row r="3682">
          <cell r="A3682">
            <v>21120</v>
          </cell>
          <cell r="B3682" t="str">
            <v>LUVA DE TRANSICAO CPVC (AQUATHERM) SOLDAVEL 15MM X 1/2"</v>
          </cell>
          <cell r="C3682" t="str">
            <v>UN</v>
          </cell>
          <cell r="E3682" t="str">
            <v>9,61</v>
          </cell>
        </row>
        <row r="3683">
          <cell r="A3683">
            <v>20161</v>
          </cell>
          <cell r="B3683" t="str">
            <v>LUVA DUPLA PVC LEVE DN 125MM</v>
          </cell>
          <cell r="C3683" t="str">
            <v>UN</v>
          </cell>
          <cell r="E3683" t="str">
            <v>21,39</v>
          </cell>
        </row>
        <row r="3684">
          <cell r="A3684">
            <v>20162</v>
          </cell>
          <cell r="B3684" t="str">
            <v>LUVA DUPLA PVC LEVE DN 150MM</v>
          </cell>
          <cell r="C3684" t="str">
            <v>UN</v>
          </cell>
          <cell r="E3684" t="str">
            <v>27,84</v>
          </cell>
        </row>
        <row r="3685">
          <cell r="A3685">
            <v>20163</v>
          </cell>
          <cell r="B3685" t="str">
            <v>LUVA DUPLA PVC LEVE DN 200MM</v>
          </cell>
          <cell r="C3685" t="str">
            <v>UN</v>
          </cell>
          <cell r="E3685" t="str">
            <v>49,23</v>
          </cell>
        </row>
        <row r="3686">
          <cell r="A3686">
            <v>2644</v>
          </cell>
          <cell r="B3686" t="str">
            <v>LUVA FERRO GALV ELETROLITICO 1.1/2" P/ ELETRODUTO</v>
          </cell>
          <cell r="C3686" t="str">
            <v>UN</v>
          </cell>
          <cell r="E3686" t="str">
            <v>1,00</v>
          </cell>
        </row>
        <row r="3687">
          <cell r="A3687">
            <v>2639</v>
          </cell>
          <cell r="B3687" t="str">
            <v>LUVA FERRO GALV ELETROLITICO 1.1/4" P/ ELETRODUTO</v>
          </cell>
          <cell r="C3687" t="str">
            <v>UN</v>
          </cell>
          <cell r="E3687" t="str">
            <v>0,89</v>
          </cell>
        </row>
        <row r="3688">
          <cell r="A3688">
            <v>2636</v>
          </cell>
          <cell r="B3688" t="str">
            <v>LUVA FERRO GALV ELETROLITICO 1/2" P/ ELETRODUTO</v>
          </cell>
          <cell r="C3688" t="str">
            <v>UN</v>
          </cell>
          <cell r="E3688" t="str">
            <v>0,47</v>
          </cell>
        </row>
        <row r="3689">
          <cell r="A3689">
            <v>2638</v>
          </cell>
          <cell r="B3689" t="str">
            <v>LUVA FERRO GALV ELETROLITICO 1" P/ ELETRODUTO</v>
          </cell>
          <cell r="C3689" t="str">
            <v>UN</v>
          </cell>
          <cell r="E3689" t="str">
            <v>0,55</v>
          </cell>
        </row>
        <row r="3690">
          <cell r="A3690">
            <v>2640</v>
          </cell>
          <cell r="B3690" t="str">
            <v>LUVA FERRO GALV ELETROLITICO 2.1/2" P/ ELETRODUTO</v>
          </cell>
          <cell r="C3690" t="str">
            <v>UN</v>
          </cell>
          <cell r="E3690" t="str">
            <v>4,06</v>
          </cell>
        </row>
        <row r="3691">
          <cell r="A3691">
            <v>2637</v>
          </cell>
          <cell r="B3691" t="str">
            <v>LUVA FERRO GALV ELETROLITICO 3/4" P/ ELETRODUTO</v>
          </cell>
          <cell r="C3691" t="str">
            <v>UN</v>
          </cell>
          <cell r="E3691" t="str">
            <v>0,47</v>
          </cell>
        </row>
        <row r="3692">
          <cell r="A3692">
            <v>2642</v>
          </cell>
          <cell r="B3692" t="str">
            <v>LUVA FERRO GALV ELETROLITICO 3" P/ ELETRODUTO</v>
          </cell>
          <cell r="C3692" t="str">
            <v>UN</v>
          </cell>
          <cell r="E3692" t="str">
            <v>5,15</v>
          </cell>
        </row>
        <row r="3693">
          <cell r="A3693">
            <v>2641</v>
          </cell>
          <cell r="B3693" t="str">
            <v>LUVA FERRO GALV ELETROLITICO 4" P/ ELETRODUTO</v>
          </cell>
          <cell r="C3693" t="str">
            <v>UN</v>
          </cell>
          <cell r="E3693" t="str">
            <v>11,65</v>
          </cell>
        </row>
        <row r="3694">
          <cell r="A3694">
            <v>2643</v>
          </cell>
          <cell r="B3694" t="str">
            <v>LUVA FERRO GALV ELETROTILICO 2" P/ ELETRODUTO</v>
          </cell>
          <cell r="C3694" t="str">
            <v>UN</v>
          </cell>
          <cell r="E3694" t="str">
            <v>1,86</v>
          </cell>
        </row>
        <row r="3695">
          <cell r="A3695">
            <v>12404</v>
          </cell>
          <cell r="B3695" t="str">
            <v>LUVA FERRO GALV ROSCA MACHO/FEMEA 3/4"</v>
          </cell>
          <cell r="C3695" t="str">
            <v>UN</v>
          </cell>
          <cell r="E3695" t="str">
            <v>3,43</v>
          </cell>
        </row>
        <row r="3696">
          <cell r="A3696">
            <v>3939</v>
          </cell>
          <cell r="B3696" t="str">
            <v>LUVA FERRO GALV ROSCA 1.1/2"</v>
          </cell>
          <cell r="C3696" t="str">
            <v>UN</v>
          </cell>
          <cell r="E3696" t="str">
            <v>6,98</v>
          </cell>
        </row>
        <row r="3697">
          <cell r="A3697">
            <v>3911</v>
          </cell>
          <cell r="B3697" t="str">
            <v>LUVA FERRO GALV ROSCA 1.1/4"</v>
          </cell>
          <cell r="C3697" t="str">
            <v>UN</v>
          </cell>
          <cell r="E3697" t="str">
            <v>5,18</v>
          </cell>
        </row>
        <row r="3698">
          <cell r="A3698">
            <v>3908</v>
          </cell>
          <cell r="B3698" t="str">
            <v>LUVA FERRO GALV ROSCA 1/2"</v>
          </cell>
          <cell r="C3698" t="str">
            <v>UN</v>
          </cell>
          <cell r="E3698" t="str">
            <v>1,71</v>
          </cell>
        </row>
        <row r="3699">
          <cell r="A3699">
            <v>3910</v>
          </cell>
          <cell r="B3699" t="str">
            <v>LUVA FERRO GALV ROSCA 1"</v>
          </cell>
          <cell r="C3699" t="str">
            <v>UN</v>
          </cell>
          <cell r="E3699" t="str">
            <v>3,66</v>
          </cell>
        </row>
        <row r="3700">
          <cell r="A3700">
            <v>3913</v>
          </cell>
          <cell r="B3700" t="str">
            <v>LUVA FERRO GALV ROSCA 2.1/2'</v>
          </cell>
          <cell r="C3700" t="str">
            <v>UN</v>
          </cell>
          <cell r="E3700" t="str">
            <v>20,12</v>
          </cell>
        </row>
        <row r="3701">
          <cell r="A3701">
            <v>3912</v>
          </cell>
          <cell r="B3701" t="str">
            <v>LUVA FERRO GALV ROSCA 2"</v>
          </cell>
          <cell r="C3701" t="str">
            <v>UN</v>
          </cell>
          <cell r="E3701" t="str">
            <v>10,51</v>
          </cell>
        </row>
        <row r="3702">
          <cell r="A3702">
            <v>3909</v>
          </cell>
          <cell r="B3702" t="str">
            <v>LUVA FERRO GALV ROSCA 3/4"</v>
          </cell>
          <cell r="C3702" t="str">
            <v>UN</v>
          </cell>
          <cell r="E3702" t="str">
            <v>2,49</v>
          </cell>
        </row>
        <row r="3703">
          <cell r="A3703">
            <v>3914</v>
          </cell>
          <cell r="B3703" t="str">
            <v>LUVA FERRO GALV ROSCA 3"</v>
          </cell>
          <cell r="C3703" t="str">
            <v>UN</v>
          </cell>
          <cell r="E3703" t="str">
            <v>29,68</v>
          </cell>
        </row>
        <row r="3704">
          <cell r="A3704">
            <v>3915</v>
          </cell>
          <cell r="B3704" t="str">
            <v>LUVA FERRO GALV ROSCA 4'</v>
          </cell>
          <cell r="C3704" t="str">
            <v>UN</v>
          </cell>
          <cell r="E3704" t="str">
            <v>43,94</v>
          </cell>
        </row>
        <row r="3705">
          <cell r="A3705">
            <v>3916</v>
          </cell>
          <cell r="B3705" t="str">
            <v>LUVA FERRO GALV ROSCA 5"</v>
          </cell>
          <cell r="C3705" t="str">
            <v>UN</v>
          </cell>
          <cell r="E3705" t="str">
            <v>86,25</v>
          </cell>
        </row>
        <row r="3706">
          <cell r="A3706">
            <v>3917</v>
          </cell>
          <cell r="B3706" t="str">
            <v>LUVA FERRO GALV ROSCA 6"</v>
          </cell>
          <cell r="C3706" t="str">
            <v>UN</v>
          </cell>
          <cell r="E3706" t="str">
            <v>123,12</v>
          </cell>
        </row>
        <row r="3707">
          <cell r="A3707">
            <v>15044</v>
          </cell>
          <cell r="B3707" t="str">
            <v>LUVA FOFO C/BOLSAS DN 100 INCL. ANEL BORRACHA LH PREDIAL TRADICIONAL P/INSTALACAO ESGOTO PREDIAL</v>
          </cell>
          <cell r="C3707" t="str">
            <v>UN</v>
          </cell>
          <cell r="E3707" t="str">
            <v>0,02</v>
          </cell>
        </row>
        <row r="3708">
          <cell r="A3708">
            <v>15045</v>
          </cell>
          <cell r="B3708" t="str">
            <v>LUVA FOFO C/BOLSAS DN 150 INCL. ANEL BORRACHA LH PREDIAL TRADICIONAL P/INSTALACAO ESGOTO PREDIAL</v>
          </cell>
          <cell r="C3708" t="str">
            <v>UN</v>
          </cell>
          <cell r="E3708" t="str">
            <v>0,02</v>
          </cell>
        </row>
        <row r="3709">
          <cell r="A3709">
            <v>15043</v>
          </cell>
          <cell r="B3709" t="str">
            <v>LUVA FOFO C/BOLSAS DN 75 INCL. ANEL BORRACHA LH PREDIAL TRADICIONAL P/INSTALACAO ESGOTO PREDIAL</v>
          </cell>
          <cell r="C3709" t="str">
            <v>UN</v>
          </cell>
          <cell r="E3709" t="str">
            <v>0,01</v>
          </cell>
        </row>
        <row r="3710">
          <cell r="A3710">
            <v>3986</v>
          </cell>
          <cell r="B3710" t="str">
            <v>LUVA FOFO MOD 03 P/HASTE PROLONGAMENTO D = 2</v>
          </cell>
          <cell r="C3710" t="str">
            <v>UN</v>
          </cell>
          <cell r="E3710" t="str">
            <v>0,01</v>
          </cell>
        </row>
        <row r="3711">
          <cell r="A3711">
            <v>3987</v>
          </cell>
          <cell r="B3711" t="str">
            <v>LUVA FOFO MOD 04 P/HASTE PROLONGAMENTO D = 2 1/2</v>
          </cell>
          <cell r="C3711" t="str">
            <v>UN</v>
          </cell>
          <cell r="E3711" t="str">
            <v>0,02</v>
          </cell>
        </row>
        <row r="3712">
          <cell r="A3712">
            <v>2475</v>
          </cell>
          <cell r="B3712" t="str">
            <v>LUVA P/ ELETRODUTO ESMALTADO PESADO 1.1/4"</v>
          </cell>
          <cell r="C3712" t="str">
            <v>UN</v>
          </cell>
          <cell r="E3712" t="str">
            <v>1,45</v>
          </cell>
        </row>
        <row r="3713">
          <cell r="A3713">
            <v>2473</v>
          </cell>
          <cell r="B3713" t="str">
            <v>LUVA P/ ELETRODUTO ESMALTADO PESADO 1/2"</v>
          </cell>
          <cell r="C3713" t="str">
            <v>UN</v>
          </cell>
          <cell r="E3713" t="str">
            <v>0,50</v>
          </cell>
        </row>
        <row r="3714">
          <cell r="A3714">
            <v>2474</v>
          </cell>
          <cell r="B3714" t="str">
            <v>LUVA P/ ELETRODUTO ESMALTADO PESADO 1"</v>
          </cell>
          <cell r="C3714" t="str">
            <v>UN</v>
          </cell>
          <cell r="E3714" t="str">
            <v>0,90</v>
          </cell>
        </row>
        <row r="3715">
          <cell r="A3715">
            <v>2478</v>
          </cell>
          <cell r="B3715" t="str">
            <v>LUVA P/ ELETRODUTO ESMALTADO PESADO 2.1/2"</v>
          </cell>
          <cell r="C3715" t="str">
            <v>UN</v>
          </cell>
          <cell r="E3715" t="str">
            <v>5,70</v>
          </cell>
        </row>
        <row r="3716">
          <cell r="A3716">
            <v>2477</v>
          </cell>
          <cell r="B3716" t="str">
            <v>LUVA P/ ELETRODUTO ESMALTADO PESADO 2"</v>
          </cell>
          <cell r="C3716" t="str">
            <v>UN</v>
          </cell>
          <cell r="E3716" t="str">
            <v>2,97</v>
          </cell>
        </row>
        <row r="3717">
          <cell r="A3717">
            <v>2481</v>
          </cell>
          <cell r="B3717" t="str">
            <v>LUVA P/ ELETRODUTO ESMALTADO PESADO 3/4"</v>
          </cell>
          <cell r="C3717" t="str">
            <v>UN</v>
          </cell>
          <cell r="E3717" t="str">
            <v>0,60</v>
          </cell>
        </row>
        <row r="3718">
          <cell r="A3718">
            <v>2480</v>
          </cell>
          <cell r="B3718" t="str">
            <v>LUVA P/ ELETRODUTO ESMALTADO PESADO 3"</v>
          </cell>
          <cell r="C3718" t="str">
            <v>UN</v>
          </cell>
          <cell r="E3718" t="str">
            <v>5,98</v>
          </cell>
        </row>
        <row r="3719">
          <cell r="A3719">
            <v>2479</v>
          </cell>
          <cell r="B3719" t="str">
            <v>LUVA P/ ELETRODUTO ESMALTADO PESADO 4"</v>
          </cell>
          <cell r="C3719" t="str">
            <v>UN</v>
          </cell>
          <cell r="E3719" t="str">
            <v>6,57</v>
          </cell>
        </row>
        <row r="3720">
          <cell r="A3720">
            <v>2476</v>
          </cell>
          <cell r="B3720" t="str">
            <v>LUVA P/ELETRODUTO ESMALTADO PESADO 1.1/2"</v>
          </cell>
          <cell r="C3720" t="str">
            <v>UN</v>
          </cell>
          <cell r="E3720" t="str">
            <v>1,95</v>
          </cell>
        </row>
        <row r="3721">
          <cell r="A3721">
            <v>3878</v>
          </cell>
          <cell r="B3721" t="str">
            <v>LUVA PVC C/ROSCA P/AGUA FRIA PREDIAL 1.1/2"</v>
          </cell>
          <cell r="C3721" t="str">
            <v>UN</v>
          </cell>
          <cell r="E3721" t="str">
            <v>3,41</v>
          </cell>
        </row>
        <row r="3722">
          <cell r="A3722">
            <v>3877</v>
          </cell>
          <cell r="B3722" t="str">
            <v>LUVA PVC C/ROSCA P/AGUA FRIA PREDIAL 1.1/4"</v>
          </cell>
          <cell r="C3722" t="str">
            <v>UN</v>
          </cell>
          <cell r="E3722" t="str">
            <v>3,17</v>
          </cell>
        </row>
        <row r="3723">
          <cell r="A3723">
            <v>3883</v>
          </cell>
          <cell r="B3723" t="str">
            <v>LUVA PVC C/ROSCA P/AGUA FRIA PREDIAL 1/2"</v>
          </cell>
          <cell r="C3723" t="str">
            <v>UN</v>
          </cell>
          <cell r="E3723" t="str">
            <v>0,61</v>
          </cell>
        </row>
        <row r="3724">
          <cell r="A3724">
            <v>3876</v>
          </cell>
          <cell r="B3724" t="str">
            <v>LUVA PVC C/ROSCA P/AGUA FRIA PREDIAL 1"</v>
          </cell>
          <cell r="C3724" t="str">
            <v>UN</v>
          </cell>
          <cell r="E3724" t="str">
            <v>1,84</v>
          </cell>
        </row>
        <row r="3725">
          <cell r="A3725">
            <v>3902</v>
          </cell>
          <cell r="B3725" t="str">
            <v>LUVA PVC C/ROSCA P/AGUA FRIA PREDIAL 2.1/2"</v>
          </cell>
          <cell r="C3725" t="str">
            <v>UN</v>
          </cell>
          <cell r="E3725" t="str">
            <v>10,19</v>
          </cell>
        </row>
        <row r="3726">
          <cell r="A3726">
            <v>3879</v>
          </cell>
          <cell r="B3726" t="str">
            <v>LUVA PVC C/ROSCA P/AGUA FRIA PREDIAL 2"</v>
          </cell>
          <cell r="C3726" t="str">
            <v>UN</v>
          </cell>
          <cell r="E3726" t="str">
            <v>6,94</v>
          </cell>
        </row>
        <row r="3727">
          <cell r="A3727">
            <v>3884</v>
          </cell>
          <cell r="B3727" t="str">
            <v>LUVA PVC C/ROSCA P/AGUA FRIA PREDIAL 3/4"</v>
          </cell>
          <cell r="C3727" t="str">
            <v>UN</v>
          </cell>
          <cell r="E3727" t="str">
            <v>0,94</v>
          </cell>
        </row>
        <row r="3728">
          <cell r="A3728">
            <v>3880</v>
          </cell>
          <cell r="B3728" t="str">
            <v>LUVA PVC C/ROSCA P/AGUA FRIA PREDIAL 3"</v>
          </cell>
          <cell r="C3728" t="str">
            <v>UN</v>
          </cell>
          <cell r="E3728" t="str">
            <v>12,30</v>
          </cell>
        </row>
        <row r="3729">
          <cell r="A3729">
            <v>3901</v>
          </cell>
          <cell r="B3729" t="str">
            <v>LUVA PVC C/ROSCA P/AGUA FRIA PREDIAL 4"</v>
          </cell>
          <cell r="C3729" t="str">
            <v>UN</v>
          </cell>
          <cell r="E3729" t="str">
            <v>20,58</v>
          </cell>
        </row>
        <row r="3730">
          <cell r="A3730">
            <v>1898</v>
          </cell>
          <cell r="B3730" t="str">
            <v>LUVA PVC DE PRESSAO P/ ELETRODUTO TIGREFLEX 16</v>
          </cell>
          <cell r="C3730" t="str">
            <v>UN</v>
          </cell>
          <cell r="E3730" t="str">
            <v>0,56</v>
          </cell>
        </row>
        <row r="3731">
          <cell r="A3731">
            <v>1904</v>
          </cell>
          <cell r="B3731" t="str">
            <v>LUVA PVC DE PRESSAO P/ ELETRODUTO TIGREFLEX 20</v>
          </cell>
          <cell r="C3731" t="str">
            <v>UN</v>
          </cell>
          <cell r="E3731" t="str">
            <v>0,59</v>
          </cell>
        </row>
        <row r="3732">
          <cell r="A3732">
            <v>1899</v>
          </cell>
          <cell r="B3732" t="str">
            <v>LUVA PVC DE PRESSAO P/ ELETRODUTO TIGREFLEX 25</v>
          </cell>
          <cell r="C3732" t="str">
            <v>UN</v>
          </cell>
          <cell r="E3732" t="str">
            <v>0,62</v>
          </cell>
        </row>
        <row r="3733">
          <cell r="A3733">
            <v>1900</v>
          </cell>
          <cell r="B3733" t="str">
            <v>LUVA PVC DE PRESSAO P/ ELETRODUTO TIGREFLEX 32</v>
          </cell>
          <cell r="C3733" t="str">
            <v>UN</v>
          </cell>
          <cell r="E3733" t="str">
            <v>0,98</v>
          </cell>
        </row>
        <row r="3734">
          <cell r="A3734">
            <v>1893</v>
          </cell>
          <cell r="B3734" t="str">
            <v>LUVA PVC ROSCAVEL P/ ELETRODUTO 1.1/2"</v>
          </cell>
          <cell r="C3734" t="str">
            <v>UN</v>
          </cell>
          <cell r="E3734" t="str">
            <v>2,61</v>
          </cell>
        </row>
        <row r="3735">
          <cell r="A3735">
            <v>1902</v>
          </cell>
          <cell r="B3735" t="str">
            <v>LUVA PVC ROSCAVEL P/ ELETRODUTO 1.1/4"</v>
          </cell>
          <cell r="C3735" t="str">
            <v>UN</v>
          </cell>
          <cell r="E3735" t="str">
            <v>2,09</v>
          </cell>
        </row>
        <row r="3736">
          <cell r="A3736">
            <v>1901</v>
          </cell>
          <cell r="B3736" t="str">
            <v>LUVA PVC ROSCAVEL P/ ELETRODUTO 1/2"</v>
          </cell>
          <cell r="C3736" t="str">
            <v>UN</v>
          </cell>
          <cell r="E3736" t="str">
            <v>0,65</v>
          </cell>
        </row>
        <row r="3737">
          <cell r="A3737">
            <v>1892</v>
          </cell>
          <cell r="B3737" t="str">
            <v>LUVA PVC ROSCAVEL P/ ELETRODUTO 1"</v>
          </cell>
          <cell r="C3737" t="str">
            <v>UN</v>
          </cell>
          <cell r="E3737" t="str">
            <v>1,24</v>
          </cell>
        </row>
        <row r="3738">
          <cell r="A3738">
            <v>1907</v>
          </cell>
          <cell r="B3738" t="str">
            <v>LUVA PVC ROSCAVEL P/ ELETRODUTO 2.1/2"</v>
          </cell>
          <cell r="C3738" t="str">
            <v>UN</v>
          </cell>
          <cell r="E3738" t="str">
            <v>11,47</v>
          </cell>
        </row>
        <row r="3739">
          <cell r="A3739">
            <v>1894</v>
          </cell>
          <cell r="B3739" t="str">
            <v>LUVA PVC ROSCAVEL P/ ELETRODUTO 2''</v>
          </cell>
          <cell r="C3739" t="str">
            <v>UN</v>
          </cell>
          <cell r="E3739" t="str">
            <v>4,21</v>
          </cell>
        </row>
        <row r="3740">
          <cell r="A3740">
            <v>1891</v>
          </cell>
          <cell r="B3740" t="str">
            <v>LUVA PVC ROSCAVEL P/ ELETRODUTO 3/4"</v>
          </cell>
          <cell r="C3740" t="str">
            <v>UN</v>
          </cell>
          <cell r="E3740" t="str">
            <v>0,98</v>
          </cell>
        </row>
        <row r="3741">
          <cell r="A3741">
            <v>1896</v>
          </cell>
          <cell r="B3741" t="str">
            <v>LUVA PVC ROSCAVEL P/ ELETRODUTO 3''</v>
          </cell>
          <cell r="C3741" t="str">
            <v>UN</v>
          </cell>
          <cell r="E3741" t="str">
            <v>13,98</v>
          </cell>
        </row>
        <row r="3742">
          <cell r="A3742">
            <v>1895</v>
          </cell>
          <cell r="B3742" t="str">
            <v>LUVA PVC ROSCAVEL P/ ELETRODUTO 4''</v>
          </cell>
          <cell r="C3742" t="str">
            <v>UN</v>
          </cell>
          <cell r="E3742" t="str">
            <v>27,15</v>
          </cell>
        </row>
        <row r="3743">
          <cell r="A3743">
            <v>3867</v>
          </cell>
          <cell r="B3743" t="str">
            <v>LUVA PVC SOLD P/AGUA FRIA PREDIAL 110 MM</v>
          </cell>
          <cell r="C3743" t="str">
            <v>UN</v>
          </cell>
          <cell r="E3743" t="str">
            <v>44,33</v>
          </cell>
        </row>
        <row r="3744">
          <cell r="A3744">
            <v>3861</v>
          </cell>
          <cell r="B3744" t="str">
            <v>LUVA PVC SOLD P/AGUA FRIA PREDIAL 20 MM</v>
          </cell>
          <cell r="C3744" t="str">
            <v>UN</v>
          </cell>
          <cell r="E3744" t="str">
            <v>0,42</v>
          </cell>
        </row>
        <row r="3745">
          <cell r="A3745">
            <v>3904</v>
          </cell>
          <cell r="B3745" t="str">
            <v>LUVA PVC SOLD P/AGUA FRIA PREDIAL 25 MM</v>
          </cell>
          <cell r="C3745" t="str">
            <v>UN</v>
          </cell>
          <cell r="E3745" t="str">
            <v>0,52</v>
          </cell>
        </row>
        <row r="3746">
          <cell r="A3746">
            <v>3903</v>
          </cell>
          <cell r="B3746" t="str">
            <v>LUVA PVC SOLD P/AGUA FRIA PREDIAL 32 MM</v>
          </cell>
          <cell r="C3746" t="str">
            <v>UN</v>
          </cell>
          <cell r="E3746" t="str">
            <v>0,99</v>
          </cell>
        </row>
        <row r="3747">
          <cell r="A3747">
            <v>3862</v>
          </cell>
          <cell r="B3747" t="str">
            <v>LUVA PVC SOLD P/AGUA FRIA PREDIAL 40 MM</v>
          </cell>
          <cell r="C3747" t="str">
            <v>UN</v>
          </cell>
          <cell r="E3747" t="str">
            <v>2,36</v>
          </cell>
        </row>
        <row r="3748">
          <cell r="A3748">
            <v>3863</v>
          </cell>
          <cell r="B3748" t="str">
            <v>LUVA PVC SOLD P/AGUA FRIA PREDIAL 50 MM</v>
          </cell>
          <cell r="C3748" t="str">
            <v>UN</v>
          </cell>
          <cell r="E3748" t="str">
            <v>2,12</v>
          </cell>
        </row>
        <row r="3749">
          <cell r="A3749">
            <v>3864</v>
          </cell>
          <cell r="B3749" t="str">
            <v>LUVA PVC SOLD P/AGUA FRIA PREDIAL 60 MM</v>
          </cell>
          <cell r="C3749" t="str">
            <v>UN</v>
          </cell>
          <cell r="E3749" t="str">
            <v>8,90</v>
          </cell>
        </row>
        <row r="3750">
          <cell r="A3750">
            <v>3865</v>
          </cell>
          <cell r="B3750" t="str">
            <v>LUVA PVC SOLD P/AGUA FRIA PREDIAL 75 MM</v>
          </cell>
          <cell r="C3750" t="str">
            <v>UN</v>
          </cell>
          <cell r="E3750" t="str">
            <v>11,45</v>
          </cell>
        </row>
        <row r="3751">
          <cell r="A3751">
            <v>3866</v>
          </cell>
          <cell r="B3751" t="str">
            <v>LUVA PVC SOLD P/AGUA FRIA PREDIAL 85 MM</v>
          </cell>
          <cell r="C3751" t="str">
            <v>UN</v>
          </cell>
          <cell r="E3751" t="str">
            <v>32,55</v>
          </cell>
        </row>
        <row r="3752">
          <cell r="A3752">
            <v>3859</v>
          </cell>
          <cell r="B3752" t="str">
            <v>LUVA PVC SOLDAVEL / ROSCA P/AGUA FRIA PREDIAL 20MM X 1/2"</v>
          </cell>
          <cell r="C3752" t="str">
            <v>UN</v>
          </cell>
          <cell r="E3752" t="str">
            <v>0,71</v>
          </cell>
        </row>
        <row r="3753">
          <cell r="A3753">
            <v>3906</v>
          </cell>
          <cell r="B3753" t="str">
            <v>LUVA PVC SOLDAVEL / ROSCA P/AGUA FRIA PREDIAL 25MM X 3/4"</v>
          </cell>
          <cell r="C3753" t="str">
            <v>UN</v>
          </cell>
          <cell r="E3753" t="str">
            <v>0,85</v>
          </cell>
        </row>
        <row r="3754">
          <cell r="A3754">
            <v>3860</v>
          </cell>
          <cell r="B3754" t="str">
            <v>LUVA PVC SOLDAVEL / ROSCA P/AGUA FRIA PREDIAL 32MM X 1"</v>
          </cell>
          <cell r="C3754" t="str">
            <v>UN</v>
          </cell>
          <cell r="E3754" t="str">
            <v>2,50</v>
          </cell>
        </row>
        <row r="3755">
          <cell r="A3755">
            <v>3905</v>
          </cell>
          <cell r="B3755" t="str">
            <v>LUVA PVC SOLDAVEL / ROSCA P/AGUA FRIA PREDIAL 40MM X 1.1/4"</v>
          </cell>
          <cell r="C3755" t="str">
            <v>UN</v>
          </cell>
          <cell r="E3755" t="str">
            <v>7,02</v>
          </cell>
        </row>
        <row r="3756">
          <cell r="A3756">
            <v>3871</v>
          </cell>
          <cell r="B3756" t="str">
            <v>LUVA PVC SOLDAVEL / ROSCA P/AGUA FRIA PREDIAL 50MM X 1.1/2"</v>
          </cell>
          <cell r="C3756" t="str">
            <v>UN</v>
          </cell>
          <cell r="E3756" t="str">
            <v>17,10</v>
          </cell>
        </row>
        <row r="3757">
          <cell r="A3757">
            <v>3855</v>
          </cell>
          <cell r="B3757" t="str">
            <v>LUVA PVC SOLDAVEL C/ BUCHA LATAO 20 MM X 1/2"</v>
          </cell>
          <cell r="C3757" t="str">
            <v>UN</v>
          </cell>
          <cell r="E3757" t="str">
            <v>3,39</v>
          </cell>
        </row>
        <row r="3758">
          <cell r="A3758">
            <v>3870</v>
          </cell>
          <cell r="B3758" t="str">
            <v>LUVA PVC SOLDAVEL C/ BUCHA LATAO 25 MM X 3/4"</v>
          </cell>
          <cell r="C3758" t="str">
            <v>UN</v>
          </cell>
          <cell r="E3758" t="str">
            <v>4,52</v>
          </cell>
        </row>
        <row r="3759">
          <cell r="A3759">
            <v>12407</v>
          </cell>
          <cell r="B3759" t="str">
            <v>LUVA REDUCAO FERRO GALV ROSCA MACHO/FEMEA 1.1/2" X 1"</v>
          </cell>
          <cell r="C3759" t="str">
            <v>UN</v>
          </cell>
          <cell r="E3759" t="str">
            <v>7,60</v>
          </cell>
        </row>
        <row r="3760">
          <cell r="A3760">
            <v>12408</v>
          </cell>
          <cell r="B3760" t="str">
            <v>LUVA REDUCAO FERRO GALV ROSCA MACHO/FEMEA 1" X 1/2"</v>
          </cell>
          <cell r="C3760" t="str">
            <v>UN</v>
          </cell>
          <cell r="E3760" t="str">
            <v>4,70</v>
          </cell>
        </row>
        <row r="3761">
          <cell r="A3761">
            <v>12409</v>
          </cell>
          <cell r="B3761" t="str">
            <v>LUVA REDUCAO FERRO GALV ROSCA MACHO/FEMEA 1" X 3/4"</v>
          </cell>
          <cell r="C3761" t="str">
            <v>UN</v>
          </cell>
          <cell r="E3761" t="str">
            <v>4,70</v>
          </cell>
        </row>
        <row r="3762">
          <cell r="A3762">
            <v>12410</v>
          </cell>
          <cell r="B3762" t="str">
            <v>LUVA REDUCAO FERRO GALV ROSCA MACHO/FEMEA 3/4" X 1/2"</v>
          </cell>
          <cell r="C3762" t="str">
            <v>UN</v>
          </cell>
          <cell r="E3762" t="str">
            <v>3,25</v>
          </cell>
        </row>
        <row r="3763">
          <cell r="A3763">
            <v>3936</v>
          </cell>
          <cell r="B3763" t="str">
            <v>LUVA REDUCAO FERRO GALV ROSCA 1.1/2" X 1.1/4"</v>
          </cell>
          <cell r="C3763" t="str">
            <v>UN</v>
          </cell>
          <cell r="E3763" t="str">
            <v>6,87</v>
          </cell>
        </row>
        <row r="3764">
          <cell r="A3764">
            <v>3922</v>
          </cell>
          <cell r="B3764" t="str">
            <v>LUVA REDUCAO FERRO GALV ROSCA 1.1/2" X 1/2"</v>
          </cell>
          <cell r="C3764" t="str">
            <v>UN</v>
          </cell>
          <cell r="E3764" t="str">
            <v>6,24</v>
          </cell>
        </row>
        <row r="3765">
          <cell r="A3765">
            <v>3924</v>
          </cell>
          <cell r="B3765" t="str">
            <v>LUVA REDUCAO FERRO GALV ROSCA 1.1/2" X 1"</v>
          </cell>
          <cell r="C3765" t="str">
            <v>UN</v>
          </cell>
          <cell r="E3765" t="str">
            <v>6,96</v>
          </cell>
        </row>
        <row r="3766">
          <cell r="A3766">
            <v>3923</v>
          </cell>
          <cell r="B3766" t="str">
            <v>LUVA REDUCAO FERRO GALV ROSCA 1.1/2" X 3/4"</v>
          </cell>
          <cell r="C3766" t="str">
            <v>UN</v>
          </cell>
          <cell r="E3766" t="str">
            <v>6,75</v>
          </cell>
        </row>
        <row r="3767">
          <cell r="A3767">
            <v>3937</v>
          </cell>
          <cell r="B3767" t="str">
            <v>LUVA REDUCAO FERRO GALV ROSCA 1.1/4" X 1/2"</v>
          </cell>
          <cell r="C3767" t="str">
            <v>UN</v>
          </cell>
          <cell r="E3767" t="str">
            <v>5,05</v>
          </cell>
        </row>
        <row r="3768">
          <cell r="A3768">
            <v>3921</v>
          </cell>
          <cell r="B3768" t="str">
            <v>LUVA REDUCAO FERRO GALV ROSCA 1.1/4" X 1"</v>
          </cell>
          <cell r="C3768" t="str">
            <v>UN</v>
          </cell>
          <cell r="E3768" t="str">
            <v>5,14</v>
          </cell>
        </row>
        <row r="3769">
          <cell r="A3769">
            <v>3920</v>
          </cell>
          <cell r="B3769" t="str">
            <v>LUVA REDUCAO FERRO GALV ROSCA 1.1/4" X 3/4"</v>
          </cell>
          <cell r="C3769" t="str">
            <v>UN</v>
          </cell>
          <cell r="E3769" t="str">
            <v>5,05</v>
          </cell>
        </row>
        <row r="3770">
          <cell r="A3770">
            <v>3938</v>
          </cell>
          <cell r="B3770" t="str">
            <v>LUVA REDUCAO FERRO GALV ROSCA 1" X 1/2"</v>
          </cell>
          <cell r="C3770" t="str">
            <v>UN</v>
          </cell>
          <cell r="E3770" t="str">
            <v>3,69</v>
          </cell>
        </row>
        <row r="3771">
          <cell r="A3771">
            <v>3919</v>
          </cell>
          <cell r="B3771" t="str">
            <v>LUVA REDUCAO FERRO GALV ROSCA 1" X 3/4"</v>
          </cell>
          <cell r="C3771" t="str">
            <v>UN</v>
          </cell>
          <cell r="E3771" t="str">
            <v>3,73</v>
          </cell>
        </row>
        <row r="3772">
          <cell r="A3772">
            <v>3927</v>
          </cell>
          <cell r="B3772" t="str">
            <v>LUVA REDUCAO FERRO GALV ROSCA 2.1/2" X 1.1/2"</v>
          </cell>
          <cell r="C3772" t="str">
            <v>UN</v>
          </cell>
          <cell r="E3772" t="str">
            <v>19,70</v>
          </cell>
        </row>
        <row r="3773">
          <cell r="A3773">
            <v>3928</v>
          </cell>
          <cell r="B3773" t="str">
            <v>LUVA REDUCAO FERRO GALV ROSCA 2.1/2" X 2"</v>
          </cell>
          <cell r="C3773" t="str">
            <v>UN</v>
          </cell>
          <cell r="E3773" t="str">
            <v>19,70</v>
          </cell>
        </row>
        <row r="3774">
          <cell r="A3774">
            <v>3926</v>
          </cell>
          <cell r="B3774" t="str">
            <v>LUVA REDUCAO FERRO GALV ROSCA 2" X 1.1/2"</v>
          </cell>
          <cell r="C3774" t="str">
            <v>UN</v>
          </cell>
          <cell r="E3774" t="str">
            <v>10,58</v>
          </cell>
        </row>
        <row r="3775">
          <cell r="A3775">
            <v>3935</v>
          </cell>
          <cell r="B3775" t="str">
            <v>LUVA REDUCAO FERRO GALV ROSCA 2" X 1.1/4"</v>
          </cell>
          <cell r="C3775" t="str">
            <v>UN</v>
          </cell>
          <cell r="E3775" t="str">
            <v>10,55</v>
          </cell>
        </row>
        <row r="3776">
          <cell r="A3776">
            <v>3925</v>
          </cell>
          <cell r="B3776" t="str">
            <v>LUVA REDUCAO FERRO GALV ROSCA 2" X 1"</v>
          </cell>
          <cell r="C3776" t="str">
            <v>UN</v>
          </cell>
          <cell r="E3776" t="str">
            <v>10,46</v>
          </cell>
        </row>
        <row r="3777">
          <cell r="A3777">
            <v>12406</v>
          </cell>
          <cell r="B3777" t="str">
            <v>LUVA REDUCAO FERRO GALV ROSCA 3/4" X 1/2"</v>
          </cell>
          <cell r="C3777" t="str">
            <v>UN</v>
          </cell>
          <cell r="E3777" t="str">
            <v>2,49</v>
          </cell>
        </row>
        <row r="3778">
          <cell r="A3778">
            <v>3929</v>
          </cell>
          <cell r="B3778" t="str">
            <v>LUVA REDUCAO FERRO GALV ROSCA 3" X 1.1/2"</v>
          </cell>
          <cell r="C3778" t="str">
            <v>UN</v>
          </cell>
          <cell r="E3778" t="str">
            <v>28,71</v>
          </cell>
        </row>
        <row r="3779">
          <cell r="A3779">
            <v>3931</v>
          </cell>
          <cell r="B3779" t="str">
            <v>LUVA REDUCAO FERRO GALV ROSCA 3" X 2.1/2"</v>
          </cell>
          <cell r="C3779" t="str">
            <v>UN</v>
          </cell>
          <cell r="E3779" t="str">
            <v>28,71</v>
          </cell>
        </row>
        <row r="3780">
          <cell r="A3780">
            <v>3930</v>
          </cell>
          <cell r="B3780" t="str">
            <v>LUVA REDUCAO FERRO GALV ROSCA 3" X 2"</v>
          </cell>
          <cell r="C3780" t="str">
            <v>UN</v>
          </cell>
          <cell r="E3780" t="str">
            <v>28,71</v>
          </cell>
        </row>
        <row r="3781">
          <cell r="A3781">
            <v>3932</v>
          </cell>
          <cell r="B3781" t="str">
            <v>LUVA REDUCAO FERRO GALV ROSCA 4" X 2.1/2"</v>
          </cell>
          <cell r="C3781" t="str">
            <v>UN</v>
          </cell>
          <cell r="E3781" t="str">
            <v>42,86</v>
          </cell>
        </row>
        <row r="3782">
          <cell r="A3782">
            <v>3933</v>
          </cell>
          <cell r="B3782" t="str">
            <v>LUVA REDUCAO FERRO GALV ROSCA 4" X 2"</v>
          </cell>
          <cell r="C3782" t="str">
            <v>UN</v>
          </cell>
          <cell r="E3782" t="str">
            <v>42,86</v>
          </cell>
        </row>
        <row r="3783">
          <cell r="A3783">
            <v>3934</v>
          </cell>
          <cell r="B3783" t="str">
            <v>LUVA REDUCAO FERRO GALV ROSCA 4" X 3"</v>
          </cell>
          <cell r="C3783" t="str">
            <v>UN</v>
          </cell>
          <cell r="E3783" t="str">
            <v>43,60</v>
          </cell>
        </row>
        <row r="3784">
          <cell r="A3784">
            <v>3907</v>
          </cell>
          <cell r="B3784" t="str">
            <v>LUVA REDUCAO PVC C/ROSCA P/AGUA FRIA PREDIAL 1" X 3/4"</v>
          </cell>
          <cell r="C3784" t="str">
            <v>UN</v>
          </cell>
          <cell r="E3784" t="str">
            <v>1,93</v>
          </cell>
        </row>
        <row r="3785">
          <cell r="A3785">
            <v>3889</v>
          </cell>
          <cell r="B3785" t="str">
            <v>LUVA REDUCAO PVC C/ROSCA P/AGUA FRIA PREDIAL 3/4" X 1/2"</v>
          </cell>
          <cell r="C3785" t="str">
            <v>UN</v>
          </cell>
          <cell r="E3785" t="str">
            <v>1,41</v>
          </cell>
        </row>
        <row r="3786">
          <cell r="A3786">
            <v>3872</v>
          </cell>
          <cell r="B3786" t="str">
            <v>LUVA REDUCAO PVC SOLD P/AGUA FRIA PREDIAL 40 MM X 32 MM</v>
          </cell>
          <cell r="C3786" t="str">
            <v>UN</v>
          </cell>
          <cell r="E3786" t="str">
            <v>2,21</v>
          </cell>
        </row>
        <row r="3787">
          <cell r="A3787">
            <v>3868</v>
          </cell>
          <cell r="B3787" t="str">
            <v>LUVA REDUCAO PVC SOLD P/AGUA FRIA PREDIAL 25 MM X 20 MM</v>
          </cell>
          <cell r="C3787" t="str">
            <v>UN</v>
          </cell>
          <cell r="E3787" t="str">
            <v>0,75</v>
          </cell>
        </row>
        <row r="3788">
          <cell r="A3788">
            <v>3869</v>
          </cell>
          <cell r="B3788" t="str">
            <v>LUVA REDUCAO PVC SOLD P/AGUA FRIA PREDIAL 32 MM X 25 MM</v>
          </cell>
          <cell r="C3788" t="str">
            <v>UN</v>
          </cell>
          <cell r="E3788" t="str">
            <v>1,88</v>
          </cell>
        </row>
        <row r="3789">
          <cell r="A3789">
            <v>3850</v>
          </cell>
          <cell r="B3789" t="str">
            <v>LUVA REDUCAO PVC SOLD P/AGUA FRIA PREDIAL 60 MM X 50 MM</v>
          </cell>
          <cell r="C3789" t="str">
            <v>UN</v>
          </cell>
          <cell r="E3789" t="str">
            <v>5,04</v>
          </cell>
        </row>
        <row r="3790">
          <cell r="A3790">
            <v>3874</v>
          </cell>
          <cell r="B3790" t="str">
            <v>LUVA REDUCAO PVC SOLDAVEL / ROSCA C/ BUCHA LATAO 25MM X 1/2"</v>
          </cell>
          <cell r="C3790" t="str">
            <v>UN</v>
          </cell>
          <cell r="E3790" t="str">
            <v>3,67</v>
          </cell>
        </row>
        <row r="3791">
          <cell r="A3791">
            <v>3856</v>
          </cell>
          <cell r="B3791" t="str">
            <v>LUVA REDUCAO PVC SOLDAVEL / ROSCA P/AGUA FRIA PREDIAL 25MM X 1/2"</v>
          </cell>
          <cell r="C3791" t="str">
            <v>UN</v>
          </cell>
          <cell r="E3791" t="str">
            <v>1,22</v>
          </cell>
        </row>
        <row r="3792">
          <cell r="A3792">
            <v>3899</v>
          </cell>
          <cell r="B3792" t="str">
            <v>LUVA SIMPLES PVC P/ ESG PREDIAL DN 100MM</v>
          </cell>
          <cell r="C3792" t="str">
            <v>UN</v>
          </cell>
          <cell r="E3792" t="str">
            <v>3,82</v>
          </cell>
        </row>
        <row r="3793">
          <cell r="A3793">
            <v>3875</v>
          </cell>
          <cell r="B3793" t="str">
            <v>LUVA SIMPLES PVC P/ ESG PREDIAL DN 50MM</v>
          </cell>
          <cell r="C3793" t="str">
            <v>UN</v>
          </cell>
          <cell r="E3793" t="str">
            <v>1,84</v>
          </cell>
        </row>
        <row r="3794">
          <cell r="A3794">
            <v>3898</v>
          </cell>
          <cell r="B3794" t="str">
            <v>LUVA SIMPLES PVC P/ ESG PREDIAL DN 75MM</v>
          </cell>
          <cell r="C3794" t="str">
            <v>UN</v>
          </cell>
          <cell r="E3794" t="str">
            <v>3,11</v>
          </cell>
        </row>
        <row r="3795">
          <cell r="A3795">
            <v>3837</v>
          </cell>
          <cell r="B3795" t="str">
            <v>LUVA SIMPLES PVC PBA JE NBR 10351 P/ REDE AGUA DN 100/DE 11 0MM</v>
          </cell>
          <cell r="C3795" t="str">
            <v>UN</v>
          </cell>
          <cell r="E3795" t="str">
            <v>26,27</v>
          </cell>
        </row>
        <row r="3796">
          <cell r="A3796">
            <v>3845</v>
          </cell>
          <cell r="B3796" t="str">
            <v>LUVA SIMPLES PVC PBA JE NBR 10351 P/ REDE AGUA DN 50/DE 60M M</v>
          </cell>
          <cell r="C3796" t="str">
            <v>UN</v>
          </cell>
          <cell r="E3796" t="str">
            <v>7,90</v>
          </cell>
        </row>
        <row r="3797">
          <cell r="A3797">
            <v>11045</v>
          </cell>
          <cell r="B3797" t="str">
            <v>LUVA SIMPLES PVC PBA JE NBR 10351 P/ REDE AGUA DN 75/DE 85 MM</v>
          </cell>
          <cell r="C3797" t="str">
            <v>UN</v>
          </cell>
          <cell r="E3797" t="str">
            <v>14,32</v>
          </cell>
        </row>
        <row r="3798">
          <cell r="A3798">
            <v>20170</v>
          </cell>
          <cell r="B3798" t="str">
            <v>LUVA SIMPLES PVC SERIE R P/ESG PREDIAL 100MM</v>
          </cell>
          <cell r="C3798" t="str">
            <v>UN</v>
          </cell>
          <cell r="E3798" t="str">
            <v>9,99</v>
          </cell>
        </row>
        <row r="3799">
          <cell r="A3799">
            <v>20171</v>
          </cell>
          <cell r="B3799" t="str">
            <v>LUVA SIMPLES PVC SERIE R P/ESG PREDIAL 150MM</v>
          </cell>
          <cell r="C3799" t="str">
            <v>UN</v>
          </cell>
          <cell r="E3799" t="str">
            <v>24,40</v>
          </cell>
        </row>
        <row r="3800">
          <cell r="A3800">
            <v>20167</v>
          </cell>
          <cell r="B3800" t="str">
            <v>LUVA SIMPLES PVC SERIE R P/ESG PREDIAL 40MM</v>
          </cell>
          <cell r="C3800" t="str">
            <v>UN</v>
          </cell>
          <cell r="E3800" t="str">
            <v>4,10</v>
          </cell>
        </row>
        <row r="3801">
          <cell r="A3801">
            <v>20168</v>
          </cell>
          <cell r="B3801" t="str">
            <v>LUVA SIMPLES PVC SERIE R P/ESG PREDIAL 50MM</v>
          </cell>
          <cell r="C3801" t="str">
            <v>UN</v>
          </cell>
          <cell r="E3801" t="str">
            <v>5,42</v>
          </cell>
        </row>
        <row r="3802">
          <cell r="A3802">
            <v>20169</v>
          </cell>
          <cell r="B3802" t="str">
            <v>LUVA SIMPLES PVC SERIE R P/ESG PREDIAL 75MM</v>
          </cell>
          <cell r="C3802" t="str">
            <v>UN</v>
          </cell>
          <cell r="E3802" t="str">
            <v>6,41</v>
          </cell>
        </row>
        <row r="3803">
          <cell r="A3803">
            <v>3897</v>
          </cell>
          <cell r="B3803" t="str">
            <v>LUVA SIMPLES PVC SOLD P/ ESG PREDIAL DN 40MM</v>
          </cell>
          <cell r="C3803" t="str">
            <v>UN</v>
          </cell>
          <cell r="E3803" t="str">
            <v>0,90</v>
          </cell>
        </row>
        <row r="3804">
          <cell r="A3804">
            <v>26037</v>
          </cell>
          <cell r="B3804" t="str">
            <v>MACACO PARA PROTENSÃO DE UMA CORDOALHA DE ATÉ 31,5 - LOCAÇÃO</v>
          </cell>
          <cell r="C3804" t="str">
            <v>DIA</v>
          </cell>
          <cell r="E3804" t="str">
            <v>520,56</v>
          </cell>
        </row>
        <row r="3805">
          <cell r="A3805">
            <v>11519</v>
          </cell>
          <cell r="B3805" t="str">
            <v>MACANETA ALAVANCA - ACAB PADRAO MEDIO</v>
          </cell>
          <cell r="C3805" t="str">
            <v>PAR</v>
          </cell>
          <cell r="E3805" t="str">
            <v>5,97</v>
          </cell>
        </row>
        <row r="3806">
          <cell r="A3806">
            <v>11520</v>
          </cell>
          <cell r="B3806" t="str">
            <v>MACANETA ALAVANCA - LINHA POPULAR</v>
          </cell>
          <cell r="C3806" t="str">
            <v>PAR</v>
          </cell>
          <cell r="E3806" t="str">
            <v>26,20</v>
          </cell>
        </row>
        <row r="3807">
          <cell r="A3807">
            <v>11518</v>
          </cell>
          <cell r="B3807" t="str">
            <v>MACANETA TIPO BOLA - ACAB SUPERIOR (LINHA LUXO)</v>
          </cell>
          <cell r="C3807" t="str">
            <v>PAR</v>
          </cell>
          <cell r="E3807" t="str">
            <v>15,30</v>
          </cell>
        </row>
        <row r="3808">
          <cell r="A3808">
            <v>4244</v>
          </cell>
          <cell r="B3808" t="str">
            <v>MACARIQUEIRO</v>
          </cell>
          <cell r="C3808" t="str">
            <v>H</v>
          </cell>
          <cell r="E3808" t="str">
            <v>11,08</v>
          </cell>
        </row>
        <row r="3809">
          <cell r="A3809">
            <v>11834</v>
          </cell>
          <cell r="B3809" t="str">
            <v>MADEIRA ANGELIM APARELHADA</v>
          </cell>
          <cell r="C3809" t="str">
            <v>M3</v>
          </cell>
          <cell r="E3809" t="str">
            <v>2.604,87</v>
          </cell>
        </row>
        <row r="3810">
          <cell r="A3810">
            <v>20199</v>
          </cell>
          <cell r="B3810" t="str">
            <v>MADEIRA ANGELIM SERRADA 1A QUALIDADE NAO APARELHADA</v>
          </cell>
          <cell r="C3810" t="str">
            <v>M3</v>
          </cell>
          <cell r="E3810" t="str">
            <v>1.475,23</v>
          </cell>
        </row>
        <row r="3811">
          <cell r="A3811">
            <v>3997</v>
          </cell>
          <cell r="B3811" t="str">
            <v>MADEIRA DE LEI 1A QUALIDADE SERRADA NAO APARELHADA</v>
          </cell>
          <cell r="C3811" t="str">
            <v>M3</v>
          </cell>
          <cell r="E3811" t="str">
            <v>2.048,00</v>
          </cell>
        </row>
        <row r="3812">
          <cell r="A3812">
            <v>11835</v>
          </cell>
          <cell r="B3812" t="str">
            <v>MADEIRA IPE APARELHADA</v>
          </cell>
          <cell r="C3812" t="str">
            <v>M3</v>
          </cell>
          <cell r="E3812" t="str">
            <v>4.740,86</v>
          </cell>
        </row>
        <row r="3813">
          <cell r="A3813">
            <v>4000</v>
          </cell>
          <cell r="B3813" t="str">
            <v>MADEIRA IPE SERRADA 1A QUALIDADE NAO APARELHADA</v>
          </cell>
          <cell r="C3813" t="str">
            <v>M3</v>
          </cell>
          <cell r="E3813" t="str">
            <v>2.869,59</v>
          </cell>
        </row>
        <row r="3814">
          <cell r="A3814">
            <v>20203</v>
          </cell>
          <cell r="B3814" t="str">
            <v>MADEIRA JATOBA SERRADA 1A QUALIDADE NAO APARELHADA</v>
          </cell>
          <cell r="C3814" t="str">
            <v>M3</v>
          </cell>
          <cell r="E3814" t="str">
            <v>2.069,34</v>
          </cell>
        </row>
        <row r="3815">
          <cell r="A3815">
            <v>3989</v>
          </cell>
          <cell r="B3815" t="str">
            <v>MADEIRA LEI 1A QUALIDADE SERRADA APARELHADA</v>
          </cell>
          <cell r="C3815" t="str">
            <v>M3</v>
          </cell>
          <cell r="E3815" t="str">
            <v>2.368,06</v>
          </cell>
        </row>
        <row r="3816">
          <cell r="A3816">
            <v>10564</v>
          </cell>
          <cell r="B3816" t="str">
            <v>MADEIRA LEI 2A QUALIDADE SERRADA APARELHADA</v>
          </cell>
          <cell r="C3816" t="str">
            <v>M3</v>
          </cell>
          <cell r="E3816" t="str">
            <v>1.586,60</v>
          </cell>
        </row>
        <row r="3817">
          <cell r="A3817">
            <v>10565</v>
          </cell>
          <cell r="B3817" t="str">
            <v>MADEIRA LEI 3A QUALIDADE SERRADA APARELHADA</v>
          </cell>
          <cell r="C3817" t="str">
            <v>M3</v>
          </cell>
          <cell r="E3817" t="str">
            <v>1.255,07</v>
          </cell>
        </row>
        <row r="3818">
          <cell r="A3818">
            <v>20197</v>
          </cell>
          <cell r="B3818" t="str">
            <v>MADEIRA MASSARANDUBA SERRADA 1A QUALIDADE NAO APARELHADA</v>
          </cell>
          <cell r="C3818" t="str">
            <v>M3</v>
          </cell>
          <cell r="E3818" t="str">
            <v>1.940,00</v>
          </cell>
        </row>
        <row r="3819">
          <cell r="A3819">
            <v>20202</v>
          </cell>
          <cell r="B3819" t="str">
            <v>MADEIRA MOGNO SERRADA 1A QUALIDADE NAO APARELHADA</v>
          </cell>
          <cell r="C3819" t="str">
            <v>M3</v>
          </cell>
          <cell r="E3819" t="str">
            <v>4.890,41</v>
          </cell>
        </row>
        <row r="3820">
          <cell r="A3820">
            <v>20200</v>
          </cell>
          <cell r="B3820" t="str">
            <v>MADEIRA PEROBA SERRADA 1A QUALIDADE NAO APARELHADA</v>
          </cell>
          <cell r="C3820" t="str">
            <v>M3</v>
          </cell>
          <cell r="E3820" t="str">
            <v>1.903,72</v>
          </cell>
        </row>
        <row r="3821">
          <cell r="A3821">
            <v>20198</v>
          </cell>
          <cell r="B3821" t="str">
            <v>MADEIRA PINHO SERRADA 1A QUALIDADE NAO APARELHADA</v>
          </cell>
          <cell r="C3821" t="str">
            <v>M3</v>
          </cell>
          <cell r="E3821" t="str">
            <v>1.307,50</v>
          </cell>
        </row>
        <row r="3822">
          <cell r="A3822">
            <v>4006</v>
          </cell>
          <cell r="B3822" t="str">
            <v>MADEIRA PINHO SERRADA 3A QUALIDADE NAO APARELHADA</v>
          </cell>
          <cell r="C3822" t="str">
            <v>M3</v>
          </cell>
          <cell r="E3822" t="str">
            <v>610,04</v>
          </cell>
        </row>
        <row r="3823">
          <cell r="A3823">
            <v>20201</v>
          </cell>
          <cell r="B3823" t="str">
            <v>MADEIRA PINUS SERRADA 1A QUALIDADE NAO APARELHADA</v>
          </cell>
          <cell r="C3823" t="str">
            <v>M3</v>
          </cell>
          <cell r="E3823" t="str">
            <v>711,34</v>
          </cell>
        </row>
        <row r="3824">
          <cell r="A3824">
            <v>4004</v>
          </cell>
          <cell r="B3824" t="str">
            <v>MADEIRA 2A QUALIDADE SERRADA NAO APARELHADA</v>
          </cell>
          <cell r="C3824" t="str">
            <v>M3</v>
          </cell>
          <cell r="E3824" t="str">
            <v>830,08</v>
          </cell>
        </row>
        <row r="3825">
          <cell r="A3825">
            <v>11836</v>
          </cell>
          <cell r="B3825" t="str">
            <v>MADEIRA 2A QUALIDADE SERRADA NAO APARELHADA -TIPO VIROLA</v>
          </cell>
          <cell r="C3825" t="str">
            <v>M3</v>
          </cell>
          <cell r="E3825" t="str">
            <v>982,99</v>
          </cell>
        </row>
        <row r="3826">
          <cell r="A3826">
            <v>4007</v>
          </cell>
          <cell r="B3826" t="str">
            <v>MANCAL INTERMEDIARIO FOFO MOD 01 P/ HASTE PROLONGAMENTO D =1 1/8</v>
          </cell>
          <cell r="C3826" t="str">
            <v>UN</v>
          </cell>
          <cell r="E3826" t="str">
            <v>0,01</v>
          </cell>
        </row>
        <row r="3827">
          <cell r="A3827">
            <v>4010</v>
          </cell>
          <cell r="B3827" t="str">
            <v>MANCAL INTERMEDIARIO FOFO MOD 02 P/ HASTE PROLONGAMENTO D =1 3/4</v>
          </cell>
          <cell r="C3827" t="str">
            <v>UN</v>
          </cell>
          <cell r="E3827" t="str">
            <v>0,01</v>
          </cell>
        </row>
        <row r="3828">
          <cell r="A3828">
            <v>4008</v>
          </cell>
          <cell r="B3828" t="str">
            <v>MANCAL INTERMEDIARIO FOFO MOD 03 P/ HASTE PROLONGAMENTO D = 2</v>
          </cell>
          <cell r="C3828" t="str">
            <v>UN</v>
          </cell>
          <cell r="E3828" t="str">
            <v>0,01</v>
          </cell>
        </row>
        <row r="3829">
          <cell r="A3829">
            <v>4009</v>
          </cell>
          <cell r="B3829" t="str">
            <v>MANCAL INTERMEDIARIO FOFO MOD 04 P/ HASTE PROLONGAMENTO D = 2 1/2</v>
          </cell>
          <cell r="C3829" t="str">
            <v>UN</v>
          </cell>
          <cell r="E3829" t="str">
            <v>0,02</v>
          </cell>
        </row>
        <row r="3830">
          <cell r="A3830">
            <v>21028</v>
          </cell>
          <cell r="B3830" t="str">
            <v>MANGUEIRA DE INCENDIO C/ CAPA SIMPLES TECIDA FIO POLIESTER TUBO INT BORRACHA SINT ABNT TP 1 P/ INST PR, COMP C/ UNIOES E EMPAT INT LATAO C/ ENG RAP E ANEIS EXP P/ EMP MANG COBRE D = 1 1/2 L = 10M</v>
          </cell>
          <cell r="C3830" t="str">
            <v>UN</v>
          </cell>
          <cell r="E3830" t="str">
            <v>110,27</v>
          </cell>
        </row>
        <row r="3831">
          <cell r="A3831">
            <v>21029</v>
          </cell>
          <cell r="B3831" t="str">
            <v>MANGUEIRA DE INCENDIO C/ CAPA SIMPLES TECIDA FIO POLIESTER TUBO INT BORRACHA SINT ABNT TP 1 P/ INST PR, COMP C/ UNIOES E EMPAT INT LATAO C/ ENG RAP E ANEIS EXP P/ EMP MANG COBRE D = 1 1/2 L = 15M</v>
          </cell>
          <cell r="C3831" t="str">
            <v>UN</v>
          </cell>
          <cell r="E3831" t="str">
            <v>146,25</v>
          </cell>
        </row>
        <row r="3832">
          <cell r="A3832">
            <v>21030</v>
          </cell>
          <cell r="B3832" t="str">
            <v>MANGUEIRA DE INCENDIO C/ CAPA SIMPLES TECIDA FIO POLIESTER TUBO INT BORRACHA SINT ABNT TP 1 P/ INST PR, COMP C/ UNIOES E EMPAT INT LATAO C/ ENG RAP E ANEIS EXP P/ EMP MANG COBRE D = 1 1/2 L = 20M</v>
          </cell>
          <cell r="C3832" t="str">
            <v>UN</v>
          </cell>
          <cell r="E3832" t="str">
            <v>173,31</v>
          </cell>
        </row>
        <row r="3833">
          <cell r="A3833">
            <v>21031</v>
          </cell>
          <cell r="B3833" t="str">
            <v>MANGUEIRA DE INCENDIO C/ CAPA SIMPLES TECIDA FIO POLIESTER TUBO INT BORRACHA SINT ABNT TP 1 P/ INST PR, COMP C/ UNIOES E EMPAT INT LATAO C/ ENG RAP E ANEIS EXP P/ EMP MANG COBRE D = 1 1/2 L = 25M</v>
          </cell>
          <cell r="C3833" t="str">
            <v>UN</v>
          </cell>
          <cell r="E3833" t="str">
            <v>208,78</v>
          </cell>
        </row>
        <row r="3834">
          <cell r="A3834">
            <v>21032</v>
          </cell>
          <cell r="B3834" t="str">
            <v>MANGUEIRA DE INCENDIO C/ CAPA SIMPLES TECIDA FIO POLIESTER TUBO INT BORRACHA SINT ABNT TP 1 P/ INST PR, COMP C/ UNIOES E EMPAT INT LATAO C/ ENG RAP E ANEIS EXP P/ EMP MANG COBRE D = 1 1/2 L = 30M</v>
          </cell>
          <cell r="C3834" t="str">
            <v>UN</v>
          </cell>
          <cell r="E3834" t="str">
            <v>254,19</v>
          </cell>
        </row>
        <row r="3835">
          <cell r="A3835">
            <v>21033</v>
          </cell>
          <cell r="B3835" t="str">
            <v>MANGUEIRA DE INCENDIO C/ CAPA SIMPLES TECIDA FIO POLIESTER TUBO INT BORRACHA SINT ABNT TP 1 P/ INST PR, COMP C/ UNIOES E EMPAT INT LATAO C/ ENG RAP E ANEIS EXP P/ EMP MANG COBRE D = 2 1/2 L = 10M</v>
          </cell>
          <cell r="C3835" t="str">
            <v>UN</v>
          </cell>
          <cell r="E3835" t="str">
            <v>202,70</v>
          </cell>
        </row>
        <row r="3836">
          <cell r="A3836">
            <v>21034</v>
          </cell>
          <cell r="B3836" t="str">
            <v>MANGUEIRA DE INCENDIO C/ CAPA SIMPLES TECIDA FIO POLIESTER TUBO INT BORRACHA SINT ABNT TP 1 P/ INST PR, COMP C/ UNIOES E EMPAT INT LATAO C/ ENG RAP E ANEIS EXP P/ EMP MANG COBRE D = 2 1/2 L = 15M</v>
          </cell>
          <cell r="C3836" t="str">
            <v>UN</v>
          </cell>
          <cell r="E3836" t="str">
            <v>302,03</v>
          </cell>
        </row>
        <row r="3837">
          <cell r="A3837">
            <v>21035</v>
          </cell>
          <cell r="B3837" t="str">
            <v>MANGUEIRA DE INCENDIO C/ CAPA SIMPLES TECIDA FIO POLIESTER TUBO INT BORRACHA SINT ABNT TP 1 P/ INST PR, COMP C/ UNIOES E EMPAT INT LATAO C/ ENG RAP E ANEIS EXP P/ EMP MANG COBRE D = 2 1/2 L = 20M</v>
          </cell>
          <cell r="C3837" t="str">
            <v>UN</v>
          </cell>
          <cell r="E3837" t="str">
            <v>356,55</v>
          </cell>
        </row>
        <row r="3838">
          <cell r="A3838">
            <v>21036</v>
          </cell>
          <cell r="B3838" t="str">
            <v>MANGUEIRA DE INCENDIO C/ CAPA SIMPLES TECIDA FIO POLIESTER TUBO INT BORRACHA SINT ABNT TP 1 P/ INST PR, COMP C/ UNIOES E EMPAT INT LATAO C/ ENG RAP E ANEIS EXP P/ EMP MANG COBRE D = 2 1/2 L = 25M</v>
          </cell>
          <cell r="C3838" t="str">
            <v>UN</v>
          </cell>
          <cell r="E3838" t="str">
            <v>425,68</v>
          </cell>
        </row>
        <row r="3839">
          <cell r="A3839">
            <v>21037</v>
          </cell>
          <cell r="B3839" t="str">
            <v>MANGUEIRA DE INCENDIO C/ CAPA SIMPLES TECIDA FIO POLIESTER TUBO INT BORRACHA SINT ABNT TP 1 P/ INST PR, COMP C/ UNIOES E EMPAT INT LATAO C/ ENG RAP E ANEIS EXP P/ EMP MANG COBRE D = 2 1/2 L = 30M</v>
          </cell>
          <cell r="C3839" t="str">
            <v>UN</v>
          </cell>
          <cell r="E3839" t="str">
            <v>502,30</v>
          </cell>
        </row>
        <row r="3840">
          <cell r="A3840">
            <v>21038</v>
          </cell>
          <cell r="B3840" t="str">
            <v>MANGUEIRA DE INCENDIO C/ CAPA SIMPLES TECIDA FIO POLIESTER TUBO INT BORRACHA SINT ABNT TP 1 P/ INSTALACOES PREDIAIS D = 1 1/2</v>
          </cell>
          <cell r="C3840" t="str">
            <v>M</v>
          </cell>
          <cell r="E3840" t="str">
            <v>8,37</v>
          </cell>
        </row>
        <row r="3841">
          <cell r="A3841">
            <v>21039</v>
          </cell>
          <cell r="B3841" t="str">
            <v>MANGUEIRA DE INCENDIO C/ CAPA SIMPLES TECIDA FIO POLIESTER TUBO INT BORRACHA SINT ABNT TP 1 P/ INSTALACOES PREDIAIS PR D = 2 1/2</v>
          </cell>
          <cell r="C3841" t="str">
            <v>M</v>
          </cell>
          <cell r="E3841" t="str">
            <v>17,57</v>
          </cell>
        </row>
        <row r="3842">
          <cell r="A3842">
            <v>20185</v>
          </cell>
          <cell r="B3842" t="str">
            <v>MANGUEIRA DE SUCCAO COR LARANJA ( P ESPIRAFLEX) PARA BOMBA DE DRENAGEM D - 40MM</v>
          </cell>
          <cell r="C3842" t="str">
            <v>M</v>
          </cell>
          <cell r="E3842" t="str">
            <v>8,50</v>
          </cell>
        </row>
        <row r="3843">
          <cell r="A3843">
            <v>20260</v>
          </cell>
          <cell r="B3843" t="str">
            <v>MANGUEIRA P/ GAS 1/2" C/ 1M</v>
          </cell>
          <cell r="C3843" t="str">
            <v>UN</v>
          </cell>
          <cell r="E3843" t="str">
            <v>4,58</v>
          </cell>
        </row>
        <row r="3844">
          <cell r="A3844">
            <v>12898</v>
          </cell>
          <cell r="B3844" t="str">
            <v>MANOMETRO - 0 A 10KGF/CM2 D=100MM - CONEXAO 1/2" BSP, RETO, CAIXA E ANEL EM ACO ESTAMPADO 1020, ACABAMENTO EM PINTURA ELETROSTATICA EM EPOXI PRETO 0U EQUIV</v>
          </cell>
          <cell r="C3844" t="str">
            <v>UN</v>
          </cell>
          <cell r="E3844" t="str">
            <v>96,10</v>
          </cell>
        </row>
        <row r="3845">
          <cell r="A3845">
            <v>12899</v>
          </cell>
          <cell r="B3845" t="str">
            <v>MANOMETRO 0 A 200PSI (0 A 14KGF/CM2) D=50MM - CONEXAO 1/4" BSP, RETO, CAIXA E ANEL EM ACO ESTAMPADO 1020, ACABAMENTO EM PINTURA ELETROSTATICA EM EPOXI PRETO</v>
          </cell>
          <cell r="C3845" t="str">
            <v>UN</v>
          </cell>
          <cell r="E3845" t="str">
            <v>69,25</v>
          </cell>
        </row>
        <row r="3846">
          <cell r="A3846">
            <v>4022</v>
          </cell>
          <cell r="B3846" t="str">
            <v>MANTA BUTILICA E = 0,8 MM</v>
          </cell>
          <cell r="C3846" t="str">
            <v>M2</v>
          </cell>
          <cell r="E3846" t="str">
            <v>38,78</v>
          </cell>
        </row>
        <row r="3847">
          <cell r="A3847">
            <v>4016</v>
          </cell>
          <cell r="B3847" t="str">
            <v>MANTA IMPERMEABILIZANTE A BASE DE ASFALTO C/ POLIMEROS DE APP TIPO VIAPOL GLASS APP 3MM OU EQUIV</v>
          </cell>
          <cell r="C3847" t="str">
            <v>M2</v>
          </cell>
          <cell r="E3847" t="str">
            <v>15,51</v>
          </cell>
        </row>
        <row r="3848">
          <cell r="A3848">
            <v>11621</v>
          </cell>
          <cell r="B3848" t="str">
            <v>MANTA IMPERMEABILIZANTE A BASE DE ASFALTO MODIFICADO C/ ELASTOMEROS DESBS TIPO TORODIM ALUMINIO E = 3MM VIAPOL OU EQUIV</v>
          </cell>
          <cell r="C3848" t="str">
            <v>M2</v>
          </cell>
          <cell r="E3848" t="str">
            <v>22,77</v>
          </cell>
        </row>
        <row r="3849">
          <cell r="A3849">
            <v>4014</v>
          </cell>
          <cell r="B3849" t="str">
            <v>MANTA IMPERMEABILIZANTE A BASE DE ASFALTO MODIFICADO C/ POLIMEROS DE APP TIPO TORODIM APP 3MM VIAPOL OU EQUIV</v>
          </cell>
          <cell r="C3849" t="str">
            <v>M2</v>
          </cell>
          <cell r="E3849" t="str">
            <v>20,65</v>
          </cell>
        </row>
        <row r="3850">
          <cell r="A3850">
            <v>4015</v>
          </cell>
          <cell r="B3850" t="str">
            <v>MANTA IMPERMEABILIZANTE A BASE DE ASFALTO MODIFICADO C/ POLIMEROS DE APP TIPO TORODIM 4MM VIAPOL OU EQUIV</v>
          </cell>
          <cell r="C3850" t="str">
            <v>M2</v>
          </cell>
          <cell r="E3850" t="str">
            <v>23,86</v>
          </cell>
        </row>
        <row r="3851">
          <cell r="A3851">
            <v>4017</v>
          </cell>
          <cell r="B3851" t="str">
            <v>MANTA IMPERMEABILIZANTE A BASE DE ASFALTO MODIFICADO C/ POLIMEROS DE APP TIPO TORODIM 5MM VIAPOL OU EQUIV</v>
          </cell>
          <cell r="C3851" t="str">
            <v>M2</v>
          </cell>
          <cell r="E3851" t="str">
            <v>25,77</v>
          </cell>
        </row>
        <row r="3852">
          <cell r="A3852">
            <v>4023</v>
          </cell>
          <cell r="B3852" t="str">
            <v>MANTA P/ IMPERMEABILIZACAO TIPO SIKADUR COMBIFLEX-SIKA</v>
          </cell>
          <cell r="C3852" t="str">
            <v>M2</v>
          </cell>
          <cell r="E3852" t="str">
            <v>79,67</v>
          </cell>
        </row>
        <row r="3853">
          <cell r="A3853">
            <v>25860</v>
          </cell>
          <cell r="B3853" t="str">
            <v>MANTA TERMOPLÁSTICA, PEAD, GEOMEMBRANA LISA, E = 0,50 MM, NBR 15352</v>
          </cell>
          <cell r="C3853" t="str">
            <v>M2</v>
          </cell>
          <cell r="E3853" t="str">
            <v>4,61</v>
          </cell>
        </row>
        <row r="3854">
          <cell r="A3854">
            <v>25861</v>
          </cell>
          <cell r="B3854" t="str">
            <v>MANTA TERMOPLÁSTICA, PEAD, GEOMEMBRANA LISA, E = 0,75 MM, NBR 15352</v>
          </cell>
          <cell r="C3854" t="str">
            <v>M2</v>
          </cell>
          <cell r="E3854" t="str">
            <v>6,91</v>
          </cell>
        </row>
        <row r="3855">
          <cell r="A3855">
            <v>25862</v>
          </cell>
          <cell r="B3855" t="str">
            <v>MANTA TERMOPLÁSTICA, PEAD, GEOMEMBRANA LISA, E = 0,80 MM, NBR 15352</v>
          </cell>
          <cell r="C3855" t="str">
            <v>M2</v>
          </cell>
          <cell r="E3855" t="str">
            <v>7,37</v>
          </cell>
        </row>
        <row r="3856">
          <cell r="A3856">
            <v>25863</v>
          </cell>
          <cell r="B3856" t="str">
            <v>MANTA TERMOPLÁSTICA, PEAD, GEOMEMBRANA LISA, E = 1,00 MM, NBR 15352</v>
          </cell>
          <cell r="C3856" t="str">
            <v>M2</v>
          </cell>
          <cell r="E3856" t="str">
            <v>9,21</v>
          </cell>
        </row>
        <row r="3857">
          <cell r="A3857">
            <v>25864</v>
          </cell>
          <cell r="B3857" t="str">
            <v>MANTA TERMOPLÁSTICA, PEAD, GEOMEMBRANA LISA, E = 1,50 MM, NBR 15352</v>
          </cell>
          <cell r="C3857" t="str">
            <v>M2</v>
          </cell>
          <cell r="E3857" t="str">
            <v>13,82</v>
          </cell>
        </row>
        <row r="3858">
          <cell r="A3858">
            <v>25865</v>
          </cell>
          <cell r="B3858" t="str">
            <v>MANTA TERMOPLÁSTICA, PEAD, GEOMEMBRANA LISA, E = 2,00 MM, NBR 15352</v>
          </cell>
          <cell r="C3858" t="str">
            <v>M2</v>
          </cell>
          <cell r="E3858" t="str">
            <v>18,43</v>
          </cell>
        </row>
        <row r="3859">
          <cell r="A3859">
            <v>25866</v>
          </cell>
          <cell r="B3859" t="str">
            <v>MANTA TERMOPLÁSTICA, PEAD, GEOMEMBRANA LISA, E = 2,50 MM, NBR 15352</v>
          </cell>
          <cell r="C3859" t="str">
            <v>M2</v>
          </cell>
          <cell r="E3859" t="str">
            <v>23,04</v>
          </cell>
        </row>
        <row r="3860">
          <cell r="A3860">
            <v>25868</v>
          </cell>
          <cell r="B3860" t="str">
            <v>MANTA TERMOPLÁSTICA, PEAD, GEOMEMBRANA TEXTURIZADA, E = 0,50 MM, NBR 15352</v>
          </cell>
          <cell r="C3860" t="str">
            <v>M2</v>
          </cell>
          <cell r="E3860" t="str">
            <v>5,10</v>
          </cell>
        </row>
        <row r="3861">
          <cell r="A3861">
            <v>25869</v>
          </cell>
          <cell r="B3861" t="str">
            <v>MANTA TERMOPLÁSTICA, PEAD, GEOMEMBRANA TEXTURIZADA, E = 0,75 MM, NBR 15352</v>
          </cell>
          <cell r="C3861" t="str">
            <v>M2</v>
          </cell>
          <cell r="E3861" t="str">
            <v>7,67</v>
          </cell>
        </row>
        <row r="3862">
          <cell r="A3862">
            <v>25870</v>
          </cell>
          <cell r="B3862" t="str">
            <v>MANTA TERMOPLÁSTICA, PEAD, GEOMEMBRANA TEXTURIZADA, E = 0,80 MM, NBR 15352</v>
          </cell>
          <cell r="C3862" t="str">
            <v>M2</v>
          </cell>
          <cell r="E3862" t="str">
            <v>8,15</v>
          </cell>
        </row>
        <row r="3863">
          <cell r="A3863">
            <v>25871</v>
          </cell>
          <cell r="B3863" t="str">
            <v>MANTA TERMOPLÁSTICA, PEAD, GEOMEMBRANA TEXTURIZADA, E = 1,00 MM, NBR 15352</v>
          </cell>
          <cell r="C3863" t="str">
            <v>M2</v>
          </cell>
          <cell r="E3863" t="str">
            <v>10,13</v>
          </cell>
        </row>
        <row r="3864">
          <cell r="A3864">
            <v>25867</v>
          </cell>
          <cell r="B3864" t="str">
            <v>MANTA TERMOPLÁSTICA, PEAD, GEOMEMBRANA TEXTURIZADA, E = 1,50 MM, NBR 15352</v>
          </cell>
          <cell r="C3864" t="str">
            <v>M2</v>
          </cell>
          <cell r="E3864" t="str">
            <v>15,03</v>
          </cell>
        </row>
        <row r="3865">
          <cell r="A3865">
            <v>25872</v>
          </cell>
          <cell r="B3865" t="str">
            <v>MANTA TERMOPLÁSTICA, PEAD, GEOMEMBRANA TEXTURIZADA, E = 2,00 MM, NBR 15352</v>
          </cell>
          <cell r="C3865" t="str">
            <v>M2</v>
          </cell>
          <cell r="E3865" t="str">
            <v>20,04</v>
          </cell>
        </row>
        <row r="3866">
          <cell r="A3866">
            <v>25873</v>
          </cell>
          <cell r="B3866" t="str">
            <v>MANTA TERMOPLÁSTICA, PEAD, GEOMEMBRANA TEXTURIZADA, E = 2,50 MM, NBR 15352</v>
          </cell>
          <cell r="C3866" t="str">
            <v>M2</v>
          </cell>
          <cell r="E3866" t="str">
            <v>25,05</v>
          </cell>
        </row>
        <row r="3867">
          <cell r="A3867">
            <v>14535</v>
          </cell>
          <cell r="B3867" t="str">
            <v>MAQUINA (PRENSA HIDRAULICA) PMT-1000 P/ FABRICACAO DE TUBOS DE CONCRETO SIMPLES DN200 A DN600 X 1000 A 1500MM DE COMPR - MENEGOTTI</v>
          </cell>
          <cell r="C3867" t="str">
            <v>UN</v>
          </cell>
          <cell r="E3867" t="str">
            <v>26.993,19</v>
          </cell>
        </row>
        <row r="3868">
          <cell r="A3868">
            <v>14534</v>
          </cell>
          <cell r="B3868" t="str">
            <v>MAQUINA (PRENSA) VIBRATORIA TIPO MBM-3 C/ MOTOR ELETRICO 2CV P/ FAB DE PISOS INTERTRAVADOS PAV'S E BLOCOS DE CONCRETO - MENEGOTTI</v>
          </cell>
          <cell r="C3868" t="str">
            <v>UN</v>
          </cell>
          <cell r="E3868" t="str">
            <v>7.422,69</v>
          </cell>
        </row>
        <row r="3869">
          <cell r="A3869">
            <v>4037</v>
          </cell>
          <cell r="B3869" t="str">
            <v>MAQUINA DE CORTAR ACO TIPO SOGEMAT OU EQUIV (MANUAL)</v>
          </cell>
          <cell r="C3869" t="str">
            <v>H</v>
          </cell>
          <cell r="E3869" t="str">
            <v>4,79</v>
          </cell>
        </row>
        <row r="3870">
          <cell r="A3870">
            <v>4035</v>
          </cell>
          <cell r="B3870" t="str">
            <v>MAQUINA DE CORTAR ASFALTO/CONCRETO A GASOLINA POT * 10HP * C/ DISCO * ATE 20" * TIPO CLIPPER OU EQUIV (INCL MANUTENCAO/OPERACAO)</v>
          </cell>
          <cell r="C3870" t="str">
            <v>H</v>
          </cell>
          <cell r="E3870" t="str">
            <v>3,19</v>
          </cell>
        </row>
        <row r="3871">
          <cell r="A3871">
            <v>11280</v>
          </cell>
          <cell r="B3871" t="str">
            <v>MAQUINA DE CORTAR ASFALTO/CONCRETO, TIPO CLIPPER C 84, COM MOTOR A GASOLINA, 8,25 HP, C/ DISCO ATE 20"</v>
          </cell>
          <cell r="C3871" t="str">
            <v>UN</v>
          </cell>
          <cell r="E3871" t="str">
            <v>6.880,82</v>
          </cell>
        </row>
        <row r="3872">
          <cell r="A3872">
            <v>14619</v>
          </cell>
          <cell r="B3872" t="str">
            <v>MAQUINA DE CORTAR FERRO, POLIKORTE, MODELO MIP-18 S, COM MOTOR 10 CV</v>
          </cell>
          <cell r="C3872" t="str">
            <v>UN</v>
          </cell>
          <cell r="E3872" t="str">
            <v>2.582,70</v>
          </cell>
        </row>
        <row r="3873">
          <cell r="A3873">
            <v>4036</v>
          </cell>
          <cell r="B3873" t="str">
            <v>MAQUINA DE DOBRAR ACO DIAM ATE 1 1/2" TIPO NEOCONDE OU EQUIV (MANUAL)</v>
          </cell>
          <cell r="C3873" t="str">
            <v>H</v>
          </cell>
          <cell r="E3873" t="str">
            <v>4,79</v>
          </cell>
        </row>
        <row r="3874">
          <cell r="A3874">
            <v>14647</v>
          </cell>
          <cell r="B3874" t="str">
            <v>MAQUINA DEMARCADORA DE FAIXA DE TRAFEGO FX24B CONSMAQ,AUTOPROPELIDA, MOTOR DIESEL 24 HP</v>
          </cell>
          <cell r="C3874" t="str">
            <v>UN</v>
          </cell>
          <cell r="E3874" t="str">
            <v>118.000,00</v>
          </cell>
        </row>
        <row r="3875">
          <cell r="A3875">
            <v>13890</v>
          </cell>
          <cell r="B3875" t="str">
            <v>MAQUINA DEMARCADORA DE FAIXA DE TRAFEGO FX44 CONSMAQ, AUTOPROPELIDA, MOTOR DIESEL 30 HP</v>
          </cell>
          <cell r="C3875" t="str">
            <v>UN</v>
          </cell>
          <cell r="E3875" t="str">
            <v>187.827,68</v>
          </cell>
        </row>
        <row r="3876">
          <cell r="A3876">
            <v>10764</v>
          </cell>
          <cell r="B3876" t="str">
            <v>MAQUINA ELETRICA P/ POLIMENTO DE PISO</v>
          </cell>
          <cell r="C3876" t="str">
            <v>H</v>
          </cell>
          <cell r="E3876" t="str">
            <v>2,22</v>
          </cell>
        </row>
        <row r="3877">
          <cell r="A3877">
            <v>14574</v>
          </cell>
          <cell r="B3877" t="str">
            <v>MAQUINA FRESADORA DE PAVIMENTACAO ASFALTICA, WIRTGEN, MODELO W 1000 L, POTÊNCIA 173 HP (IMPORTADA)</v>
          </cell>
          <cell r="C3877" t="str">
            <v>UN</v>
          </cell>
          <cell r="E3877" t="str">
            <v>1.033.197,80</v>
          </cell>
        </row>
        <row r="3878">
          <cell r="A3878">
            <v>10754</v>
          </cell>
          <cell r="B3878" t="str">
            <v>MAQUINA JATO AREIA PNEUMATICA, 270 KG</v>
          </cell>
          <cell r="C3878" t="str">
            <v>H</v>
          </cell>
          <cell r="E3878" t="str">
            <v>7,22</v>
          </cell>
        </row>
        <row r="3879">
          <cell r="A3879">
            <v>20189</v>
          </cell>
          <cell r="B3879" t="str">
            <v>MAQUINA JATO DE AREIA PNEUMATICA CAMARA DUPLA 1 SAIDA</v>
          </cell>
          <cell r="C3879" t="str">
            <v>H</v>
          </cell>
          <cell r="E3879" t="str">
            <v>8,12</v>
          </cell>
        </row>
        <row r="3880">
          <cell r="A3880">
            <v>20190</v>
          </cell>
          <cell r="B3880" t="str">
            <v>MAQUINA JATO DE AREIA PNEUMATICA CAMARA DUPLA 2 SAIDA</v>
          </cell>
          <cell r="C3880" t="str">
            <v>H</v>
          </cell>
          <cell r="E3880" t="str">
            <v>12,03</v>
          </cell>
        </row>
        <row r="3881">
          <cell r="A3881">
            <v>20216</v>
          </cell>
          <cell r="B3881" t="str">
            <v>MAQUINA P/ DESBOBINAR, ENDIREITAR E CORTAR FERRO, MENEGOTTI, MODELO MCF, C/ MOTOR ELETRICO 2 HP</v>
          </cell>
          <cell r="C3881" t="str">
            <v>UN</v>
          </cell>
          <cell r="E3881" t="str">
            <v>2.809,77</v>
          </cell>
        </row>
        <row r="3882">
          <cell r="A3882">
            <v>3335</v>
          </cell>
          <cell r="B3882" t="str">
            <v>MAQUINA P/ SOLDA ELETRICA TIPO BAMBINA TIG 30 AC/DC DA BAMBOZZI OU EQUIV</v>
          </cell>
          <cell r="C3882" t="str">
            <v>H</v>
          </cell>
          <cell r="E3882" t="str">
            <v>1,08</v>
          </cell>
        </row>
        <row r="3883">
          <cell r="A3883">
            <v>12868</v>
          </cell>
          <cell r="B3883" t="str">
            <v>MARCENEIRO</v>
          </cell>
          <cell r="C3883" t="str">
            <v>H</v>
          </cell>
          <cell r="E3883" t="str">
            <v>8,64</v>
          </cell>
        </row>
        <row r="3884">
          <cell r="A3884">
            <v>191</v>
          </cell>
          <cell r="B3884" t="str">
            <v>MARCO/ARO/BATENTE SIMPLES / GRADE CANTO 7 X 3,5CM P/ PORTA 0,60 A 1,20 X 2,10M MADEIRA REGIONAL 1A</v>
          </cell>
          <cell r="C3884" t="str">
            <v>JG</v>
          </cell>
          <cell r="E3884" t="str">
            <v>40,14</v>
          </cell>
        </row>
        <row r="3885">
          <cell r="A3885">
            <v>195</v>
          </cell>
          <cell r="B3885" t="str">
            <v>MARCO/ARO/BATENTE SIMPLES / GRADE CANTO 7 X 3,5CM P/ PORTA 0,60 A 1,20 X 2,10M MADEIRA REGIONAL 2A</v>
          </cell>
          <cell r="C3885" t="str">
            <v>JG</v>
          </cell>
          <cell r="E3885" t="str">
            <v>34,30</v>
          </cell>
        </row>
        <row r="3886">
          <cell r="A3886">
            <v>194</v>
          </cell>
          <cell r="B3886" t="str">
            <v>MARCO/ARO/BATENTE SIMPLES / GRADE CANTO 7 X 3CM P/ PORTA 0,60 A 1,20 X 2,10M MADEIRA REGIONAL 2A</v>
          </cell>
          <cell r="C3886" t="str">
            <v>JG</v>
          </cell>
          <cell r="E3886" t="str">
            <v>33,41</v>
          </cell>
        </row>
        <row r="3887">
          <cell r="A3887">
            <v>190</v>
          </cell>
          <cell r="B3887" t="str">
            <v>MARCO/ARO/BATENTE SIMPLES/ GRADE CANTO 7 X 3CM P/ PORTA 0,60 A 1,20 X 2,10M MADEIRA REGIONAL 1A</v>
          </cell>
          <cell r="C3887" t="str">
            <v>JG</v>
          </cell>
          <cell r="E3887" t="str">
            <v>36,68</v>
          </cell>
        </row>
        <row r="3888">
          <cell r="A3888">
            <v>11691</v>
          </cell>
          <cell r="B3888" t="str">
            <v>MARMORE ACINZENTADO POLIDO P/ BANCADA E = 2,5CM</v>
          </cell>
          <cell r="C3888" t="str">
            <v>M2</v>
          </cell>
          <cell r="E3888" t="str">
            <v>155,85</v>
          </cell>
        </row>
        <row r="3889">
          <cell r="A3889">
            <v>10628</v>
          </cell>
          <cell r="B3889" t="str">
            <v>MARMORE ACINZENTADO POLIDO P/ DIVISORIA E = 3CM</v>
          </cell>
          <cell r="C3889" t="str">
            <v>M2</v>
          </cell>
          <cell r="E3889" t="str">
            <v>218,19</v>
          </cell>
        </row>
        <row r="3890">
          <cell r="A3890">
            <v>10722</v>
          </cell>
          <cell r="B3890" t="str">
            <v>MARMORE ACINZENTADO POLIDO P/ PISO 20 X 30CM E = 2CM</v>
          </cell>
          <cell r="C3890" t="str">
            <v>M2</v>
          </cell>
          <cell r="E3890" t="str">
            <v>87,67</v>
          </cell>
        </row>
        <row r="3891">
          <cell r="A3891">
            <v>11692</v>
          </cell>
          <cell r="B3891" t="str">
            <v>MARMORE BRANCO POLIDO P/ BANCADA E = 3CM</v>
          </cell>
          <cell r="C3891" t="str">
            <v>M2</v>
          </cell>
          <cell r="E3891" t="str">
            <v>184,10</v>
          </cell>
        </row>
        <row r="3892">
          <cell r="A3892">
            <v>10629</v>
          </cell>
          <cell r="B3892" t="str">
            <v>MARMORE BRANCO POLIDO P/ DIVISORIAS E = 3CM</v>
          </cell>
          <cell r="C3892" t="str">
            <v>M2</v>
          </cell>
          <cell r="E3892" t="str">
            <v>212,35</v>
          </cell>
        </row>
        <row r="3893">
          <cell r="A3893">
            <v>10723</v>
          </cell>
          <cell r="B3893" t="str">
            <v>MARMORE BRANCO POLIDO P/ PISO 20 X 30CM E = 2CM</v>
          </cell>
          <cell r="C3893" t="str">
            <v>M2</v>
          </cell>
          <cell r="E3893" t="str">
            <v>85,72</v>
          </cell>
        </row>
        <row r="3894">
          <cell r="A3894">
            <v>4755</v>
          </cell>
          <cell r="B3894" t="str">
            <v>MARMORISTA/GRANITEIRO</v>
          </cell>
          <cell r="C3894" t="str">
            <v>H</v>
          </cell>
          <cell r="E3894" t="str">
            <v>8,64</v>
          </cell>
        </row>
        <row r="3895">
          <cell r="A3895">
            <v>4040</v>
          </cell>
          <cell r="B3895" t="str">
            <v>MARTELETE OU ROMPEDOR PNEUMATICO TIPO ATLAS COPCO TEX-31 , 27 KG OU EQUIV</v>
          </cell>
          <cell r="C3895" t="str">
            <v>H</v>
          </cell>
          <cell r="E3895" t="str">
            <v>2,43</v>
          </cell>
        </row>
        <row r="3896">
          <cell r="A3896">
            <v>4044</v>
          </cell>
          <cell r="B3896" t="str">
            <v>MARTELETE OU ROMPEDOR PNEUMATICO TIPO ATLAS COPCO TEX-32 32,6 KG OU EQUIV</v>
          </cell>
          <cell r="C3896" t="str">
            <v>H</v>
          </cell>
          <cell r="E3896" t="str">
            <v>2,43</v>
          </cell>
        </row>
        <row r="3897">
          <cell r="A3897">
            <v>4043</v>
          </cell>
          <cell r="B3897" t="str">
            <v>MARTELETE OU ROMPEDOR PNEUMATICO TIPO ATLAS COPCO TEX-43,36 A 44 KG OU EQUIV</v>
          </cell>
          <cell r="C3897" t="str">
            <v>H</v>
          </cell>
          <cell r="E3897" t="str">
            <v>2,50</v>
          </cell>
        </row>
        <row r="3898">
          <cell r="A3898">
            <v>4045</v>
          </cell>
          <cell r="B3898" t="str">
            <v>MARTELETE OU ROMPEDOR PNEUMATICO TIPO ATLAS COPCO 27 A 44KG INCLUSIVE CONJUNTO DE MANGUEIRAS ( 2 X 15M)</v>
          </cell>
          <cell r="C3898" t="str">
            <v>H</v>
          </cell>
          <cell r="E3898" t="str">
            <v>2,73</v>
          </cell>
        </row>
        <row r="3899">
          <cell r="A3899">
            <v>25956</v>
          </cell>
          <cell r="B3899" t="str">
            <v>MARTELO DEMOLIDOR PNEUMÁTICO MANUAL, MARCA ATLAS COPCO, MODELO TEX-33KG, CONSUMO DE AR 90PCM</v>
          </cell>
          <cell r="C3899" t="str">
            <v>UN</v>
          </cell>
          <cell r="E3899" t="str">
            <v>9.770,14</v>
          </cell>
        </row>
        <row r="3900">
          <cell r="A3900">
            <v>14531</v>
          </cell>
          <cell r="B3900" t="str">
            <v>MARTELO DEMOLIDOR PNEUMÁTICO MANUAL, MARCA ATLAS COPCO, MODELO TEX 22 PS</v>
          </cell>
          <cell r="C3900" t="str">
            <v>UN</v>
          </cell>
          <cell r="E3900" t="str">
            <v>7.747,40</v>
          </cell>
        </row>
        <row r="3901">
          <cell r="A3901">
            <v>11616</v>
          </cell>
          <cell r="B3901" t="str">
            <v>MARTELO DEMOLIDOR PNEUMÁTICO MANUAL, MARCA ATLAS COPCO, MODELO TEX 32 P</v>
          </cell>
          <cell r="C3901" t="str">
            <v>UN</v>
          </cell>
          <cell r="E3901" t="str">
            <v>10.049,81</v>
          </cell>
        </row>
        <row r="3902">
          <cell r="A3902">
            <v>4046</v>
          </cell>
          <cell r="B3902" t="str">
            <v>MARTELO DEMOLIDOR PNEUMÁTICO MANUAL, MARCA ATLAS COPCO, MODELO TEX-270PS</v>
          </cell>
          <cell r="C3902" t="str">
            <v>UN</v>
          </cell>
          <cell r="E3902" t="str">
            <v>8.372,40</v>
          </cell>
        </row>
        <row r="3903">
          <cell r="A3903">
            <v>14529</v>
          </cell>
          <cell r="B3903" t="str">
            <v>MARTELO PERFURADOR PNEUMÁTICO MANUAL, MARCA ATLAS COPCO, MODELO BBD 12 T</v>
          </cell>
          <cell r="C3903" t="str">
            <v>UN</v>
          </cell>
          <cell r="E3903" t="str">
            <v>9.928,16</v>
          </cell>
        </row>
        <row r="3904">
          <cell r="A3904">
            <v>13447</v>
          </cell>
          <cell r="B3904" t="str">
            <v>MARTELO PERFURADOR PNEUMÁTICO MANUAL, MARCA ATLAS COPCO, MODELO RH 656</v>
          </cell>
          <cell r="C3904" t="str">
            <v>UN</v>
          </cell>
          <cell r="E3904" t="str">
            <v>8.651,70</v>
          </cell>
        </row>
        <row r="3905">
          <cell r="A3905">
            <v>10747</v>
          </cell>
          <cell r="B3905" t="str">
            <v>MARTELO PERFURADOR PNEUMÁTICO MANUAL, MARCA ATLAS COPCO, MODELO RH 658</v>
          </cell>
          <cell r="C3905" t="str">
            <v>UN</v>
          </cell>
          <cell r="E3905" t="str">
            <v>8.866,29</v>
          </cell>
        </row>
        <row r="3906">
          <cell r="A3906">
            <v>4054</v>
          </cell>
          <cell r="B3906" t="str">
            <v>MASSA A OLEO P/ MADEIRAS - LATA DE 18 L</v>
          </cell>
          <cell r="C3906" t="str">
            <v>18L</v>
          </cell>
          <cell r="E3906" t="str">
            <v>129,11</v>
          </cell>
        </row>
        <row r="3907">
          <cell r="A3907">
            <v>4052</v>
          </cell>
          <cell r="B3907" t="str">
            <v>MASSA ACRILICA</v>
          </cell>
          <cell r="C3907" t="str">
            <v>18L</v>
          </cell>
          <cell r="E3907" t="str">
            <v>101,50</v>
          </cell>
        </row>
        <row r="3908">
          <cell r="A3908">
            <v>4056</v>
          </cell>
          <cell r="B3908" t="str">
            <v>MASSA ACRILICA P/ PAREDES INTERIOR/EXTERIOR</v>
          </cell>
          <cell r="C3908" t="str">
            <v>GL</v>
          </cell>
          <cell r="E3908" t="str">
            <v>19,41</v>
          </cell>
        </row>
        <row r="3909">
          <cell r="A3909">
            <v>4053</v>
          </cell>
          <cell r="B3909" t="str">
            <v>MASSA BASE A OLEO</v>
          </cell>
          <cell r="C3909" t="str">
            <v>GL</v>
          </cell>
          <cell r="E3909" t="str">
            <v>26,18</v>
          </cell>
        </row>
        <row r="3910">
          <cell r="A3910">
            <v>7326</v>
          </cell>
          <cell r="B3910" t="str">
            <v>MASSA BETUMINOSA P/ CONSERTO DE TRINCAS E CALHAS METALICAS TP CARBOPLASTICO 2 OTTO BAUMGART OU MARCA EQUIVALENTE</v>
          </cell>
          <cell r="C3910" t="str">
            <v>KG</v>
          </cell>
          <cell r="E3910" t="str">
            <v>14,13</v>
          </cell>
        </row>
        <row r="3911">
          <cell r="A3911">
            <v>7328</v>
          </cell>
          <cell r="B3911" t="str">
            <v>MASSA BETUMINOSA P/ IMPERMEABILIZACAO TP CARBOLASTICO NUM 1- OTTO BAUMGART OU MARCA EQUIVALENTE</v>
          </cell>
          <cell r="C3911" t="str">
            <v>KG</v>
          </cell>
          <cell r="E3911" t="str">
            <v>14,83</v>
          </cell>
        </row>
        <row r="3912">
          <cell r="A3912">
            <v>7323</v>
          </cell>
          <cell r="B3912" t="str">
            <v>MASSA BETUMINOSA P/ ISOLAMENTOS, TIPO ISOLIT OTTO BAUMGART OU MARCA EQUIVALENTE</v>
          </cell>
          <cell r="C3912" t="str">
            <v>KG</v>
          </cell>
          <cell r="E3912" t="str">
            <v>4,02</v>
          </cell>
        </row>
        <row r="3913">
          <cell r="A3913">
            <v>4051</v>
          </cell>
          <cell r="B3913" t="str">
            <v>MASSA CORRIDA A BASE LATEX PVA</v>
          </cell>
          <cell r="C3913" t="str">
            <v>18L</v>
          </cell>
          <cell r="E3913" t="str">
            <v>49,17</v>
          </cell>
        </row>
        <row r="3914">
          <cell r="A3914">
            <v>4048</v>
          </cell>
          <cell r="B3914" t="str">
            <v>MASSA CORRIDA A BASE LATEX PVA</v>
          </cell>
          <cell r="C3914" t="str">
            <v>L</v>
          </cell>
          <cell r="E3914" t="str">
            <v>3,86</v>
          </cell>
        </row>
        <row r="3915">
          <cell r="A3915">
            <v>4047</v>
          </cell>
          <cell r="B3915" t="str">
            <v>MASSA CORRIDA A BASE LATEX PVA</v>
          </cell>
          <cell r="C3915" t="str">
            <v>GL</v>
          </cell>
          <cell r="E3915" t="str">
            <v>13,89</v>
          </cell>
        </row>
        <row r="3916">
          <cell r="A3916">
            <v>4049</v>
          </cell>
          <cell r="B3916" t="str">
            <v>MASSA EPOXI</v>
          </cell>
          <cell r="C3916" t="str">
            <v>L</v>
          </cell>
          <cell r="E3916" t="str">
            <v>19,53</v>
          </cell>
        </row>
        <row r="3917">
          <cell r="A3917">
            <v>11604</v>
          </cell>
          <cell r="B3917" t="str">
            <v>MASSA EPOXI P/ REPAROS, TIPO DUREPOXI OU MARCA EQUIVALENTE, EMBALAGEM 250G</v>
          </cell>
          <cell r="C3917" t="str">
            <v>UN</v>
          </cell>
          <cell r="E3917" t="str">
            <v>10,06</v>
          </cell>
        </row>
        <row r="3918">
          <cell r="A3918">
            <v>1611</v>
          </cell>
          <cell r="B3918" t="str">
            <v>MASSA P/ VEDACAO DE TELHA DE AMIANTO</v>
          </cell>
          <cell r="C3918" t="str">
            <v>KG</v>
          </cell>
          <cell r="E3918" t="str">
            <v>50,64</v>
          </cell>
        </row>
        <row r="3919">
          <cell r="A3919">
            <v>10498</v>
          </cell>
          <cell r="B3919" t="str">
            <v>MASSA PARA VIDRO</v>
          </cell>
          <cell r="C3919" t="str">
            <v>KG</v>
          </cell>
          <cell r="E3919" t="str">
            <v>2,79</v>
          </cell>
        </row>
        <row r="3920">
          <cell r="A3920">
            <v>1610</v>
          </cell>
          <cell r="B3920" t="str">
            <v>MASSA PRONTA P/ VEDACAO TP CARBOLASTICO CINZA DA OTTO BAUMGART OU MARCA EQUIVALENTE</v>
          </cell>
          <cell r="C3920" t="str">
            <v>KG</v>
          </cell>
          <cell r="E3920" t="str">
            <v>14,27</v>
          </cell>
        </row>
        <row r="3921">
          <cell r="A3921">
            <v>7317</v>
          </cell>
          <cell r="B3921" t="str">
            <v>MASTIQUE BETUMINOSO P/ VEDACAO TP CARBOPLASTICO 3 OTTO BAUMGART OU MARCA EQUIVALENTE</v>
          </cell>
          <cell r="C3921" t="str">
            <v>KG</v>
          </cell>
          <cell r="E3921" t="str">
            <v>8,40</v>
          </cell>
        </row>
        <row r="3922">
          <cell r="A3922">
            <v>7321</v>
          </cell>
          <cell r="B3922" t="str">
            <v>MASTIQUE ELASTICO BASE SILICONE TP SILIFLEX OTTO BAUMGART OU MARCA EQUIVALENTE</v>
          </cell>
          <cell r="C3922" t="str">
            <v>310ML</v>
          </cell>
          <cell r="E3922" t="str">
            <v>20,66</v>
          </cell>
        </row>
        <row r="3923">
          <cell r="A3923">
            <v>628</v>
          </cell>
          <cell r="B3923" t="str">
            <v>MASTIQUE ELASTICO DE POLIURETANO DENVERJUNTA - DENVER</v>
          </cell>
          <cell r="C3923" t="str">
            <v>KG</v>
          </cell>
          <cell r="E3923" t="str">
            <v>22,42</v>
          </cell>
        </row>
        <row r="3924">
          <cell r="A3924">
            <v>12357</v>
          </cell>
          <cell r="B3924" t="str">
            <v>MASTRO SIMPLES GALV, C/ LUVA DE REDUCAO, DN 1 1/2" X 3,00M</v>
          </cell>
          <cell r="C3924" t="str">
            <v>UN</v>
          </cell>
          <cell r="E3924" t="str">
            <v>68,57</v>
          </cell>
        </row>
        <row r="3925">
          <cell r="A3925">
            <v>12358</v>
          </cell>
          <cell r="B3925" t="str">
            <v>MASTRO SIMPLES GALV, C/ LUVA DE REDUCAO, DN 2'' X 3,00M</v>
          </cell>
          <cell r="C3925" t="str">
            <v>UN</v>
          </cell>
          <cell r="E3925" t="str">
            <v>73,63</v>
          </cell>
        </row>
        <row r="3926">
          <cell r="A3926">
            <v>6077</v>
          </cell>
          <cell r="B3926" t="str">
            <v>MATERIAL PARA ATERRO/REATERRO (BARRO, ARGILA) - RETIRADO NA JAZIDA - SEM TRANSPORTE</v>
          </cell>
          <cell r="C3926" t="str">
            <v>M3</v>
          </cell>
          <cell r="E3926" t="str">
            <v>8,05</v>
          </cell>
        </row>
        <row r="3927">
          <cell r="A3927">
            <v>11080</v>
          </cell>
          <cell r="B3927" t="str">
            <v>MATERIAL FILTRANTE (PEDREGULHO) 15,4 A 9,6 MM</v>
          </cell>
          <cell r="C3927" t="str">
            <v>M3</v>
          </cell>
          <cell r="E3927" t="str">
            <v>400,27</v>
          </cell>
        </row>
        <row r="3928">
          <cell r="A3928">
            <v>11079</v>
          </cell>
          <cell r="B3928" t="str">
            <v>MATERIAL FILTRANTE (PEDREGULHO) 2,4 A 0,6 MM</v>
          </cell>
          <cell r="C3928" t="str">
            <v>M3</v>
          </cell>
          <cell r="E3928" t="str">
            <v>384,05</v>
          </cell>
        </row>
        <row r="3929">
          <cell r="A3929">
            <v>11081</v>
          </cell>
          <cell r="B3929" t="str">
            <v>MATERIAL FILTRANTE (PEDREGULHO) 25,4 A 15,4 MM</v>
          </cell>
          <cell r="C3929" t="str">
            <v>M3</v>
          </cell>
          <cell r="E3929" t="str">
            <v>416,50</v>
          </cell>
        </row>
        <row r="3930">
          <cell r="A3930">
            <v>11082</v>
          </cell>
          <cell r="B3930" t="str">
            <v>MATERIAL FILTRANTE (PEDREGULHO) 38,0 A 25,4 MM</v>
          </cell>
          <cell r="C3930" t="str">
            <v>M3</v>
          </cell>
          <cell r="E3930" t="str">
            <v>432,73</v>
          </cell>
        </row>
        <row r="3931">
          <cell r="A3931">
            <v>11083</v>
          </cell>
          <cell r="B3931" t="str">
            <v>MATERIAL FILTRANTE (PEDREGULHO) 4,8 A 2,4 MM</v>
          </cell>
          <cell r="C3931" t="str">
            <v>M3</v>
          </cell>
          <cell r="E3931" t="str">
            <v>384,05</v>
          </cell>
        </row>
        <row r="3932">
          <cell r="A3932">
            <v>11084</v>
          </cell>
          <cell r="B3932" t="str">
            <v>MATERIAL FILTRANTE (PEDREGULHO) 9,6 A 4,8 MM</v>
          </cell>
          <cell r="C3932" t="str">
            <v>M3</v>
          </cell>
          <cell r="E3932" t="str">
            <v>400,27</v>
          </cell>
        </row>
        <row r="3933">
          <cell r="A3933">
            <v>6081</v>
          </cell>
          <cell r="B3933" t="str">
            <v>MATERIAL PARA ATERRO/ REATERRO (BARRO, ARGILA OU SAIBRO) - COM TRANSPORTE ATÉ 10 KM</v>
          </cell>
          <cell r="C3933" t="str">
            <v>M3</v>
          </cell>
          <cell r="E3933" t="str">
            <v>17,05</v>
          </cell>
        </row>
        <row r="3934">
          <cell r="A3934">
            <v>4058</v>
          </cell>
          <cell r="B3934" t="str">
            <v>MECANICO (PESADO)</v>
          </cell>
          <cell r="C3934" t="str">
            <v>H</v>
          </cell>
          <cell r="E3934" t="str">
            <v>11,08</v>
          </cell>
        </row>
        <row r="3935">
          <cell r="A3935">
            <v>12768</v>
          </cell>
          <cell r="B3935" t="str">
            <v>MEDIDOR D = 2"</v>
          </cell>
          <cell r="C3935" t="str">
            <v>UN</v>
          </cell>
          <cell r="E3935" t="str">
            <v>1.238,43</v>
          </cell>
        </row>
        <row r="3936">
          <cell r="A3936">
            <v>12779</v>
          </cell>
          <cell r="B3936" t="str">
            <v>MEDIDOR D = 3"</v>
          </cell>
          <cell r="C3936" t="str">
            <v>UN</v>
          </cell>
          <cell r="E3936" t="str">
            <v>1.672,01</v>
          </cell>
        </row>
        <row r="3937">
          <cell r="A3937">
            <v>12780</v>
          </cell>
          <cell r="B3937" t="str">
            <v>MEDIDOR D = 4"</v>
          </cell>
          <cell r="C3937" t="str">
            <v>UN</v>
          </cell>
          <cell r="E3937" t="str">
            <v>2.148,95</v>
          </cell>
        </row>
        <row r="3938">
          <cell r="A3938">
            <v>26302</v>
          </cell>
          <cell r="B3938" t="str">
            <v>MEDIDOR DE GRANDEZAS ELETRICAS (V, A, HZ, W).</v>
          </cell>
          <cell r="C3938" t="str">
            <v>UN</v>
          </cell>
          <cell r="E3938" t="str">
            <v>2.385,97</v>
          </cell>
        </row>
        <row r="3939">
          <cell r="A3939">
            <v>13741</v>
          </cell>
          <cell r="B3939" t="str">
            <v>MEDIDOR DE NIVEL ESTATICO E DINAMICO PARA POCO ARTESIANO COM CABO DE ACO REVESTIDO EM PVC COMPRIM= DE 200M</v>
          </cell>
          <cell r="C3939" t="str">
            <v>UN</v>
          </cell>
          <cell r="E3939" t="str">
            <v>3.749,16</v>
          </cell>
        </row>
        <row r="3940">
          <cell r="A3940">
            <v>13587</v>
          </cell>
          <cell r="B3940" t="str">
            <v>MEIA CANA MAD APARELHADA P/ FORRO PAULISTA 1" X 1" (PINUS)</v>
          </cell>
          <cell r="C3940" t="str">
            <v>M</v>
          </cell>
          <cell r="E3940" t="str">
            <v>1,50</v>
          </cell>
        </row>
        <row r="3941">
          <cell r="A3941">
            <v>3288</v>
          </cell>
          <cell r="B3941" t="str">
            <v>MEIA CANA MAD P/ FORRO PAULISTA 1" X 1" (CEDRINHO OU EQUIV)</v>
          </cell>
          <cell r="C3941" t="str">
            <v>M</v>
          </cell>
          <cell r="E3941" t="str">
            <v>2,61</v>
          </cell>
        </row>
        <row r="3942">
          <cell r="A3942">
            <v>4064</v>
          </cell>
          <cell r="B3942" t="str">
            <v>MEIO FIO RETO DE CONCRETO ( PADRAO DNER ) 1M</v>
          </cell>
          <cell r="C3942" t="str">
            <v>UN</v>
          </cell>
          <cell r="E3942" t="str">
            <v>13,65</v>
          </cell>
        </row>
        <row r="3943">
          <cell r="A3943">
            <v>4065</v>
          </cell>
          <cell r="B3943" t="str">
            <v>MEIO FIO RETO DE CONCRETO 100 X 27 X 12CM</v>
          </cell>
          <cell r="C3943" t="str">
            <v>UN</v>
          </cell>
          <cell r="E3943" t="str">
            <v>12,81</v>
          </cell>
        </row>
        <row r="3944">
          <cell r="A3944">
            <v>4061</v>
          </cell>
          <cell r="B3944" t="str">
            <v>MEIO FIO RETO DE CONCRETO 80 X 45 X 18 X 12CM</v>
          </cell>
          <cell r="C3944" t="str">
            <v>UN</v>
          </cell>
          <cell r="E3944" t="str">
            <v>13,02</v>
          </cell>
        </row>
        <row r="3945">
          <cell r="A3945">
            <v>10938</v>
          </cell>
          <cell r="B3945" t="str">
            <v>MEIO PORTICO CONCRETO ARMADO PRE-MOLDADO TP PLR L=15M, H = 6M P/ GALPOES</v>
          </cell>
          <cell r="C3945" t="str">
            <v>UN</v>
          </cell>
          <cell r="E3945" t="str">
            <v>1.846,55</v>
          </cell>
        </row>
        <row r="3946">
          <cell r="A3946">
            <v>4062</v>
          </cell>
          <cell r="B3946" t="str">
            <v>MEIO-FIO C/ SARJETA CONCRETO PRE MOLDADO 100 X 30 X 15CM</v>
          </cell>
          <cell r="C3946" t="str">
            <v>UN</v>
          </cell>
          <cell r="E3946" t="str">
            <v>12,08</v>
          </cell>
        </row>
        <row r="3947">
          <cell r="A3947">
            <v>4059</v>
          </cell>
          <cell r="B3947" t="str">
            <v>MEIO-FIO OU GUIA DE CONCRETO PRE-MOLDADO 100 X 30 X 15 X 12CM</v>
          </cell>
          <cell r="C3947" t="str">
            <v>M</v>
          </cell>
          <cell r="E3947" t="str">
            <v>13,65</v>
          </cell>
        </row>
        <row r="3948">
          <cell r="A3948">
            <v>4392</v>
          </cell>
          <cell r="B3948" t="str">
            <v>MEIO-FIO OU GUIA GRANITICO OU BASALTICO</v>
          </cell>
          <cell r="C3948" t="str">
            <v>M</v>
          </cell>
          <cell r="E3948" t="str">
            <v>12,60</v>
          </cell>
        </row>
        <row r="3949">
          <cell r="A3949">
            <v>1376</v>
          </cell>
          <cell r="B3949" t="str">
            <v>MEMBRANA ASFALT MODIFICADA K 80 HEY'DI P/ OBTER MEMBRANA FLEXIV IMPERM</v>
          </cell>
          <cell r="C3949" t="str">
            <v>KG</v>
          </cell>
          <cell r="E3949" t="str">
            <v>4,82</v>
          </cell>
        </row>
        <row r="3950">
          <cell r="A3950">
            <v>7322</v>
          </cell>
          <cell r="B3950" t="str">
            <v>MEMBRANA LIQUIDA P/ IMPERM. DE COBERTURA TIPO VEDAPREN BRANCO, OTTO BAUMGART OU MARCA EQUIVALENTE.</v>
          </cell>
          <cell r="C3950" t="str">
            <v>KG</v>
          </cell>
          <cell r="E3950" t="str">
            <v>13,09</v>
          </cell>
        </row>
        <row r="3951">
          <cell r="A3951">
            <v>10608</v>
          </cell>
          <cell r="B3951" t="str">
            <v>MESA VIBRATORIA MVM - 2,0 X 1,0M MOTOR ELETRICO 3CV - 2POLOS MARCA MENEGOTTI OU EQUIV</v>
          </cell>
          <cell r="C3951" t="str">
            <v>UN</v>
          </cell>
          <cell r="E3951" t="str">
            <v>3.000,00</v>
          </cell>
        </row>
        <row r="3952">
          <cell r="A3952">
            <v>4069</v>
          </cell>
          <cell r="B3952" t="str">
            <v>MESTRE DE OBRAS</v>
          </cell>
          <cell r="C3952" t="str">
            <v>H</v>
          </cell>
          <cell r="E3952" t="str">
            <v>12,89</v>
          </cell>
        </row>
        <row r="3953">
          <cell r="A3953">
            <v>25972</v>
          </cell>
          <cell r="B3953" t="str">
            <v>MICRO ESFERAS DE VIDRO TIPO I-B PRE-MIX (PADRÃO INFRAERO) - NBR 8169</v>
          </cell>
          <cell r="C3953" t="str">
            <v>KG</v>
          </cell>
          <cell r="E3953" t="str">
            <v>5,87</v>
          </cell>
        </row>
        <row r="3954">
          <cell r="A3954">
            <v>25973</v>
          </cell>
          <cell r="B3954" t="str">
            <v>MICRO ESFERAS DE VIDRO DO TIPO II-A - DROP-ON (PADRÃO INFRAERO) - NBR 8169</v>
          </cell>
          <cell r="C3954" t="str">
            <v>KG</v>
          </cell>
          <cell r="E3954" t="str">
            <v>5,87</v>
          </cell>
        </row>
        <row r="3955">
          <cell r="A3955">
            <v>14665</v>
          </cell>
          <cell r="B3955" t="str">
            <v>MICRO-TRATOR KUBOTA MF-14OF 13HP**CAIXA**</v>
          </cell>
          <cell r="C3955" t="str">
            <v>UN</v>
          </cell>
          <cell r="E3955" t="str">
            <v>18.417,51</v>
          </cell>
        </row>
        <row r="3956">
          <cell r="A3956">
            <v>14092</v>
          </cell>
          <cell r="B3956" t="str">
            <v>MICRO-TRATOR TOBATA MB.15 NS (CORTADOR GRAMA)**CAIXA**</v>
          </cell>
          <cell r="C3956" t="str">
            <v>UN</v>
          </cell>
          <cell r="E3956" t="str">
            <v>20.231,13</v>
          </cell>
        </row>
        <row r="3957">
          <cell r="A3957">
            <v>11699</v>
          </cell>
          <cell r="B3957" t="str">
            <v>MICTORIO ACO INOX 50 X50 X45CM</v>
          </cell>
          <cell r="C3957" t="str">
            <v>UN</v>
          </cell>
          <cell r="E3957" t="str">
            <v>194,07</v>
          </cell>
        </row>
        <row r="3958">
          <cell r="A3958">
            <v>11697</v>
          </cell>
          <cell r="B3958" t="str">
            <v>MICTORIO COLETIVO ACO INOX 380 X 250MM</v>
          </cell>
          <cell r="C3958" t="str">
            <v>M</v>
          </cell>
          <cell r="E3958" t="str">
            <v>237,53</v>
          </cell>
        </row>
        <row r="3959">
          <cell r="A3959">
            <v>11698</v>
          </cell>
          <cell r="B3959" t="str">
            <v>MICTORIO COLETIVO ACO INOX 58 X 30CM</v>
          </cell>
          <cell r="C3959" t="str">
            <v>M</v>
          </cell>
          <cell r="E3959" t="str">
            <v>305,56</v>
          </cell>
        </row>
        <row r="3960">
          <cell r="A3960">
            <v>10432</v>
          </cell>
          <cell r="B3960" t="str">
            <v>MICTORIO SIFONADO LOUCA BRANCA C/PERTENCES</v>
          </cell>
          <cell r="C3960" t="str">
            <v>UN</v>
          </cell>
          <cell r="E3960" t="str">
            <v>85,80</v>
          </cell>
        </row>
        <row r="3961">
          <cell r="A3961">
            <v>10430</v>
          </cell>
          <cell r="B3961" t="str">
            <v>MICTORIO SIFONADO LOUCA COR C/PERTENCES</v>
          </cell>
          <cell r="C3961" t="str">
            <v>UN</v>
          </cell>
          <cell r="E3961" t="str">
            <v>87,29</v>
          </cell>
        </row>
        <row r="3962">
          <cell r="A3962">
            <v>11560</v>
          </cell>
          <cell r="B3962" t="str">
            <v>MOLA FECHA PORTA P/ PORTA C/ LARGURA ATE 90CM</v>
          </cell>
          <cell r="C3962" t="str">
            <v>UN</v>
          </cell>
          <cell r="E3962" t="str">
            <v>180,73</v>
          </cell>
        </row>
        <row r="3963">
          <cell r="A3963">
            <v>11571</v>
          </cell>
          <cell r="B3963" t="str">
            <v>MOLA FECHA PORTA P/ PORTA C/ LARGURA MAIOR QUE 100CM</v>
          </cell>
          <cell r="C3963" t="str">
            <v>UN</v>
          </cell>
          <cell r="E3963" t="str">
            <v>189,87</v>
          </cell>
        </row>
        <row r="3964">
          <cell r="A3964">
            <v>11561</v>
          </cell>
          <cell r="B3964" t="str">
            <v>MOLA FECHA PORTA P/ PORTA C/ LARGURA 91 A 100CM</v>
          </cell>
          <cell r="C3964" t="str">
            <v>UN</v>
          </cell>
          <cell r="E3964" t="str">
            <v>201,26</v>
          </cell>
        </row>
        <row r="3965">
          <cell r="A3965">
            <v>11499</v>
          </cell>
          <cell r="B3965" t="str">
            <v>MOLA HIDRAULICA DE PISO P/ VIDRO TEMPERADO 10MM</v>
          </cell>
          <cell r="C3965" t="str">
            <v>UN</v>
          </cell>
          <cell r="E3965" t="str">
            <v>426,53</v>
          </cell>
        </row>
        <row r="3966">
          <cell r="A3966">
            <v>2700</v>
          </cell>
          <cell r="B3966" t="str">
            <v>MONTADOR</v>
          </cell>
          <cell r="C3966" t="str">
            <v>H</v>
          </cell>
          <cell r="E3966" t="str">
            <v>10,35</v>
          </cell>
        </row>
        <row r="3967">
          <cell r="A3967">
            <v>2701</v>
          </cell>
          <cell r="B3967" t="str">
            <v>MONTADOR (TUBO ACO/EQUIPAMENTOS)</v>
          </cell>
          <cell r="C3967" t="str">
            <v>H</v>
          </cell>
          <cell r="E3967" t="str">
            <v>10,35</v>
          </cell>
        </row>
        <row r="3968">
          <cell r="A3968">
            <v>2437</v>
          </cell>
          <cell r="B3968" t="str">
            <v>MONTADOR ELETROMECANICO</v>
          </cell>
          <cell r="C3968" t="str">
            <v>H</v>
          </cell>
          <cell r="E3968" t="str">
            <v>16,89</v>
          </cell>
        </row>
        <row r="3969">
          <cell r="A3969">
            <v>2703</v>
          </cell>
          <cell r="B3969" t="str">
            <v>MONTADOR INDUSTRIAL</v>
          </cell>
          <cell r="C3969" t="str">
            <v>H</v>
          </cell>
          <cell r="E3969" t="str">
            <v>14,95</v>
          </cell>
        </row>
        <row r="3970">
          <cell r="A3970">
            <v>4716</v>
          </cell>
          <cell r="B3970" t="str">
            <v>MOSAICO PORTUGUES</v>
          </cell>
          <cell r="C3970" t="str">
            <v>M2</v>
          </cell>
          <cell r="E3970" t="str">
            <v>20,63</v>
          </cell>
        </row>
        <row r="3971">
          <cell r="A3971">
            <v>730</v>
          </cell>
          <cell r="B3971" t="str">
            <v>MOTOBOMBA AUTOESCORVANTE C/ MOTOR ELETRICO TRIFASICO 7,5CV BOCA IS 3 X 3" MARCA DANCOR SERIE AAE MOD. 725 - TJM HM/ Q = 6M / 91,5M3 / H A 3 1M / 28,5 M3 /H**CAIXA**"</v>
          </cell>
          <cell r="C3971" t="str">
            <v>UN</v>
          </cell>
          <cell r="E3971" t="str">
            <v>2.764,88</v>
          </cell>
        </row>
        <row r="3972">
          <cell r="A3972">
            <v>723</v>
          </cell>
          <cell r="B3972" t="str">
            <v>MOTOBOMBA AUTOESCORVANTE P/ DRENAGEM BOCAIS 2 X 2" A GASOLINA 3,5CV MARCA BRANCO MOD. 710,HM/Q = 6M/33M3 / H A 36M/ 10M3 / H**CAIXA**"</v>
          </cell>
          <cell r="C3972" t="str">
            <v>UN</v>
          </cell>
          <cell r="E3972" t="str">
            <v>1.493,80</v>
          </cell>
        </row>
        <row r="3973">
          <cell r="A3973">
            <v>14252</v>
          </cell>
          <cell r="B3973" t="str">
            <v>MOTOBOMBA AUTOESCORVANTE P/ DRENAGEM BOCAIS 3" X 2 1/2" MOTOR A GASOLINA * 7HP, HM/Q = 5M/25M3/H A 45M/3M3/H *"</v>
          </cell>
          <cell r="C3973" t="str">
            <v>UN</v>
          </cell>
          <cell r="E3973" t="str">
            <v>4.147,33</v>
          </cell>
        </row>
        <row r="3974">
          <cell r="A3974">
            <v>724</v>
          </cell>
          <cell r="B3974" t="str">
            <v>MOTOBOMBA AUTOESCORVANTE ROTOR ABERTO C/ MOTOR A GASOLINA OU DI ESEL * 10,5CV * BOCAIS 3" X 4" * HM/Q = 40 M/3,2M3/H A 90M/7,3M3/H*"</v>
          </cell>
          <cell r="C3974" t="str">
            <v>UN</v>
          </cell>
          <cell r="E3974" t="str">
            <v>11.135,58</v>
          </cell>
        </row>
        <row r="3975">
          <cell r="A3975">
            <v>719</v>
          </cell>
          <cell r="B3975" t="str">
            <v>MOTOBOMBA CENTRIFUGA BOCAIS 1 1/2" X 1" A GASOLINA 3,5CV MARC A BRANCO MOD. 715 HM/Q = 6M/16,8M3/H A 38M/6,6M 3/H**CAIXA**"</v>
          </cell>
          <cell r="C3975" t="str">
            <v>UN</v>
          </cell>
          <cell r="E3975" t="str">
            <v>1.249,36</v>
          </cell>
        </row>
        <row r="3976">
          <cell r="A3976">
            <v>741</v>
          </cell>
          <cell r="B3976" t="str">
            <v>MOTOBOMBA CENTRIFUGA ELETRICA MONOFASICA ATE 2CV P/ DRENAGEM, SAIDA 1 1/2"</v>
          </cell>
          <cell r="C3976" t="str">
            <v>H</v>
          </cell>
          <cell r="E3976" t="str">
            <v>0,92</v>
          </cell>
        </row>
        <row r="3977">
          <cell r="A3977">
            <v>743</v>
          </cell>
          <cell r="B3977" t="str">
            <v>MOTOBOMBA CENTRIFUGA ELETRICA TRIFASICA POTENCIA * 3 A 5CV * P/ DRENAGEM, SAIDA 2" HM = * 20 M *"</v>
          </cell>
          <cell r="C3977" t="str">
            <v>H</v>
          </cell>
          <cell r="E3977" t="str">
            <v>0,95</v>
          </cell>
        </row>
        <row r="3978">
          <cell r="A3978">
            <v>744</v>
          </cell>
          <cell r="B3978" t="str">
            <v>MOTOBOMBA CENTRIFUGA ELETRICA TRIFASICA POTENCIA &gt; 5 ATE 10CV P / DRENAGEM, SAIDA 3", HM = * 20 M *"</v>
          </cell>
          <cell r="C3978" t="str">
            <v>H</v>
          </cell>
          <cell r="E3978" t="str">
            <v>1,43</v>
          </cell>
        </row>
        <row r="3979">
          <cell r="A3979">
            <v>720</v>
          </cell>
          <cell r="B3979" t="str">
            <v>MOTOBOMBA CENTRIFUGA P/ AGUA SUJA BOCAIS 3" X 2 1/2" C/ MOTOR DIESEL OU GASOLINA * 6HP HM/Q = 10M/18M3/H A 65M/3M3/H*"</v>
          </cell>
          <cell r="C3979" t="str">
            <v>UN</v>
          </cell>
          <cell r="E3979" t="str">
            <v>3.286,35</v>
          </cell>
        </row>
        <row r="3980">
          <cell r="A3980">
            <v>4087</v>
          </cell>
          <cell r="B3980" t="str">
            <v>MOTOCICLETA HONDA CG 125 - 16 HP**CAIXA**</v>
          </cell>
          <cell r="C3980" t="str">
            <v>UN</v>
          </cell>
          <cell r="E3980" t="str">
            <v>6.900,00</v>
          </cell>
        </row>
        <row r="3981">
          <cell r="A3981">
            <v>4099</v>
          </cell>
          <cell r="B3981" t="str">
            <v>MOTOESCREIPER CATERPILLAR 621 330HP OU EQUIV CAP. 15,3M3/23T (INCL MANUT/OPERACAO)</v>
          </cell>
          <cell r="C3981" t="str">
            <v>H</v>
          </cell>
          <cell r="E3981" t="str">
            <v>139,50</v>
          </cell>
        </row>
        <row r="3982">
          <cell r="A3982">
            <v>4098</v>
          </cell>
          <cell r="B3982" t="str">
            <v>MOTOESCREIPER CATERPILLAR 621F 330HP CAP. 15,3M3/23T PESO OPERACIONAL 30,7T**CAIXA**</v>
          </cell>
          <cell r="C3982" t="str">
            <v>UN</v>
          </cell>
          <cell r="E3982" t="str">
            <v>0,01</v>
          </cell>
        </row>
        <row r="3983">
          <cell r="A3983">
            <v>4092</v>
          </cell>
          <cell r="B3983" t="str">
            <v>MOTONIVELADORA ATE 130HP (INCL MANUT/OPERACAO)</v>
          </cell>
          <cell r="C3983" t="str">
            <v>H</v>
          </cell>
          <cell r="E3983" t="str">
            <v>96,98</v>
          </cell>
        </row>
        <row r="3984">
          <cell r="A3984">
            <v>10597</v>
          </cell>
          <cell r="B3984" t="str">
            <v>MOTONIVELADORA CARTEPILLAR 140-H 185HP PESO OPERACIONAL 14,7 T**CAIXA**</v>
          </cell>
          <cell r="C3984" t="str">
            <v>UN</v>
          </cell>
          <cell r="E3984" t="str">
            <v>801.049,50</v>
          </cell>
        </row>
        <row r="3985">
          <cell r="A3985">
            <v>4090</v>
          </cell>
          <cell r="B3985" t="str">
            <v>MOTONIVELADORA CATERPILLAR 120-H 140HP PESO OPERACIONAL 12,5T**CAIXA**</v>
          </cell>
          <cell r="C3985" t="str">
            <v>UN</v>
          </cell>
          <cell r="E3985" t="str">
            <v>570.000,00</v>
          </cell>
        </row>
        <row r="3986">
          <cell r="A3986">
            <v>13227</v>
          </cell>
          <cell r="B3986" t="str">
            <v>MOTONIVELADORA KOMATSU GD 623-A - PESO OPERACIONAL 14720 KG - 177 HP**CAIXA**</v>
          </cell>
          <cell r="C3986" t="str">
            <v>UN</v>
          </cell>
          <cell r="E3986" t="str">
            <v>595.302,30</v>
          </cell>
        </row>
        <row r="3987">
          <cell r="A3987">
            <v>4091</v>
          </cell>
          <cell r="B3987" t="str">
            <v>MOTONIVELADORA 140 A 155HP (INCL MANUT/OPERACAO)</v>
          </cell>
          <cell r="C3987" t="str">
            <v>H</v>
          </cell>
          <cell r="E3987" t="str">
            <v>99,00</v>
          </cell>
        </row>
        <row r="3988">
          <cell r="A3988">
            <v>4089</v>
          </cell>
          <cell r="B3988" t="str">
            <v>MOTONIVELADORA 185 A 200HP (INCL MANUT/OPERACAO)</v>
          </cell>
          <cell r="C3988" t="str">
            <v>H</v>
          </cell>
          <cell r="E3988" t="str">
            <v>110,00</v>
          </cell>
        </row>
        <row r="3989">
          <cell r="A3989">
            <v>20020</v>
          </cell>
          <cell r="B3989" t="str">
            <v>MOTORISTA DE BASCULANTE</v>
          </cell>
          <cell r="C3989" t="str">
            <v>H</v>
          </cell>
          <cell r="E3989" t="str">
            <v>9,49</v>
          </cell>
        </row>
        <row r="3990">
          <cell r="A3990">
            <v>4093</v>
          </cell>
          <cell r="B3990" t="str">
            <v>MOTORISTA DE CAMINHAO</v>
          </cell>
          <cell r="C3990" t="str">
            <v>H</v>
          </cell>
          <cell r="E3990" t="str">
            <v>10,29</v>
          </cell>
        </row>
        <row r="3991">
          <cell r="A3991">
            <v>10512</v>
          </cell>
          <cell r="B3991" t="str">
            <v>MOTORISTA DE CAMINHAO - PISO MENSAL</v>
          </cell>
          <cell r="C3991" t="str">
            <v>MES</v>
          </cell>
          <cell r="E3991" t="str">
            <v>1.661,95</v>
          </cell>
        </row>
        <row r="3992">
          <cell r="A3992">
            <v>4094</v>
          </cell>
          <cell r="B3992" t="str">
            <v>MOTORISTA DE CAMINHAO E CARRETA</v>
          </cell>
          <cell r="C3992" t="str">
            <v>H</v>
          </cell>
          <cell r="E3992" t="str">
            <v>10,89</v>
          </cell>
        </row>
        <row r="3993">
          <cell r="A3993">
            <v>4095</v>
          </cell>
          <cell r="B3993" t="str">
            <v>MOTORISTA DE VEICULO LEVE</v>
          </cell>
          <cell r="C3993" t="str">
            <v>H</v>
          </cell>
          <cell r="E3993" t="str">
            <v>10,23</v>
          </cell>
        </row>
        <row r="3994">
          <cell r="A3994">
            <v>4097</v>
          </cell>
          <cell r="B3994" t="str">
            <v>MOTORISTA DE VEICULO PESADO</v>
          </cell>
          <cell r="C3994" t="str">
            <v>H</v>
          </cell>
          <cell r="E3994" t="str">
            <v>11,08</v>
          </cell>
        </row>
        <row r="3995">
          <cell r="A3995">
            <v>4096</v>
          </cell>
          <cell r="B3995" t="str">
            <v>MOTORISTA OPERADOR DE MUNCK</v>
          </cell>
          <cell r="C3995" t="str">
            <v>H</v>
          </cell>
          <cell r="E3995" t="str">
            <v>11,08</v>
          </cell>
        </row>
        <row r="3996">
          <cell r="A3996">
            <v>13955</v>
          </cell>
          <cell r="B3996" t="str">
            <v>MOTOSSERRA A GASOLINA PORTATIL HUSKVARNA MOD 61**CAIXA**</v>
          </cell>
          <cell r="C3996" t="str">
            <v>UN</v>
          </cell>
          <cell r="E3996" t="str">
            <v>1.946,33</v>
          </cell>
        </row>
        <row r="3997">
          <cell r="A3997">
            <v>10763</v>
          </cell>
          <cell r="B3997" t="str">
            <v>MOTOSSERRA A GASOLINA PORTATIL TIPO HUSQVARNA MOD. 61 OU SIMILAR</v>
          </cell>
          <cell r="C3997" t="str">
            <v>H</v>
          </cell>
          <cell r="E3997" t="str">
            <v>1,31</v>
          </cell>
        </row>
        <row r="3998">
          <cell r="A3998">
            <v>4114</v>
          </cell>
          <cell r="B3998" t="str">
            <v>MOURAO CONCRETO "T" H = 2,78M P/ 8FIOS + 0,45M P/ 3FIOS"</v>
          </cell>
          <cell r="C3998" t="str">
            <v>UN</v>
          </cell>
          <cell r="E3998" t="str">
            <v>26,23</v>
          </cell>
        </row>
        <row r="3999">
          <cell r="A3999">
            <v>4112</v>
          </cell>
          <cell r="B3999" t="str">
            <v>MOURAO CONCRETO RETO SECAO TRIANGULAR 12 CM H = 2,2M</v>
          </cell>
          <cell r="C3999" t="str">
            <v>UN</v>
          </cell>
          <cell r="E3999" t="str">
            <v>18,01</v>
          </cell>
        </row>
        <row r="4000">
          <cell r="A4000">
            <v>4103</v>
          </cell>
          <cell r="B4000" t="str">
            <v>MOURAO CONCRETO RETO TP ALAMBRADO 10 X 10CM H = 3,25M</v>
          </cell>
          <cell r="C4000" t="str">
            <v>UN</v>
          </cell>
          <cell r="E4000" t="str">
            <v>23,93</v>
          </cell>
        </row>
        <row r="4001">
          <cell r="A4001">
            <v>4102</v>
          </cell>
          <cell r="B4001" t="str">
            <v>MOURAO CONCRETO RETO TP ALAMBRADO 10 X 10CM H = 3M</v>
          </cell>
          <cell r="C4001" t="str">
            <v>UN</v>
          </cell>
          <cell r="E4001" t="str">
            <v>25,50</v>
          </cell>
        </row>
        <row r="4002">
          <cell r="A4002">
            <v>4108</v>
          </cell>
          <cell r="B4002" t="str">
            <v>MOURAO CONCRETO RETO 10X10CM H = 2M</v>
          </cell>
          <cell r="C4002" t="str">
            <v>UN</v>
          </cell>
          <cell r="E4002" t="str">
            <v>18,01</v>
          </cell>
        </row>
        <row r="4003">
          <cell r="A4003">
            <v>4107</v>
          </cell>
          <cell r="B4003" t="str">
            <v>MOURAO CONCRETO RETO 15X15CM H = 2,30M</v>
          </cell>
          <cell r="C4003" t="str">
            <v>UN</v>
          </cell>
          <cell r="E4003" t="str">
            <v>21,27</v>
          </cell>
        </row>
        <row r="4004">
          <cell r="A4004">
            <v>357</v>
          </cell>
          <cell r="B4004" t="str">
            <v>MUDA DE ARBUSTO REGIONAL ORNAMENTAL</v>
          </cell>
          <cell r="C4004" t="str">
            <v>UN</v>
          </cell>
          <cell r="E4004" t="str">
            <v>4,50</v>
          </cell>
        </row>
        <row r="4005">
          <cell r="A4005">
            <v>358</v>
          </cell>
          <cell r="B4005" t="str">
            <v>MUDA DE ARVORE REGIONAL ORNAMENTAL</v>
          </cell>
          <cell r="C4005" t="str">
            <v>UN</v>
          </cell>
          <cell r="E4005" t="str">
            <v>10,80</v>
          </cell>
        </row>
        <row r="4006">
          <cell r="A4006">
            <v>365</v>
          </cell>
          <cell r="B4006" t="str">
            <v>MUDAS ARBUSTIVAS DA REGIAO</v>
          </cell>
          <cell r="C4006" t="str">
            <v>UN</v>
          </cell>
          <cell r="E4006" t="str">
            <v>4,50</v>
          </cell>
        </row>
        <row r="4007">
          <cell r="A4007">
            <v>349</v>
          </cell>
          <cell r="B4007" t="str">
            <v>MUDAS HERBACEAS DA REGIAO</v>
          </cell>
          <cell r="C4007" t="str">
            <v>UN</v>
          </cell>
          <cell r="E4007" t="str">
            <v>1,11</v>
          </cell>
        </row>
        <row r="4008">
          <cell r="A4008">
            <v>360</v>
          </cell>
          <cell r="B4008" t="str">
            <v>MUDAS RASTEIRAS DA REGIAO</v>
          </cell>
          <cell r="C4008" t="str">
            <v>UN</v>
          </cell>
          <cell r="E4008" t="str">
            <v>0,45</v>
          </cell>
        </row>
        <row r="4009">
          <cell r="A4009">
            <v>4146</v>
          </cell>
          <cell r="B4009" t="str">
            <v>MUFLA TERMINAL PRIMARIA UNIPOLAR USO EXTERNO PARA CABO 10/16MM2 ISOL. 6/10KV EM EPR - BORRACHA DE SILICONE</v>
          </cell>
          <cell r="C4009" t="str">
            <v>UN</v>
          </cell>
          <cell r="E4009" t="str">
            <v>250,49</v>
          </cell>
        </row>
        <row r="4010">
          <cell r="A4010">
            <v>4126</v>
          </cell>
          <cell r="B4010" t="str">
            <v>MUFLA TERMINAL PRIMARIA UNIPOLAR USO EXTERNO PARA CABO 10/16MM2 ISOL, 3,6/6KV EM EPR - BORRACHA DE SILICONE</v>
          </cell>
          <cell r="C4010" t="str">
            <v>UN</v>
          </cell>
          <cell r="E4010" t="str">
            <v>230,00</v>
          </cell>
        </row>
        <row r="4011">
          <cell r="A4011">
            <v>4127</v>
          </cell>
          <cell r="B4011" t="str">
            <v>MUFLA TERMINAL PRIMARIA UNIPOLAR USO EXTERNO PARA CABO 25/70MM2 ISOL, 3,6/6KV EM EPR - BORRACHA DE SILICONE</v>
          </cell>
          <cell r="C4011" t="str">
            <v>UN</v>
          </cell>
          <cell r="E4011" t="str">
            <v>230,93</v>
          </cell>
        </row>
        <row r="4012">
          <cell r="A4012">
            <v>4133</v>
          </cell>
          <cell r="B4012" t="str">
            <v>MUFLA TERMINAL PRIMARIA UNIPOLAR USO EXTERNO PARA CABO 35/120MM2 ISOL. 15/25KV EM EPR - BORRACHA DE SILICONE</v>
          </cell>
          <cell r="C4012" t="str">
            <v>UN</v>
          </cell>
          <cell r="E4012" t="str">
            <v>316,60</v>
          </cell>
        </row>
        <row r="4013">
          <cell r="A4013">
            <v>4135</v>
          </cell>
          <cell r="B4013" t="str">
            <v>MUFLA TERMINAL PRIMARIA UNIPOLAR USO EXTERNO PARA CABO 35/70MM2 ISOL. 20/35KV EM EPR - BORRACHA DE SILICONE</v>
          </cell>
          <cell r="C4013" t="str">
            <v>UN</v>
          </cell>
          <cell r="E4013" t="str">
            <v>348,26</v>
          </cell>
        </row>
        <row r="4014">
          <cell r="A4014">
            <v>4145</v>
          </cell>
          <cell r="B4014" t="str">
            <v>MUFLA TERMINAL PRIMARIA UNIPOLAR USO EXTERNO PARA CABO 50/185MM2 ISOL. 20/35KV EM EPR</v>
          </cell>
          <cell r="C4014" t="str">
            <v>UN</v>
          </cell>
          <cell r="E4014" t="str">
            <v>275,63</v>
          </cell>
        </row>
        <row r="4015">
          <cell r="A4015">
            <v>4140</v>
          </cell>
          <cell r="B4015" t="str">
            <v>MUFLA TERMINAL PRIMARIA UNIPOLAR USO EXTERNO, TERMOCONTRATIL, PARA CABO 10/16MM2 ISOL. 3,6KV EM EPR - BORRACHA DE SILICONE</v>
          </cell>
          <cell r="C4015" t="str">
            <v>UN</v>
          </cell>
          <cell r="E4015" t="str">
            <v>275,63</v>
          </cell>
        </row>
        <row r="4016">
          <cell r="A4016">
            <v>4154</v>
          </cell>
          <cell r="B4016" t="str">
            <v>MUFLA TERMINAL PRIMARIA UNIPOLAR USO INTERNO PARA CABO 25/70MM2 ISOL 6/10KV EM EPR- BORRACHA DE SILICONE</v>
          </cell>
          <cell r="C4016" t="str">
            <v>UN</v>
          </cell>
          <cell r="E4016" t="str">
            <v>282,15</v>
          </cell>
        </row>
        <row r="4017">
          <cell r="A4017">
            <v>4152</v>
          </cell>
          <cell r="B4017" t="str">
            <v>MUFLA TERMINAL PRIMARIA UNIPOLAR USO INTERNO PARA CABO 25/70MM2 ISOL.3,6 /6KV EM EPR - BORRACHA DE SILICONE</v>
          </cell>
          <cell r="C4017" t="str">
            <v>UN</v>
          </cell>
          <cell r="E4017" t="str">
            <v>282,15</v>
          </cell>
        </row>
        <row r="4018">
          <cell r="A4018">
            <v>4168</v>
          </cell>
          <cell r="B4018" t="str">
            <v>MUFLA TERMINAL PRIMARIA UNIPOLAR USO INTERNO PARA CABO 35/120MM2 ISOLACAO 15/25KV EM EPR - BORRACHA DE SILICONE</v>
          </cell>
          <cell r="C4018" t="str">
            <v>UN</v>
          </cell>
          <cell r="E4018" t="str">
            <v>297,98</v>
          </cell>
        </row>
        <row r="4019">
          <cell r="A4019">
            <v>4161</v>
          </cell>
          <cell r="B4019" t="str">
            <v>MUFLA TERMINAL PRIMARIA UNIPOLAR USO INTERNO PARA CABO 35/70MM2 ISOLACAO 8,7/15KV EM EPR - BORRACHA DE SILICONE</v>
          </cell>
          <cell r="C4019" t="str">
            <v>UN</v>
          </cell>
          <cell r="E4019" t="str">
            <v>286,80</v>
          </cell>
        </row>
        <row r="4020">
          <cell r="A4020">
            <v>4167</v>
          </cell>
          <cell r="B4020" t="str">
            <v>MUFLA TERMINAL PRIMARIA UNIPOLAR USO INTERNO PARA CABO 50/185MM2 ISOLACAO 20/35KV EM EPR - BORRACHA DE SILICONE</v>
          </cell>
          <cell r="C4020" t="str">
            <v>UN</v>
          </cell>
          <cell r="E4020" t="str">
            <v>273,24</v>
          </cell>
        </row>
        <row r="4021">
          <cell r="A4021">
            <v>4209</v>
          </cell>
          <cell r="B4021" t="str">
            <v>NIPEL FERRO GALV ROSCA 1.1/2"</v>
          </cell>
          <cell r="C4021" t="str">
            <v>UN</v>
          </cell>
          <cell r="E4021" t="str">
            <v>5,09</v>
          </cell>
        </row>
        <row r="4022">
          <cell r="A4022">
            <v>4180</v>
          </cell>
          <cell r="B4022" t="str">
            <v>NIPEL FERRO GALV ROSCA 1.1/4"</v>
          </cell>
          <cell r="C4022" t="str">
            <v>UN</v>
          </cell>
          <cell r="E4022" t="str">
            <v>4,49</v>
          </cell>
        </row>
        <row r="4023">
          <cell r="A4023">
            <v>4177</v>
          </cell>
          <cell r="B4023" t="str">
            <v>NIPEL FERRO GALV ROSCA 1/2"</v>
          </cell>
          <cell r="C4023" t="str">
            <v>UN</v>
          </cell>
          <cell r="E4023" t="str">
            <v>1,34</v>
          </cell>
        </row>
        <row r="4024">
          <cell r="A4024">
            <v>4179</v>
          </cell>
          <cell r="B4024" t="str">
            <v>NIPEL FERRO GALV ROSCA 1"</v>
          </cell>
          <cell r="C4024" t="str">
            <v>UN</v>
          </cell>
          <cell r="E4024" t="str">
            <v>3,23</v>
          </cell>
        </row>
        <row r="4025">
          <cell r="A4025">
            <v>4208</v>
          </cell>
          <cell r="B4025" t="str">
            <v>NIPEL FERRO GALV ROSCA 2.1/2"</v>
          </cell>
          <cell r="C4025" t="str">
            <v>UN</v>
          </cell>
          <cell r="E4025" t="str">
            <v>15,83</v>
          </cell>
        </row>
        <row r="4026">
          <cell r="A4026">
            <v>4181</v>
          </cell>
          <cell r="B4026" t="str">
            <v>NIPEL FERRO GALV ROSCA 2"</v>
          </cell>
          <cell r="C4026" t="str">
            <v>UN</v>
          </cell>
          <cell r="E4026" t="str">
            <v>11,08</v>
          </cell>
        </row>
        <row r="4027">
          <cell r="A4027">
            <v>4178</v>
          </cell>
          <cell r="B4027" t="str">
            <v>NIPEL FERRO GALV ROSCA 3/4"</v>
          </cell>
          <cell r="C4027" t="str">
            <v>UN</v>
          </cell>
          <cell r="E4027" t="str">
            <v>1,91</v>
          </cell>
        </row>
        <row r="4028">
          <cell r="A4028">
            <v>4182</v>
          </cell>
          <cell r="B4028" t="str">
            <v>NIPEL FERRO GALV ROSCA 3"</v>
          </cell>
          <cell r="C4028" t="str">
            <v>UN</v>
          </cell>
          <cell r="E4028" t="str">
            <v>22,49</v>
          </cell>
        </row>
        <row r="4029">
          <cell r="A4029">
            <v>4183</v>
          </cell>
          <cell r="B4029" t="str">
            <v>NIPEL FERRO GALV ROSCA 4"</v>
          </cell>
          <cell r="C4029" t="str">
            <v>UN</v>
          </cell>
          <cell r="E4029" t="str">
            <v>35,33</v>
          </cell>
        </row>
        <row r="4030">
          <cell r="A4030">
            <v>4184</v>
          </cell>
          <cell r="B4030" t="str">
            <v>NIPEL FERRO GALV ROSCA 5"</v>
          </cell>
          <cell r="C4030" t="str">
            <v>UN</v>
          </cell>
          <cell r="E4030" t="str">
            <v>63,44</v>
          </cell>
        </row>
        <row r="4031">
          <cell r="A4031">
            <v>4185</v>
          </cell>
          <cell r="B4031" t="str">
            <v>NIPEL FERRO GALV ROSCA 6"</v>
          </cell>
          <cell r="C4031" t="str">
            <v>UN</v>
          </cell>
          <cell r="E4031" t="str">
            <v>77,52</v>
          </cell>
        </row>
        <row r="4032">
          <cell r="A4032">
            <v>4214</v>
          </cell>
          <cell r="B4032" t="str">
            <v>NIPEL PVC C/ C/ ROSCA P/ AGUA FRIA PREDIAL 1.1/2"</v>
          </cell>
          <cell r="C4032" t="str">
            <v>UN</v>
          </cell>
          <cell r="E4032" t="str">
            <v>3,37</v>
          </cell>
        </row>
        <row r="4033">
          <cell r="A4033">
            <v>4215</v>
          </cell>
          <cell r="B4033" t="str">
            <v>NIPEL PVC C/ C/ ROSCA P/ AGUA FRIA PREDIAL 1.1/4"</v>
          </cell>
          <cell r="C4033" t="str">
            <v>UN</v>
          </cell>
          <cell r="E4033" t="str">
            <v>3,04</v>
          </cell>
        </row>
        <row r="4034">
          <cell r="A4034">
            <v>4210</v>
          </cell>
          <cell r="B4034" t="str">
            <v>NIPEL PVC C/ C/ ROSCA P/ AGUA FRIA PREDIAL 1/2"</v>
          </cell>
          <cell r="C4034" t="str">
            <v>UN</v>
          </cell>
          <cell r="E4034" t="str">
            <v>0,45</v>
          </cell>
        </row>
        <row r="4035">
          <cell r="A4035">
            <v>4212</v>
          </cell>
          <cell r="B4035" t="str">
            <v>NIPEL PVC C/ C/ ROSCA P/ AGUA FRIA PREDIAL 1"</v>
          </cell>
          <cell r="C4035" t="str">
            <v>UN</v>
          </cell>
          <cell r="E4035" t="str">
            <v>1,26</v>
          </cell>
        </row>
        <row r="4036">
          <cell r="A4036">
            <v>4213</v>
          </cell>
          <cell r="B4036" t="str">
            <v>NIPEL PVC C/ C/ ROSCA P/ AGUA FRIA PREDIAL 2"</v>
          </cell>
          <cell r="C4036" t="str">
            <v>UN</v>
          </cell>
          <cell r="E4036" t="str">
            <v>5,97</v>
          </cell>
        </row>
        <row r="4037">
          <cell r="A4037">
            <v>4211</v>
          </cell>
          <cell r="B4037" t="str">
            <v>NIPEL PVC C/ C/ ROSCA P/ AGUA FRIA PREDIAL 3/4"</v>
          </cell>
          <cell r="C4037" t="str">
            <v>UN</v>
          </cell>
          <cell r="E4037" t="str">
            <v>0,53</v>
          </cell>
        </row>
        <row r="4038">
          <cell r="A4038">
            <v>4205</v>
          </cell>
          <cell r="B4038" t="str">
            <v>NIPEL REDUCAO FERRO GALV ROSCA 1.1/2" X 1.1/4"</v>
          </cell>
          <cell r="C4038" t="str">
            <v>UN</v>
          </cell>
          <cell r="E4038" t="str">
            <v>5,07</v>
          </cell>
        </row>
        <row r="4039">
          <cell r="A4039">
            <v>4192</v>
          </cell>
          <cell r="B4039" t="str">
            <v>NIPEL REDUCAO FERRO GALV ROSCA 1.1/2" X 1"</v>
          </cell>
          <cell r="C4039" t="str">
            <v>UN</v>
          </cell>
          <cell r="E4039" t="str">
            <v>5,02</v>
          </cell>
        </row>
        <row r="4040">
          <cell r="A4040">
            <v>4191</v>
          </cell>
          <cell r="B4040" t="str">
            <v>NIPEL REDUCAO FERRO GALV ROSCA 1.1/2" X 3/4"</v>
          </cell>
          <cell r="C4040" t="str">
            <v>UN</v>
          </cell>
          <cell r="E4040" t="str">
            <v>5,02</v>
          </cell>
        </row>
        <row r="4041">
          <cell r="A4041">
            <v>4207</v>
          </cell>
          <cell r="B4041" t="str">
            <v>NIPEL REDUCAO FERRO GALV ROSCA 1.1/4" X 1/2"</v>
          </cell>
          <cell r="C4041" t="str">
            <v>UN</v>
          </cell>
          <cell r="E4041" t="str">
            <v>4,22</v>
          </cell>
        </row>
        <row r="4042">
          <cell r="A4042">
            <v>4206</v>
          </cell>
          <cell r="B4042" t="str">
            <v>NIPEL REDUCAO FERRO GALV ROSCA 1.1/4" X 1"</v>
          </cell>
          <cell r="C4042" t="str">
            <v>UN</v>
          </cell>
          <cell r="E4042" t="str">
            <v>4,45</v>
          </cell>
        </row>
        <row r="4043">
          <cell r="A4043">
            <v>4190</v>
          </cell>
          <cell r="B4043" t="str">
            <v>NIPEL REDUCAO FERRO GALV ROSCA 1.1/4" X 3/4"</v>
          </cell>
          <cell r="C4043" t="str">
            <v>UN</v>
          </cell>
          <cell r="E4043" t="str">
            <v>4,33</v>
          </cell>
        </row>
        <row r="4044">
          <cell r="A4044">
            <v>4186</v>
          </cell>
          <cell r="B4044" t="str">
            <v>NIPEL REDUCAO FERRO GALV ROSCA 1/2" X 1/4"</v>
          </cell>
          <cell r="C4044" t="str">
            <v>UN</v>
          </cell>
          <cell r="E4044" t="str">
            <v>1,34</v>
          </cell>
        </row>
        <row r="4045">
          <cell r="A4045">
            <v>4188</v>
          </cell>
          <cell r="B4045" t="str">
            <v>NIPEL REDUCAO FERRO GALV ROSCA 1" X 1/2"</v>
          </cell>
          <cell r="C4045" t="str">
            <v>UN</v>
          </cell>
          <cell r="E4045" t="str">
            <v>3,18</v>
          </cell>
        </row>
        <row r="4046">
          <cell r="A4046">
            <v>4189</v>
          </cell>
          <cell r="B4046" t="str">
            <v>NIPEL REDUCAO FERRO GALV ROSCA 1" X 3/4"</v>
          </cell>
          <cell r="C4046" t="str">
            <v>UN</v>
          </cell>
          <cell r="E4046" t="str">
            <v>3,11</v>
          </cell>
        </row>
        <row r="4047">
          <cell r="A4047">
            <v>4196</v>
          </cell>
          <cell r="B4047" t="str">
            <v>NIPEL REDUCAO FERRO GALV ROSCA 2.1/2" X 1.1/2"</v>
          </cell>
          <cell r="C4047" t="str">
            <v>UN</v>
          </cell>
          <cell r="E4047" t="str">
            <v>15,39</v>
          </cell>
        </row>
        <row r="4048">
          <cell r="A4048">
            <v>4195</v>
          </cell>
          <cell r="B4048" t="str">
            <v>NIPEL REDUCAO FERRO GALV ROSCA 2.1/2" X 1.1/4"</v>
          </cell>
          <cell r="C4048" t="str">
            <v>UN</v>
          </cell>
          <cell r="E4048" t="str">
            <v>15,58</v>
          </cell>
        </row>
        <row r="4049">
          <cell r="A4049">
            <v>4197</v>
          </cell>
          <cell r="B4049" t="str">
            <v>NIPEL REDUCAO FERRO GALV ROSCA 2.1/2" X 2"</v>
          </cell>
          <cell r="C4049" t="str">
            <v>UN</v>
          </cell>
          <cell r="E4049" t="str">
            <v>15,39</v>
          </cell>
        </row>
        <row r="4050">
          <cell r="A4050">
            <v>4194</v>
          </cell>
          <cell r="B4050" t="str">
            <v>NIPEL REDUCAO FERRO GALV ROSCA 2" X 1.1/2"</v>
          </cell>
          <cell r="C4050" t="str">
            <v>UN</v>
          </cell>
          <cell r="E4050" t="str">
            <v>10,83</v>
          </cell>
        </row>
        <row r="4051">
          <cell r="A4051">
            <v>4193</v>
          </cell>
          <cell r="B4051" t="str">
            <v>NIPEL REDUCAO FERRO GALV ROSCA 2" X 1.1/4"</v>
          </cell>
          <cell r="C4051" t="str">
            <v>UN</v>
          </cell>
          <cell r="E4051" t="str">
            <v>10,83</v>
          </cell>
        </row>
        <row r="4052">
          <cell r="A4052">
            <v>4204</v>
          </cell>
          <cell r="B4052" t="str">
            <v>NIPEL REDUCAO FERRO GALV ROSCA 2" X 1"</v>
          </cell>
          <cell r="C4052" t="str">
            <v>UN</v>
          </cell>
          <cell r="E4052" t="str">
            <v>10,83</v>
          </cell>
        </row>
        <row r="4053">
          <cell r="A4053">
            <v>4187</v>
          </cell>
          <cell r="B4053" t="str">
            <v>NIPEL REDUCAO FERRO GALV ROSCA 3/4" X 1/2"</v>
          </cell>
          <cell r="C4053" t="str">
            <v>UN</v>
          </cell>
          <cell r="E4053" t="str">
            <v>1,91</v>
          </cell>
        </row>
        <row r="4054">
          <cell r="A4054">
            <v>4198</v>
          </cell>
          <cell r="B4054" t="str">
            <v>NIPEL REDUCAO FERRO GALV ROSCA 3" X 1.1/2"</v>
          </cell>
          <cell r="C4054" t="str">
            <v>UN</v>
          </cell>
          <cell r="E4054" t="str">
            <v>22,21</v>
          </cell>
        </row>
        <row r="4055">
          <cell r="A4055">
            <v>4202</v>
          </cell>
          <cell r="B4055" t="str">
            <v>NIPEL REDUCAO FERRO GALV ROSCA 3" X 2.1/2"</v>
          </cell>
          <cell r="C4055" t="str">
            <v>UN</v>
          </cell>
          <cell r="E4055" t="str">
            <v>22,21</v>
          </cell>
        </row>
        <row r="4056">
          <cell r="A4056">
            <v>4203</v>
          </cell>
          <cell r="B4056" t="str">
            <v>NIPEL REDUCAO FERRO GALV ROSCA 3" X 2"</v>
          </cell>
          <cell r="C4056" t="str">
            <v>UN</v>
          </cell>
          <cell r="E4056" t="str">
            <v>22,21</v>
          </cell>
        </row>
        <row r="4057">
          <cell r="A4057">
            <v>2645</v>
          </cell>
          <cell r="B4057" t="str">
            <v>NIPLE FERRO GALV P/ ELETRODUTO 1"</v>
          </cell>
          <cell r="C4057" t="str">
            <v>UN</v>
          </cell>
          <cell r="E4057" t="str">
            <v>2,29</v>
          </cell>
        </row>
        <row r="4058">
          <cell r="A4058">
            <v>2646</v>
          </cell>
          <cell r="B4058" t="str">
            <v>NIPLE LONGO FERRO GALV P/ ELETRODUTO TAMANHO 150MM X DN 1"</v>
          </cell>
          <cell r="C4058" t="str">
            <v>UN</v>
          </cell>
          <cell r="E4058" t="str">
            <v>3,64</v>
          </cell>
        </row>
        <row r="4059">
          <cell r="A4059">
            <v>7252</v>
          </cell>
          <cell r="B4059" t="str">
            <v>NIVEL OTICO C/ PRECISAO +/- 0,7MM TIPO WILD NA-2 OU EQUIV</v>
          </cell>
          <cell r="C4059" t="str">
            <v>H</v>
          </cell>
          <cell r="E4059" t="str">
            <v>1,82</v>
          </cell>
        </row>
        <row r="4060">
          <cell r="A4060">
            <v>7595</v>
          </cell>
          <cell r="B4060" t="str">
            <v>NIVELADOR</v>
          </cell>
          <cell r="C4060" t="str">
            <v>H</v>
          </cell>
          <cell r="E4060" t="str">
            <v>8,36</v>
          </cell>
        </row>
        <row r="4061">
          <cell r="A4061">
            <v>2697</v>
          </cell>
          <cell r="B4061" t="str">
            <v>OFICIAL DE AGUA OU DE ESGOTO</v>
          </cell>
          <cell r="C4061" t="str">
            <v>H</v>
          </cell>
          <cell r="E4061" t="str">
            <v>11,18</v>
          </cell>
        </row>
        <row r="4062">
          <cell r="A4062">
            <v>2698</v>
          </cell>
          <cell r="B4062" t="str">
            <v>OFICIAL INSTALADOR HIDRAULICO</v>
          </cell>
          <cell r="C4062" t="str">
            <v>H</v>
          </cell>
          <cell r="E4062" t="str">
            <v>10,92</v>
          </cell>
        </row>
        <row r="4063">
          <cell r="A4063">
            <v>11138</v>
          </cell>
          <cell r="B4063" t="str">
            <v>OLEO COMBUSTIVEL BPF A GRANEL</v>
          </cell>
          <cell r="C4063" t="str">
            <v>L</v>
          </cell>
          <cell r="E4063" t="str">
            <v>0,85</v>
          </cell>
        </row>
        <row r="4064">
          <cell r="A4064">
            <v>5333</v>
          </cell>
          <cell r="B4064" t="str">
            <v>OLEO DE LINHACA</v>
          </cell>
          <cell r="C4064" t="str">
            <v>L</v>
          </cell>
          <cell r="E4064" t="str">
            <v>10,00</v>
          </cell>
        </row>
        <row r="4065">
          <cell r="A4065">
            <v>4221</v>
          </cell>
          <cell r="B4065" t="str">
            <v>OLEO DIESEL COMBUSTIVEL COMUM</v>
          </cell>
          <cell r="C4065" t="str">
            <v>L</v>
          </cell>
          <cell r="E4065" t="str">
            <v>1,99</v>
          </cell>
        </row>
        <row r="4066">
          <cell r="A4066">
            <v>13778</v>
          </cell>
          <cell r="B4066" t="str">
            <v>OLEO INDUSTRIAL FP - 73</v>
          </cell>
          <cell r="C4066" t="str">
            <v>L</v>
          </cell>
          <cell r="E4066" t="str">
            <v>9,80</v>
          </cell>
        </row>
        <row r="4067">
          <cell r="A4067">
            <v>4227</v>
          </cell>
          <cell r="B4067" t="str">
            <v>OLEO LUBRIFICANTE P/ EQUIP. PESADO (CAMINHAO/TRATOR/RETRO)</v>
          </cell>
          <cell r="C4067" t="str">
            <v>L</v>
          </cell>
          <cell r="E4067" t="str">
            <v>8,31</v>
          </cell>
        </row>
        <row r="4068">
          <cell r="A4068">
            <v>13817</v>
          </cell>
          <cell r="B4068" t="str">
            <v>OLEO MD 300</v>
          </cell>
          <cell r="C4068" t="str">
            <v>L</v>
          </cell>
          <cell r="E4068" t="str">
            <v>9,35</v>
          </cell>
        </row>
        <row r="4069">
          <cell r="A4069">
            <v>4228</v>
          </cell>
          <cell r="B4069" t="str">
            <v>OLEO QUEIMADO</v>
          </cell>
          <cell r="C4069" t="str">
            <v>L</v>
          </cell>
          <cell r="E4069" t="str">
            <v>0,17</v>
          </cell>
        </row>
        <row r="4070">
          <cell r="A4070">
            <v>4242</v>
          </cell>
          <cell r="B4070" t="str">
            <v>OPERADOR DE ACABADORA</v>
          </cell>
          <cell r="C4070" t="str">
            <v>H</v>
          </cell>
          <cell r="E4070" t="str">
            <v>10,05</v>
          </cell>
        </row>
        <row r="4071">
          <cell r="A4071">
            <v>4243</v>
          </cell>
          <cell r="B4071" t="str">
            <v>OPERADOR DE BETONEIRA</v>
          </cell>
          <cell r="C4071" t="str">
            <v>H</v>
          </cell>
          <cell r="E4071" t="str">
            <v>10,02</v>
          </cell>
        </row>
        <row r="4072">
          <cell r="A4072">
            <v>4250</v>
          </cell>
          <cell r="B4072" t="str">
            <v>OPERADOR DE COMPRESSOR OU COMPRESSORISTA</v>
          </cell>
          <cell r="C4072" t="str">
            <v>H</v>
          </cell>
          <cell r="E4072" t="str">
            <v>9,68</v>
          </cell>
        </row>
        <row r="4073">
          <cell r="A4073">
            <v>4234</v>
          </cell>
          <cell r="B4073" t="str">
            <v>OPERADOR DE ESCAVADEIRA</v>
          </cell>
          <cell r="C4073" t="str">
            <v>H</v>
          </cell>
          <cell r="E4073" t="str">
            <v>10,05</v>
          </cell>
        </row>
        <row r="4074">
          <cell r="A4074">
            <v>4253</v>
          </cell>
          <cell r="B4074" t="str">
            <v>OPERADOR DE GUINCHO</v>
          </cell>
          <cell r="C4074" t="str">
            <v>H</v>
          </cell>
          <cell r="E4074" t="str">
            <v>10,02</v>
          </cell>
        </row>
        <row r="4075">
          <cell r="A4075">
            <v>4254</v>
          </cell>
          <cell r="B4075" t="str">
            <v>OPERADOR DE GUINDASTE</v>
          </cell>
          <cell r="C4075" t="str">
            <v>H</v>
          </cell>
          <cell r="E4075" t="str">
            <v>10,95</v>
          </cell>
        </row>
        <row r="4076">
          <cell r="A4076">
            <v>4230</v>
          </cell>
          <cell r="B4076" t="str">
            <v>OPERADOR DE MAQUINAS E EQUIPAMENTOS</v>
          </cell>
          <cell r="C4076" t="str">
            <v>H</v>
          </cell>
          <cell r="E4076" t="str">
            <v>10,56</v>
          </cell>
        </row>
        <row r="4077">
          <cell r="A4077">
            <v>4257</v>
          </cell>
          <cell r="B4077" t="str">
            <v>OPERADOR DE MARTELETE OU MARTELEIRO</v>
          </cell>
          <cell r="C4077" t="str">
            <v>H</v>
          </cell>
          <cell r="E4077" t="str">
            <v>9,59</v>
          </cell>
        </row>
        <row r="4078">
          <cell r="A4078">
            <v>4240</v>
          </cell>
          <cell r="B4078" t="str">
            <v>OPERADOR DE MOTO-ESCREIPER</v>
          </cell>
          <cell r="C4078" t="str">
            <v>H</v>
          </cell>
          <cell r="E4078" t="str">
            <v>10,05</v>
          </cell>
        </row>
        <row r="4079">
          <cell r="A4079">
            <v>4239</v>
          </cell>
          <cell r="B4079" t="str">
            <v>OPERADOR DE MOTONIVELADORA</v>
          </cell>
          <cell r="C4079" t="str">
            <v>H</v>
          </cell>
          <cell r="E4079" t="str">
            <v>11,02</v>
          </cell>
        </row>
        <row r="4080">
          <cell r="A4080">
            <v>4248</v>
          </cell>
          <cell r="B4080" t="str">
            <v>OPERADOR DE PA CARREGADEIRA</v>
          </cell>
          <cell r="C4080" t="str">
            <v>H</v>
          </cell>
          <cell r="E4080" t="str">
            <v>10,81</v>
          </cell>
        </row>
        <row r="4081">
          <cell r="A4081">
            <v>25959</v>
          </cell>
          <cell r="B4081" t="str">
            <v>OPERADOR DE PAVIMENTADORA</v>
          </cell>
          <cell r="C4081" t="str">
            <v>H</v>
          </cell>
          <cell r="E4081" t="str">
            <v>8,54</v>
          </cell>
        </row>
        <row r="4082">
          <cell r="A4082">
            <v>4238</v>
          </cell>
          <cell r="B4082" t="str">
            <v>OPERADOR DE ROLO COMPACTADOR</v>
          </cell>
          <cell r="C4082" t="str">
            <v>H</v>
          </cell>
          <cell r="E4082" t="str">
            <v>10,05</v>
          </cell>
        </row>
        <row r="4083">
          <cell r="A4083">
            <v>6176</v>
          </cell>
          <cell r="B4083" t="str">
            <v>OPERADOR DE SONDAGEM</v>
          </cell>
          <cell r="C4083" t="str">
            <v>H</v>
          </cell>
          <cell r="E4083" t="str">
            <v>10,88</v>
          </cell>
        </row>
        <row r="4084">
          <cell r="A4084">
            <v>4233</v>
          </cell>
          <cell r="B4084" t="str">
            <v>OPERADOR DE USINA DE ASFALTO, DE SOLOS OU DE CONCRETO</v>
          </cell>
          <cell r="C4084" t="str">
            <v>H</v>
          </cell>
          <cell r="E4084" t="str">
            <v>11,08</v>
          </cell>
        </row>
        <row r="4085">
          <cell r="A4085">
            <v>4251</v>
          </cell>
          <cell r="B4085" t="str">
            <v>OPERADOR JATO DE AREIA OU JATISTA</v>
          </cell>
          <cell r="C4085" t="str">
            <v>H</v>
          </cell>
          <cell r="E4085" t="str">
            <v>9,59</v>
          </cell>
        </row>
        <row r="4086">
          <cell r="A4086">
            <v>4252</v>
          </cell>
          <cell r="B4086" t="str">
            <v>OPERADOR PARA BATE ESTACAS</v>
          </cell>
          <cell r="C4086" t="str">
            <v>H</v>
          </cell>
          <cell r="E4086" t="str">
            <v>9,62</v>
          </cell>
        </row>
        <row r="4087">
          <cell r="A4087">
            <v>2</v>
          </cell>
          <cell r="B4087" t="str">
            <v>OXIGENIO</v>
          </cell>
          <cell r="C4087" t="str">
            <v>M3</v>
          </cell>
          <cell r="E4087" t="str">
            <v>24,65</v>
          </cell>
        </row>
        <row r="4088">
          <cell r="A4088">
            <v>4261</v>
          </cell>
          <cell r="B4088" t="str">
            <v>PA CARREGADEIRA SOBRE PNEUS * 105 HP * CAP. 1,72M3 * PESO OPERACIONAL* 9 T * TIPO CATERPILAR 924 - F II NACIONAL OU EQUIV (INCL MANUTENCAO/OPERACAO)</v>
          </cell>
          <cell r="C4088" t="str">
            <v>H</v>
          </cell>
          <cell r="E4088" t="str">
            <v>92,50</v>
          </cell>
        </row>
        <row r="4089">
          <cell r="A4089">
            <v>4260</v>
          </cell>
          <cell r="B4089" t="str">
            <v>PA CARREGADEIRA SOBRE PNEUS * 105 HP CAP. 1,91M3 * TIPO CASE W - 20 EOU EQUIV (INCL MANUTENCAO/OPERACAO)</v>
          </cell>
          <cell r="C4089" t="str">
            <v>H</v>
          </cell>
          <cell r="E4089" t="str">
            <v>82,13</v>
          </cell>
        </row>
        <row r="4090">
          <cell r="A4090">
            <v>4259</v>
          </cell>
          <cell r="B4090" t="str">
            <v>PA CARREGADEIRA SOBRE PNEUS * 170 HP * CAP. * 3 M 3 * PESO OPERACIONAL * 16 T * TIPO CATERPILAR 950 - F II NACIONAL OU EQUIV (INCL MANUTENCAO/OPERACAO)</v>
          </cell>
          <cell r="C4090" t="str">
            <v>H</v>
          </cell>
          <cell r="E4090" t="str">
            <v>115,63</v>
          </cell>
        </row>
        <row r="4091">
          <cell r="A4091">
            <v>14221</v>
          </cell>
          <cell r="B4091" t="str">
            <v>PA CARREGADEIRA SOBRE RODAS CASE W20 E - POTENCIA 144HP - CAPACIDADE DA CACAMBA 1,53 A 1,91 M3 - PESO OPERACIONAL 10.334 KG**CAIXA**</v>
          </cell>
          <cell r="C4091" t="str">
            <v>UN</v>
          </cell>
          <cell r="E4091" t="str">
            <v>298.654,59</v>
          </cell>
        </row>
        <row r="4092">
          <cell r="A4092">
            <v>4262</v>
          </cell>
          <cell r="B4092" t="str">
            <v>PA CARREGADEIRA SOBRE RODAS CATERPILLAR 924 F - POTENCIA 105 HP - CAPACIDADE DA CACAMBA 1,4 A 1,7 M3 - PESO OPERACIONAL 9.100 KG**CAIXA**</v>
          </cell>
          <cell r="C4092" t="str">
            <v>UN</v>
          </cell>
          <cell r="E4092" t="str">
            <v>349.864,22</v>
          </cell>
        </row>
        <row r="4093">
          <cell r="A4093">
            <v>25016</v>
          </cell>
          <cell r="B4093" t="str">
            <v>PA CARREGADEIRA SOBRE RODAS CATERPILLAR 938 G - POTENCIA 145 HP - CAPACIDADE DA CACAMBA 2,1 A 2,8 M3 - PESO OPERACIONAL 13.030 KG**CAIXA**</v>
          </cell>
          <cell r="C4093" t="str">
            <v>UN</v>
          </cell>
          <cell r="E4093" t="str">
            <v>578.332,55</v>
          </cell>
        </row>
        <row r="4094">
          <cell r="A4094">
            <v>4263</v>
          </cell>
          <cell r="B4094" t="str">
            <v>PA CARREGADEIRA SOBRE RODAS CATERPILLAR 950 G - POTENCIA 180 HP - CAPACIDADE DA CACAMBA. 2,5 A 3,3 M3 - PESO OPERACIONAL 17.428 KG**CAIXA**</v>
          </cell>
          <cell r="C4094" t="str">
            <v>UN</v>
          </cell>
          <cell r="E4094" t="str">
            <v>622.195,03</v>
          </cell>
        </row>
        <row r="4095">
          <cell r="A4095">
            <v>14524</v>
          </cell>
          <cell r="B4095" t="str">
            <v>PA CARREGADEIRA SOBRE RODAS FIAT-ALLIS FR-180 - POTENCIA 190 HP-190 HP - CAPACIDADE DA CACAMBA 2,1A 3,06M3-PESO OPERACIONAL 16,2T**CAIXA**</v>
          </cell>
          <cell r="C4095" t="str">
            <v>UN</v>
          </cell>
          <cell r="E4095" t="str">
            <v>591.865,30</v>
          </cell>
        </row>
        <row r="4096">
          <cell r="A4096">
            <v>13181</v>
          </cell>
          <cell r="B4096" t="str">
            <v>PA CARREGADEIRA SOBRE RODAS KOMATSU WA-180 - POTENCIA 110HP - CAPACIDADE DA CACMBA 1,8 M3 - PESO OPERACIONAL 8,9 T**CAIXA**</v>
          </cell>
          <cell r="C4096" t="str">
            <v>UN</v>
          </cell>
          <cell r="E4096" t="str">
            <v>304.875,18</v>
          </cell>
        </row>
        <row r="4097">
          <cell r="A4097">
            <v>13597</v>
          </cell>
          <cell r="B4097" t="str">
            <v>PADRAO POLIFASICO COMPLETO EM POSTE GALV DE 3" X 5,0M</v>
          </cell>
          <cell r="C4097" t="str">
            <v>UN</v>
          </cell>
          <cell r="E4097" t="str">
            <v>391,56</v>
          </cell>
        </row>
        <row r="4098">
          <cell r="A4098">
            <v>5032</v>
          </cell>
          <cell r="B4098" t="str">
            <v>PAINEL FIXO VIDRO TEMPERADO E = 10 MM</v>
          </cell>
          <cell r="C4098" t="str">
            <v>M2</v>
          </cell>
          <cell r="E4098" t="str">
            <v>146,42</v>
          </cell>
        </row>
        <row r="4099">
          <cell r="A4099">
            <v>21111</v>
          </cell>
          <cell r="B4099" t="str">
            <v>PAPEL DE PAREDE COLOCADO VINIL TEX EM PAREDE JA PREPARADA</v>
          </cell>
          <cell r="C4099" t="str">
            <v>M2</v>
          </cell>
          <cell r="E4099" t="str">
            <v>46,27</v>
          </cell>
        </row>
        <row r="4100">
          <cell r="A4100">
            <v>21144</v>
          </cell>
          <cell r="B4100" t="str">
            <v>PAPEL MANTEIGA (FOLHA 66 X 96CM)</v>
          </cell>
          <cell r="C4100" t="str">
            <v>UN</v>
          </cell>
          <cell r="E4100" t="str">
            <v>0,96</v>
          </cell>
        </row>
        <row r="4101">
          <cell r="A4101">
            <v>21140</v>
          </cell>
          <cell r="B4101" t="str">
            <v>PAPEL MILIMETRADO TRANSPARENTE - ROLO DE 1,05 X 10M</v>
          </cell>
          <cell r="C4101" t="str">
            <v>10M</v>
          </cell>
          <cell r="E4101" t="str">
            <v>5,00</v>
          </cell>
        </row>
        <row r="4102">
          <cell r="A4102">
            <v>11851</v>
          </cell>
          <cell r="B4102" t="str">
            <v>PAPEL SULFITE A4</v>
          </cell>
          <cell r="C4102" t="str">
            <v>FL</v>
          </cell>
          <cell r="E4102" t="str">
            <v>0,03</v>
          </cell>
        </row>
        <row r="4103">
          <cell r="A4103">
            <v>11852</v>
          </cell>
          <cell r="B4103" t="str">
            <v>PAPEL VEGETAL 100G/M2 - 0,80M DE LARGURA</v>
          </cell>
          <cell r="C4103" t="str">
            <v>M</v>
          </cell>
          <cell r="E4103" t="str">
            <v>5,43</v>
          </cell>
        </row>
        <row r="4104">
          <cell r="A4104">
            <v>11853</v>
          </cell>
          <cell r="B4104" t="str">
            <v>PAPEL VEGETAL 65G/M2 - 0,80M DE LARGURA</v>
          </cell>
          <cell r="C4104" t="str">
            <v>M</v>
          </cell>
          <cell r="E4104" t="str">
            <v>4,33</v>
          </cell>
        </row>
        <row r="4105">
          <cell r="A4105">
            <v>21139</v>
          </cell>
          <cell r="B4105" t="str">
            <v>PAPEL VEGETAL 90G/M2 - 0,8M DE LARGURA</v>
          </cell>
          <cell r="C4105" t="str">
            <v>M</v>
          </cell>
          <cell r="E4105" t="str">
            <v>4,13</v>
          </cell>
        </row>
        <row r="4106">
          <cell r="A4106">
            <v>11703</v>
          </cell>
          <cell r="B4106" t="str">
            <v>PAPELEIRA CROMADA</v>
          </cell>
          <cell r="C4106" t="str">
            <v>UN</v>
          </cell>
          <cell r="E4106" t="str">
            <v>28,36</v>
          </cell>
        </row>
        <row r="4107">
          <cell r="A4107">
            <v>4267</v>
          </cell>
          <cell r="B4107" t="str">
            <v>PAPELEIRA DE LOUCA BRANCA</v>
          </cell>
          <cell r="C4107" t="str">
            <v>UN</v>
          </cell>
          <cell r="E4107" t="str">
            <v>14,79</v>
          </cell>
        </row>
        <row r="4108">
          <cell r="A4108">
            <v>4272</v>
          </cell>
          <cell r="B4108" t="str">
            <v>PARA-RAIOS DE BAIXA TENSAO, TENSAO DE OPERACAO 275V ( VN = 220V ) E 150V ( VN = 127V ), CORR. MAX. 19,5KA</v>
          </cell>
          <cell r="C4108" t="str">
            <v>UN</v>
          </cell>
          <cell r="E4108" t="str">
            <v>42,67</v>
          </cell>
        </row>
        <row r="4109">
          <cell r="A4109">
            <v>4276</v>
          </cell>
          <cell r="B4109" t="str">
            <v>PARA-RAIOS DE DISTRIBUICAO TIPO VALVULA DE OXIDO DE ZINCO, TENSAO NOMINAL 15KV, 5KA</v>
          </cell>
          <cell r="C4109" t="str">
            <v>UN</v>
          </cell>
          <cell r="E4109" t="str">
            <v>115,55</v>
          </cell>
        </row>
        <row r="4110">
          <cell r="A4110">
            <v>4273</v>
          </cell>
          <cell r="B4110" t="str">
            <v>PARA-RAIOS DE DISTRIBUICAO TIPO VALVULA DE OXIDO DE ZINCO, TENSAO NOMINAL 30KV, 10KA</v>
          </cell>
          <cell r="C4110" t="str">
            <v>UN</v>
          </cell>
          <cell r="E4110" t="str">
            <v>307,08</v>
          </cell>
        </row>
        <row r="4111">
          <cell r="A4111">
            <v>11963</v>
          </cell>
          <cell r="B4111" t="str">
            <v>PARAFUSO ACO CHUMBADOR PARABOLT 1/2" X 75MM</v>
          </cell>
          <cell r="C4111" t="str">
            <v>UN</v>
          </cell>
          <cell r="E4111" t="str">
            <v>2,62</v>
          </cell>
        </row>
        <row r="4112">
          <cell r="A4112">
            <v>11964</v>
          </cell>
          <cell r="B4112" t="str">
            <v>PARAFUSO ACO CHUMBADOR PARABOLT 3/8" X 75MM</v>
          </cell>
          <cell r="C4112" t="str">
            <v>UN</v>
          </cell>
          <cell r="E4112" t="str">
            <v>2,17</v>
          </cell>
        </row>
        <row r="4113">
          <cell r="A4113">
            <v>4277</v>
          </cell>
          <cell r="B4113" t="str">
            <v>PARAFUSO C/ PORCA P/ FLANGES 16X80MM PN-10/16 DN 50 A 100 PN-25 DN 50 A 80</v>
          </cell>
          <cell r="C4113" t="str">
            <v>UN</v>
          </cell>
          <cell r="E4113" t="str">
            <v>0,01</v>
          </cell>
        </row>
        <row r="4114">
          <cell r="A4114">
            <v>4279</v>
          </cell>
          <cell r="B4114" t="str">
            <v>PARAFUSO C/ PORCA P/ FLANGES 20X90MM PN-10 DN 150 A 350 PN-16 150 / 200 PN-25 100</v>
          </cell>
          <cell r="C4114" t="str">
            <v>UN</v>
          </cell>
          <cell r="E4114" t="str">
            <v>0,02</v>
          </cell>
        </row>
        <row r="4115">
          <cell r="A4115">
            <v>4298</v>
          </cell>
          <cell r="B4115" t="str">
            <v>PARAFUSO C/ PORCA P/ FLANGES 24X100MM PN-10 DN 400 A 500 PN-16 250 A 350 PN-25 150 / 200</v>
          </cell>
          <cell r="C4115" t="str">
            <v>UN</v>
          </cell>
          <cell r="E4115" t="str">
            <v>0,03</v>
          </cell>
        </row>
        <row r="4116">
          <cell r="A4116">
            <v>4297</v>
          </cell>
          <cell r="B4116" t="str">
            <v>PARAFUSO C/ PORCA P/ FLANGES 27X120MM PN-10 600 / 700 PN-16 400 / 450 PN-25 250 / 300</v>
          </cell>
          <cell r="C4116" t="str">
            <v>UN</v>
          </cell>
          <cell r="E4116" t="str">
            <v>0,04</v>
          </cell>
        </row>
        <row r="4117">
          <cell r="A4117">
            <v>4285</v>
          </cell>
          <cell r="B4117" t="str">
            <v>PARAFUSO C/ PORCA P/ FLANGES 30X130MM PN-10 800 / 900 PN-16 500 PN-25 350</v>
          </cell>
          <cell r="C4117" t="str">
            <v>UN</v>
          </cell>
          <cell r="E4117" t="str">
            <v>0,06</v>
          </cell>
        </row>
        <row r="4118">
          <cell r="A4118">
            <v>4286</v>
          </cell>
          <cell r="B4118" t="str">
            <v>PARAFUSO C/ PORCA P/ FLANGES 33X130MM PN-10 1000 PN-16 600 / 700 PN-25 400 A 500</v>
          </cell>
          <cell r="C4118" t="str">
            <v>UN</v>
          </cell>
          <cell r="E4118" t="str">
            <v>0,08</v>
          </cell>
        </row>
        <row r="4119">
          <cell r="A4119">
            <v>4294</v>
          </cell>
          <cell r="B4119" t="str">
            <v>PARAFUSO C/ PORCA P/ FLANGES 36X140MM PN-10 1200 PN-16 800 / 900 PN-25 600</v>
          </cell>
          <cell r="C4119" t="str">
            <v>UN</v>
          </cell>
          <cell r="E4119" t="str">
            <v>0,10</v>
          </cell>
        </row>
        <row r="4120">
          <cell r="A4120">
            <v>4292</v>
          </cell>
          <cell r="B4120" t="str">
            <v>PARAFUSO C/ PORCA P/ FLANGES 39X150MM PN-16 1000 PN-25 700</v>
          </cell>
          <cell r="C4120" t="str">
            <v>UN</v>
          </cell>
          <cell r="E4120" t="str">
            <v>0,13</v>
          </cell>
        </row>
        <row r="4121">
          <cell r="A4121">
            <v>4293</v>
          </cell>
          <cell r="B4121" t="str">
            <v>PARAFUSO C/ PORCA P/ FLANGES 45X180MM PN-16 1200 PN-25 800 / 900</v>
          </cell>
          <cell r="C4121" t="str">
            <v>UN</v>
          </cell>
          <cell r="E4121" t="str">
            <v>0,22</v>
          </cell>
        </row>
        <row r="4122">
          <cell r="A4122">
            <v>4290</v>
          </cell>
          <cell r="B4122" t="str">
            <v>PARAFUSO C/ PORCA P/ FLANGES 52X200MM PN-25 1000 / 1200</v>
          </cell>
          <cell r="C4122" t="str">
            <v>UN</v>
          </cell>
          <cell r="E4122" t="str">
            <v>0,29</v>
          </cell>
        </row>
        <row r="4123">
          <cell r="A4123">
            <v>4383</v>
          </cell>
          <cell r="B4123" t="str">
            <v>PARAFUSO FRANCES METRICO ZINCADO 12 X 140MM, INCL PORCA SEXT E ARRUELA DE PRESSAO/MEDIA</v>
          </cell>
          <cell r="C4123" t="str">
            <v>UN</v>
          </cell>
          <cell r="E4123" t="str">
            <v>1,46</v>
          </cell>
        </row>
        <row r="4124">
          <cell r="A4124">
            <v>4344</v>
          </cell>
          <cell r="B4124" t="str">
            <v>PARAFUSO FRANCES METRICO ZINCADO 12 X 150MM, INCL PORCA SEXT E ARRUELA DE PRESSAO/MEDIA</v>
          </cell>
          <cell r="C4124" t="str">
            <v>UN</v>
          </cell>
          <cell r="E4124" t="str">
            <v>0,76</v>
          </cell>
        </row>
        <row r="4125">
          <cell r="A4125">
            <v>436</v>
          </cell>
          <cell r="B4125" t="str">
            <v>PARAFUSO FRANCES M16(D=16MM) X 150MM CAB ABAULADA - ZINCAGEM A FOGO</v>
          </cell>
          <cell r="C4125" t="str">
            <v>UN</v>
          </cell>
          <cell r="E4125" t="str">
            <v>3,19</v>
          </cell>
        </row>
        <row r="4126">
          <cell r="A4126">
            <v>442</v>
          </cell>
          <cell r="B4126" t="str">
            <v>PARAFUSO FRANCES M16(D=16MM) X 45MM CAB ABAULADA - ZINCAGEM A FOGO</v>
          </cell>
          <cell r="C4126" t="str">
            <v>UN</v>
          </cell>
          <cell r="E4126" t="str">
            <v>1,99</v>
          </cell>
        </row>
        <row r="4127">
          <cell r="A4127">
            <v>4335</v>
          </cell>
          <cell r="B4127" t="str">
            <v>PARAFUSO FRANCES ZINCADO 1/2" X 12" C/ PORCA E ARRUELA LISA/MEDIA</v>
          </cell>
          <cell r="C4127" t="str">
            <v>UN</v>
          </cell>
          <cell r="E4127" t="str">
            <v>2,75</v>
          </cell>
        </row>
        <row r="4128">
          <cell r="A4128">
            <v>13247</v>
          </cell>
          <cell r="B4128" t="str">
            <v>PARAFUSO FRANCES ZINCADO 1/2" X 14" C/ PORCA E ARRUELA LISA/MEDIA</v>
          </cell>
          <cell r="C4128" t="str">
            <v>UN</v>
          </cell>
          <cell r="E4128" t="str">
            <v>66,77</v>
          </cell>
        </row>
        <row r="4129">
          <cell r="A4129">
            <v>4334</v>
          </cell>
          <cell r="B4129" t="str">
            <v>PARAFUSO FRANCES ZINCADO 1/2" X 15" C/ PORCA E ARRUELA LISA/MEDIA</v>
          </cell>
          <cell r="C4129" t="str">
            <v>UN</v>
          </cell>
          <cell r="E4129" t="str">
            <v>4,05</v>
          </cell>
        </row>
        <row r="4130">
          <cell r="A4130">
            <v>4343</v>
          </cell>
          <cell r="B4130" t="str">
            <v>PARAFUSO FRANCES ZINCADO 1/2" X 4" C/ PORCA E ARRUELA</v>
          </cell>
          <cell r="C4130" t="str">
            <v>UN</v>
          </cell>
          <cell r="E4130" t="str">
            <v>1,20</v>
          </cell>
        </row>
        <row r="4131">
          <cell r="A4131">
            <v>11953</v>
          </cell>
          <cell r="B4131" t="str">
            <v>PARAFUSO FRANCES ZINCADO 1/4" X 2" C/ PORCA E ARRUELA LISA/MEDIA</v>
          </cell>
          <cell r="C4131" t="str">
            <v>UN</v>
          </cell>
          <cell r="E4131" t="str">
            <v>0,21</v>
          </cell>
        </row>
        <row r="4132">
          <cell r="A4132">
            <v>11955</v>
          </cell>
          <cell r="B4132" t="str">
            <v>PARAFUSO LATAO ACAB CROMADO P/ FIXAR PECA SANITARIA - INCL PORCA CEGA, ARRUELA E BUCHA DE NYLON S-10</v>
          </cell>
          <cell r="C4132" t="str">
            <v>UN</v>
          </cell>
          <cell r="E4132" t="str">
            <v>1,28</v>
          </cell>
        </row>
        <row r="4133">
          <cell r="A4133">
            <v>11960</v>
          </cell>
          <cell r="B4133" t="str">
            <v>PARAFUSO LATAO ROSCA SOBERBA CAB CHATA FENDA SIMPLES 2.5 X 12MM (NR.3 X 1/2")</v>
          </cell>
          <cell r="C4133" t="str">
            <v>UN</v>
          </cell>
          <cell r="E4133" t="str">
            <v>5,23</v>
          </cell>
        </row>
        <row r="4134">
          <cell r="A4134">
            <v>4333</v>
          </cell>
          <cell r="B4134" t="str">
            <v>PARAFUSO LATAO ROSCA SOBERBA CAB CHATA FENDA SIMPLES 3,2 X 16MM</v>
          </cell>
          <cell r="C4134" t="str">
            <v>UN</v>
          </cell>
          <cell r="E4134" t="str">
            <v>1,07</v>
          </cell>
        </row>
        <row r="4135">
          <cell r="A4135">
            <v>4358</v>
          </cell>
          <cell r="B4135" t="str">
            <v>PARAFUSO LATAO ROSCA SOBERBA CAB CHATA FENDA SIMPLES 4,8 X 65MM (NR.10 X 2.1/2")</v>
          </cell>
          <cell r="C4135" t="str">
            <v>UN</v>
          </cell>
          <cell r="E4135" t="str">
            <v>0,78</v>
          </cell>
        </row>
        <row r="4136">
          <cell r="A4136">
            <v>429</v>
          </cell>
          <cell r="B4136" t="str">
            <v>PARAFUSO M16 (ROSCA DUPLA D=16MM) X 300MM - ZINCAGEM A FOGO</v>
          </cell>
          <cell r="C4136" t="str">
            <v>UN</v>
          </cell>
          <cell r="E4136" t="str">
            <v>4,95</v>
          </cell>
        </row>
        <row r="4137">
          <cell r="A4137">
            <v>437</v>
          </cell>
          <cell r="B4137" t="str">
            <v>PARAFUSO M16 (ROSCA DUPLA D=16MM) X 400MM - ZINCAGEM A FOGO</v>
          </cell>
          <cell r="C4137" t="str">
            <v>UN</v>
          </cell>
          <cell r="E4137" t="str">
            <v>7,53</v>
          </cell>
        </row>
        <row r="4138">
          <cell r="A4138">
            <v>428</v>
          </cell>
          <cell r="B4138" t="str">
            <v>PARAFUSO M16 (ROSCA DUPLA D=16MM) X 500MM - ZINCAGEM A FOGO</v>
          </cell>
          <cell r="C4138" t="str">
            <v>UN</v>
          </cell>
          <cell r="E4138" t="str">
            <v>8,55</v>
          </cell>
        </row>
        <row r="4139">
          <cell r="A4139">
            <v>430</v>
          </cell>
          <cell r="B4139" t="str">
            <v>PARAFUSO M16 (ROSCA MAQUINA D=16MM) X 125MM CAB QUADRADA - ZINCAGEM A FOGO</v>
          </cell>
          <cell r="C4139" t="str">
            <v>UN</v>
          </cell>
          <cell r="E4139" t="str">
            <v>2,45</v>
          </cell>
        </row>
        <row r="4140">
          <cell r="A4140">
            <v>441</v>
          </cell>
          <cell r="B4140" t="str">
            <v>PARAFUSO M16 (ROSCA MAQUINA D=16MM) X 150MM CAB QUADRADA - ZINCAGEM A FOGO</v>
          </cell>
          <cell r="C4140" t="str">
            <v>UN</v>
          </cell>
          <cell r="E4140" t="str">
            <v>2,73</v>
          </cell>
        </row>
        <row r="4141">
          <cell r="A4141">
            <v>431</v>
          </cell>
          <cell r="B4141" t="str">
            <v>PARAFUSO M16 (ROSCA MAQUINA D=16MM) X 200MM CAB QUADRADA - ZINCAGEM A FOGO</v>
          </cell>
          <cell r="C4141" t="str">
            <v>UN</v>
          </cell>
          <cell r="E4141" t="str">
            <v>3,57</v>
          </cell>
        </row>
        <row r="4142">
          <cell r="A4142">
            <v>432</v>
          </cell>
          <cell r="B4142" t="str">
            <v>PARAFUSO M16 (ROSCA MAQUINA D=16MM) X 250MM CAB QUADRADA - ZINCAGEM A FOGO</v>
          </cell>
          <cell r="C4142" t="str">
            <v>UN</v>
          </cell>
          <cell r="E4142" t="str">
            <v>4,21</v>
          </cell>
        </row>
        <row r="4143">
          <cell r="A4143">
            <v>439</v>
          </cell>
          <cell r="B4143" t="str">
            <v>PARAFUSO M16 (ROSCA MAQUINA D=16MM) X 300MM CAB QUADRADA - ZINCAGEM A FOGO</v>
          </cell>
          <cell r="C4143" t="str">
            <v>UN</v>
          </cell>
          <cell r="E4143" t="str">
            <v>4,21</v>
          </cell>
        </row>
        <row r="4144">
          <cell r="A4144">
            <v>433</v>
          </cell>
          <cell r="B4144" t="str">
            <v>PARAFUSO M16 (ROSCA MAQUINA D=16MM) X 350MM CAB QUADRADA - ZINCAGEM A FOGO</v>
          </cell>
          <cell r="C4144" t="str">
            <v>UN</v>
          </cell>
          <cell r="E4144" t="str">
            <v>6,07</v>
          </cell>
        </row>
        <row r="4145">
          <cell r="A4145">
            <v>11790</v>
          </cell>
          <cell r="B4145" t="str">
            <v>PARAFUSO M16 (ROSCA MAQUINA D=16MM) X 450MM CAB QUADRADA - Z INCAGEM A FOGO</v>
          </cell>
          <cell r="C4145" t="str">
            <v>UN</v>
          </cell>
          <cell r="E4145" t="str">
            <v>7,91</v>
          </cell>
        </row>
        <row r="4146">
          <cell r="A4146">
            <v>4351</v>
          </cell>
          <cell r="B4146" t="str">
            <v>PARAFUSO NIQUELADO P/ FIXAR PECA SANITARIA - INCL PORCA CEGA, ARRUELA E BUCHA DE NYLON S-8</v>
          </cell>
          <cell r="C4146" t="str">
            <v>UN</v>
          </cell>
          <cell r="E4146" t="str">
            <v>1,31</v>
          </cell>
        </row>
        <row r="4147">
          <cell r="A4147">
            <v>4384</v>
          </cell>
          <cell r="B4147" t="str">
            <v>PARAFUSO NIQUELADO P/ FIXAR PECA SANITARIA - INCL PORCA CEGA, ARRUELA E BUCHA NYLON S-10</v>
          </cell>
          <cell r="C4147" t="str">
            <v>UN</v>
          </cell>
          <cell r="E4147" t="str">
            <v>5,23</v>
          </cell>
        </row>
        <row r="4148">
          <cell r="A4148">
            <v>4378</v>
          </cell>
          <cell r="B4148" t="str">
            <v>PARAFUSO ROSCA SOBERBA ACO ZINC CABECA CHATA FENDA SIMPLES 7 X 65MM</v>
          </cell>
          <cell r="C4148" t="str">
            <v>UN</v>
          </cell>
          <cell r="E4148" t="str">
            <v>0,29</v>
          </cell>
        </row>
        <row r="4149">
          <cell r="A4149">
            <v>4381</v>
          </cell>
          <cell r="B4149" t="str">
            <v>PARAFUSO ROSCA SOBERBA ACO ZINC CABECA CHATA FENDA SIMPLES 8 X 100MM</v>
          </cell>
          <cell r="C4149" t="str">
            <v>UN</v>
          </cell>
          <cell r="E4149" t="str">
            <v>0,39</v>
          </cell>
        </row>
        <row r="4150">
          <cell r="A4150">
            <v>4379</v>
          </cell>
          <cell r="B4150" t="str">
            <v>PARAFUSO ROSCA SOBERBA ZINCADO CAB CHATA FENDA SIMPLES 2,5 X 10MM (3/8")</v>
          </cell>
          <cell r="C4150" t="str">
            <v>UN</v>
          </cell>
          <cell r="E4150" t="str">
            <v>0,73</v>
          </cell>
        </row>
        <row r="4151">
          <cell r="A4151">
            <v>11054</v>
          </cell>
          <cell r="B4151" t="str">
            <v>PARAFUSO ROSCA SOBERBA ZINCADO CAB CHATA FENDA SIMPLES 3,2 X 20MM (3/4") "</v>
          </cell>
          <cell r="C4151" t="str">
            <v>UN</v>
          </cell>
          <cell r="E4151" t="str">
            <v>0,13</v>
          </cell>
        </row>
        <row r="4152">
          <cell r="A4152">
            <v>11055</v>
          </cell>
          <cell r="B4152" t="str">
            <v>PARAFUSO ROSCA SOBERBA ZINCADO CAB CHATA FENDA SIMPLES 3,5 X 25MM (1")</v>
          </cell>
          <cell r="C4152" t="str">
            <v>UN</v>
          </cell>
          <cell r="E4152" t="str">
            <v>0,08</v>
          </cell>
        </row>
        <row r="4153">
          <cell r="A4153">
            <v>11056</v>
          </cell>
          <cell r="B4153" t="str">
            <v>PARAFUSO ROSCA SOBERBA ZINCADO CAB CHATA FENDA SIMPLES 3,8 X 30MM (1.1/4")</v>
          </cell>
          <cell r="C4153" t="str">
            <v>UN</v>
          </cell>
          <cell r="E4153" t="str">
            <v>0,13</v>
          </cell>
        </row>
        <row r="4154">
          <cell r="A4154">
            <v>4377</v>
          </cell>
          <cell r="B4154" t="str">
            <v>PARAFUSO ROSCA SOBERBA ZINCADO CAB CHATA FENDA SIMPLES 4,2 X 30MM</v>
          </cell>
          <cell r="C4154" t="str">
            <v>UN</v>
          </cell>
          <cell r="E4154" t="str">
            <v>0,08</v>
          </cell>
        </row>
        <row r="4155">
          <cell r="A4155">
            <v>11057</v>
          </cell>
          <cell r="B4155" t="str">
            <v>PARAFUSO ROSCA SOBERBA ZINCADO CAB CHATA FENDA SIMPLES 4,8 X 40MM (1.1/2")</v>
          </cell>
          <cell r="C4155" t="str">
            <v>UN</v>
          </cell>
          <cell r="E4155" t="str">
            <v>0,17</v>
          </cell>
        </row>
        <row r="4156">
          <cell r="A4156">
            <v>4356</v>
          </cell>
          <cell r="B4156" t="str">
            <v>PARAFUSO ROSCA SOBERBA ZINCADO CAB CHATA FENDA SIMPLES 4,8 X 45MM (1.3/4")</v>
          </cell>
          <cell r="C4156" t="str">
            <v>UN</v>
          </cell>
          <cell r="E4156" t="str">
            <v>0,05</v>
          </cell>
        </row>
        <row r="4157">
          <cell r="A4157">
            <v>11059</v>
          </cell>
          <cell r="B4157" t="str">
            <v>PARAFUSO ROSCA SOBERBA ZINCADO CAB CHATA FENDA SIMPLES 5,5 X 50MM (2") "</v>
          </cell>
          <cell r="C4157" t="str">
            <v>UN</v>
          </cell>
          <cell r="E4157" t="str">
            <v>0,25</v>
          </cell>
        </row>
        <row r="4158">
          <cell r="A4158">
            <v>11058</v>
          </cell>
          <cell r="B4158" t="str">
            <v>PARAFUSO ROSCA SOBERBA ZINCADO CAB CHATA FENDA SIMPLES 5,5 X 65MM (2.1/2") "</v>
          </cell>
          <cell r="C4158" t="str">
            <v>UN</v>
          </cell>
          <cell r="E4158" t="str">
            <v>0,46</v>
          </cell>
        </row>
        <row r="4159">
          <cell r="A4159">
            <v>13246</v>
          </cell>
          <cell r="B4159" t="str">
            <v>PARAFUSO SEXTAVADO FERRO POLIDO ROSCA INTEIRA 5/16" X 3/4" C/ PORCA E ARRUELA LISA/LEVE</v>
          </cell>
          <cell r="C4159" t="str">
            <v>UN</v>
          </cell>
          <cell r="E4159" t="str">
            <v>0,29</v>
          </cell>
        </row>
        <row r="4160">
          <cell r="A4160">
            <v>4346</v>
          </cell>
          <cell r="B4160" t="str">
            <v>PARAFUSO SEXTAVADO FERRO POLIDO ROSCA PARCIAL 5/8" X 6" C/ PORCA E ARRUELA DE PESSAO/MEDIA</v>
          </cell>
          <cell r="C4160" t="str">
            <v>UN</v>
          </cell>
          <cell r="E4160" t="str">
            <v>2,62</v>
          </cell>
        </row>
        <row r="4161">
          <cell r="A4161">
            <v>13294</v>
          </cell>
          <cell r="B4161" t="str">
            <v>PARAFUSO SEXTAVADO ROSCA SOBERBA ZINCADO 3/8" X 80MM</v>
          </cell>
          <cell r="C4161" t="str">
            <v>UN</v>
          </cell>
          <cell r="E4161" t="str">
            <v>0,78</v>
          </cell>
        </row>
        <row r="4162">
          <cell r="A4162">
            <v>11948</v>
          </cell>
          <cell r="B4162" t="str">
            <v>PARAFUSO SEXTAVADO ROSCA SOBERBA ZINCADO 5/16" X 40MM</v>
          </cell>
          <cell r="C4162" t="str">
            <v>UN</v>
          </cell>
          <cell r="E4162" t="str">
            <v>0,99</v>
          </cell>
        </row>
        <row r="4163">
          <cell r="A4163">
            <v>4382</v>
          </cell>
          <cell r="B4163" t="str">
            <v>PARAFUSO SEXTAVADO ROSCA SOBERBA ZINCADO 5/16" X 80MM</v>
          </cell>
          <cell r="C4163" t="str">
            <v>UN</v>
          </cell>
          <cell r="E4163" t="str">
            <v>0,34</v>
          </cell>
        </row>
        <row r="4164">
          <cell r="A4164">
            <v>4354</v>
          </cell>
          <cell r="B4164" t="str">
            <v>PARAFUSO SEXTAVADO ZINCADO GRAU 5 ROSCA INTEIRA 1.1/2" X 4" "</v>
          </cell>
          <cell r="C4164" t="str">
            <v>UN</v>
          </cell>
          <cell r="E4164" t="str">
            <v>0,71</v>
          </cell>
        </row>
        <row r="4165">
          <cell r="A4165">
            <v>4329</v>
          </cell>
          <cell r="B4165" t="str">
            <v>PARAFUSO SEXTAVADO ZINCADO ROSCA INTEIRA 1/2" X 2"</v>
          </cell>
          <cell r="C4165" t="str">
            <v>UN</v>
          </cell>
          <cell r="E4165" t="str">
            <v>0,68</v>
          </cell>
        </row>
        <row r="4166">
          <cell r="A4166">
            <v>11962</v>
          </cell>
          <cell r="B4166" t="str">
            <v>PARAFUSO SEXTAVADO ZINCADO ROSCA INTEIRA 1/4" X 1/2"</v>
          </cell>
          <cell r="C4166" t="str">
            <v>UN</v>
          </cell>
          <cell r="E4166" t="str">
            <v>0,08</v>
          </cell>
        </row>
        <row r="4167">
          <cell r="A4167">
            <v>4332</v>
          </cell>
          <cell r="B4167" t="str">
            <v>PARAFUSO SEXTAVADO ZINCADO ROSCA INTEIRA 3/8" X 2" "</v>
          </cell>
          <cell r="C4167" t="str">
            <v>UN</v>
          </cell>
          <cell r="E4167" t="str">
            <v>0,24</v>
          </cell>
        </row>
        <row r="4168">
          <cell r="A4168">
            <v>4331</v>
          </cell>
          <cell r="B4168" t="str">
            <v>PARAFUSO SEXTAVADO ZINCADO ROSCA INTEIRA 5/8" X 2.1/4" "</v>
          </cell>
          <cell r="C4168" t="str">
            <v>UN</v>
          </cell>
          <cell r="E4168" t="str">
            <v>1,05</v>
          </cell>
        </row>
        <row r="4169">
          <cell r="A4169">
            <v>4336</v>
          </cell>
          <cell r="B4169" t="str">
            <v>PARAFUSO SEXTAVADO ZINCADO ROSCA INTEIRA 5/8" X 3" C/ PORCA E ARRUELA DE PRESSAO/MEDIA</v>
          </cell>
          <cell r="C4169" t="str">
            <v>UN</v>
          </cell>
          <cell r="E4169" t="str">
            <v>1,20</v>
          </cell>
        </row>
        <row r="4170">
          <cell r="A4170">
            <v>4320</v>
          </cell>
          <cell r="B4170" t="str">
            <v>PARAFUSO ZINCADO - 5/16" X 250MM - P/ TELHA FIBROC CANALETE 49 - INCL BUCHA NYLON S-10</v>
          </cell>
          <cell r="C4170" t="str">
            <v>UN</v>
          </cell>
          <cell r="E4170" t="str">
            <v>0,33</v>
          </cell>
        </row>
        <row r="4171">
          <cell r="A4171">
            <v>4299</v>
          </cell>
          <cell r="B4171" t="str">
            <v>PARAFUSO ZINCADO ROSCA SOBERBA 5/16" X 110MM P/ TELHA FIBROCIMENTO</v>
          </cell>
          <cell r="C4171" t="str">
            <v>UN</v>
          </cell>
          <cell r="E4171" t="str">
            <v>0,71</v>
          </cell>
        </row>
        <row r="4172">
          <cell r="A4172">
            <v>4380</v>
          </cell>
          <cell r="B4172" t="str">
            <v>PARAFUSO ZINCADO ROSCA SOBERBA 5/16" X 120MM P/ TELHA FIBROCIMENTO</v>
          </cell>
          <cell r="C4172" t="str">
            <v>UN</v>
          </cell>
          <cell r="E4172" t="str">
            <v>1,67</v>
          </cell>
        </row>
        <row r="4173">
          <cell r="A4173">
            <v>4304</v>
          </cell>
          <cell r="B4173" t="str">
            <v>PARAFUSO ZINCADO ROSCA SOBERBA 5/16" X 150MM P/ TELHA FIBROCIMENTO</v>
          </cell>
          <cell r="C4173" t="str">
            <v>UN</v>
          </cell>
          <cell r="E4173" t="str">
            <v>0,92</v>
          </cell>
        </row>
        <row r="4174">
          <cell r="A4174">
            <v>4305</v>
          </cell>
          <cell r="B4174" t="str">
            <v>PARAFUSO ZINCADO ROSCA SOBERBA 5/16" X 180MM P/ TELHA FIBROCIMENTO</v>
          </cell>
          <cell r="C4174" t="str">
            <v>UN</v>
          </cell>
          <cell r="E4174" t="str">
            <v>2,09</v>
          </cell>
        </row>
        <row r="4175">
          <cell r="A4175">
            <v>4306</v>
          </cell>
          <cell r="B4175" t="str">
            <v>PARAFUSO ZINCADO ROSCA SOBERBA 5/16" X 200MM P/ TELHA FIBROCIMENTO</v>
          </cell>
          <cell r="C4175" t="str">
            <v>UN</v>
          </cell>
          <cell r="E4175" t="str">
            <v>1,34</v>
          </cell>
        </row>
        <row r="4176">
          <cell r="A4176">
            <v>4308</v>
          </cell>
          <cell r="B4176" t="str">
            <v>PARAFUSO ZINCADO ROSCA SOBERBA 5/16" X 230MM P/ TELHA FIBROCIMENTO</v>
          </cell>
          <cell r="C4176" t="str">
            <v>UN</v>
          </cell>
          <cell r="E4176" t="str">
            <v>1,59</v>
          </cell>
        </row>
        <row r="4177">
          <cell r="A4177">
            <v>4302</v>
          </cell>
          <cell r="B4177" t="str">
            <v>PARAFUSO ZINCADO ROSCA SOBERBA 5/16" X 250MM P/ TELHA FIBROCIMENTO</v>
          </cell>
          <cell r="C4177" t="str">
            <v>UN</v>
          </cell>
          <cell r="E4177" t="str">
            <v>1,75</v>
          </cell>
        </row>
        <row r="4178">
          <cell r="A4178">
            <v>4300</v>
          </cell>
          <cell r="B4178" t="str">
            <v>PARAFUSO ZINCADO ROSCA SOBERBA 5/16" X 50MM P/ TELHA FIBROCIMENTO</v>
          </cell>
          <cell r="C4178" t="str">
            <v>UN</v>
          </cell>
          <cell r="E4178" t="str">
            <v>0,42</v>
          </cell>
        </row>
        <row r="4179">
          <cell r="A4179">
            <v>4301</v>
          </cell>
          <cell r="B4179" t="str">
            <v>PARAFUSO ZINCADO ROSCA SOBERBA 5/16" X 85MM P/ TELHA FIBROCIMENTO</v>
          </cell>
          <cell r="C4179" t="str">
            <v>UN</v>
          </cell>
          <cell r="E4179" t="str">
            <v>0,67</v>
          </cell>
        </row>
        <row r="4180">
          <cell r="A4180">
            <v>4318</v>
          </cell>
          <cell r="B4180" t="str">
            <v>PARAFUSO ZINCADO- 5/16" X 85MM - P/ TELHA FIBROC CANALETE 90 - INCL BUCHA NYLON S-10</v>
          </cell>
          <cell r="C4180" t="str">
            <v>UN</v>
          </cell>
          <cell r="E4180" t="str">
            <v>0,33</v>
          </cell>
        </row>
        <row r="4181">
          <cell r="A4181">
            <v>4390</v>
          </cell>
          <cell r="B4181" t="str">
            <v>PARALELEPIPEDO GRANITICO - 33 PECAS/M2</v>
          </cell>
          <cell r="C4181" t="str">
            <v>M2</v>
          </cell>
          <cell r="E4181" t="str">
            <v>14,85</v>
          </cell>
        </row>
        <row r="4182">
          <cell r="A4182">
            <v>4386</v>
          </cell>
          <cell r="B4182" t="str">
            <v>PARALELEPIPEDO GRANITICO OU BASALTICO - 30 A 35 PECAS/M2</v>
          </cell>
          <cell r="C4182" t="str">
            <v>UN</v>
          </cell>
          <cell r="E4182" t="str">
            <v>0,45</v>
          </cell>
        </row>
        <row r="4183">
          <cell r="A4183">
            <v>4385</v>
          </cell>
          <cell r="B4183" t="str">
            <v>PARALELEPIPEDO GRANITICO OU BASALTICO - 30 A 35 PECAS/M2</v>
          </cell>
          <cell r="C4183" t="str">
            <v>MIL</v>
          </cell>
          <cell r="E4183" t="str">
            <v>450,00</v>
          </cell>
        </row>
        <row r="4184">
          <cell r="A4184">
            <v>6217</v>
          </cell>
          <cell r="B4184" t="str">
            <v>PARQUET PAULISTA TIPO MOSAICO 20 X 20 CM</v>
          </cell>
          <cell r="C4184" t="str">
            <v>M2</v>
          </cell>
          <cell r="E4184" t="str">
            <v>57,64</v>
          </cell>
        </row>
        <row r="4185">
          <cell r="A4185">
            <v>20078</v>
          </cell>
          <cell r="B4185" t="str">
            <v>PASTA LUBRIFICANTE PARA TUBOS DE PVC C/ ANEL DE BORRACHA ( POTE 500G)</v>
          </cell>
          <cell r="C4185" t="str">
            <v>UN</v>
          </cell>
          <cell r="E4185" t="str">
            <v>20,61</v>
          </cell>
        </row>
        <row r="4186">
          <cell r="A4186">
            <v>20079</v>
          </cell>
          <cell r="B4186" t="str">
            <v>PASTA LUBRIFICANTE PARA TUBOS DE PVC C/ ANEL DE BORRACHA ( POTE 5000G)</v>
          </cell>
          <cell r="C4186" t="str">
            <v>UN</v>
          </cell>
          <cell r="E4186" t="str">
            <v>190,26</v>
          </cell>
        </row>
        <row r="4187">
          <cell r="A4187">
            <v>118</v>
          </cell>
          <cell r="B4187" t="str">
            <v>PASTA VEDA JUNTAS LATA C/ 0,50 KG TIPO PASTA NIAGARA OU SIMILAR</v>
          </cell>
          <cell r="C4187" t="str">
            <v>UN</v>
          </cell>
          <cell r="E4187" t="str">
            <v>42,63</v>
          </cell>
        </row>
        <row r="4188">
          <cell r="A4188">
            <v>4396</v>
          </cell>
          <cell r="B4188" t="str">
            <v>PASTILHA CERAMICA ESMALTADA QUADRADA 1"</v>
          </cell>
          <cell r="C4188" t="str">
            <v>M2</v>
          </cell>
          <cell r="E4188" t="str">
            <v>47,49</v>
          </cell>
        </row>
        <row r="4189">
          <cell r="A4189">
            <v>4397</v>
          </cell>
          <cell r="B4189" t="str">
            <v>PASTILHA CERAMICA FOSCA QUADRADA 1"</v>
          </cell>
          <cell r="C4189" t="str">
            <v>M2</v>
          </cell>
          <cell r="E4189" t="str">
            <v>47,12</v>
          </cell>
        </row>
        <row r="4190">
          <cell r="A4190">
            <v>25962</v>
          </cell>
          <cell r="B4190" t="str">
            <v>PASTILHA DE VIDRO BRANCA 2 x 2 CM</v>
          </cell>
          <cell r="C4190" t="str">
            <v>M2</v>
          </cell>
          <cell r="E4190" t="str">
            <v>26,34</v>
          </cell>
        </row>
        <row r="4191">
          <cell r="A4191">
            <v>4751</v>
          </cell>
          <cell r="B4191" t="str">
            <v>PASTILHEIRO</v>
          </cell>
          <cell r="C4191" t="str">
            <v>H</v>
          </cell>
          <cell r="E4191" t="str">
            <v>8,64</v>
          </cell>
        </row>
        <row r="4192">
          <cell r="A4192">
            <v>25854</v>
          </cell>
          <cell r="B4192" t="str">
            <v>PEÇA DE MADEIRA (MASSARANDUBA0 5,0X7,5CM (2"X3") NÃO APARELHADA</v>
          </cell>
          <cell r="C4192" t="str">
            <v>M</v>
          </cell>
          <cell r="E4192" t="str">
            <v>7,26</v>
          </cell>
        </row>
        <row r="4193">
          <cell r="A4193">
            <v>4448</v>
          </cell>
          <cell r="B4193" t="str">
            <v>PEÇA DE MADEIRA 3A./4A QUALIDADE 7,5 X 12,50 CM (3X5") NÃO APARELHADA</v>
          </cell>
          <cell r="C4193" t="str">
            <v>M</v>
          </cell>
          <cell r="E4193" t="str">
            <v>6,31</v>
          </cell>
        </row>
        <row r="4194">
          <cell r="A4194">
            <v>4435</v>
          </cell>
          <cell r="B4194" t="str">
            <v>PECA DE MADEIRA ( PINHO) 1A QUALIDADE 3,75 X 22,5CM NAO APARELHADA</v>
          </cell>
          <cell r="C4194" t="str">
            <v>M</v>
          </cell>
          <cell r="E4194" t="str">
            <v>11,04</v>
          </cell>
        </row>
        <row r="4195">
          <cell r="A4195">
            <v>20207</v>
          </cell>
          <cell r="B4195" t="str">
            <v>PECA DE MADEIRA (MASSARANDUBA) APARELHADA 1 1/2 X 3" (4 X 7,5CM)</v>
          </cell>
          <cell r="C4195" t="str">
            <v>M</v>
          </cell>
          <cell r="E4195" t="str">
            <v>8,45</v>
          </cell>
        </row>
        <row r="4196">
          <cell r="A4196">
            <v>20205</v>
          </cell>
          <cell r="B4196" t="str">
            <v>PECA DE MADEIRA (MASSARANDUBA) APARELHADA 1,5 X 4CM</v>
          </cell>
          <cell r="C4196" t="str">
            <v>M</v>
          </cell>
          <cell r="E4196" t="str">
            <v>1,68</v>
          </cell>
        </row>
        <row r="4197">
          <cell r="A4197">
            <v>20206</v>
          </cell>
          <cell r="B4197" t="str">
            <v>PECA DE MADEIRA (MASSARANDUBA) APARELHADA 2 X 10CM</v>
          </cell>
          <cell r="C4197" t="str">
            <v>M</v>
          </cell>
          <cell r="E4197" t="str">
            <v>5,64</v>
          </cell>
        </row>
        <row r="4198">
          <cell r="A4198">
            <v>20212</v>
          </cell>
          <cell r="B4198" t="str">
            <v>PECA DE MADEIRA (MASSARANDUBA) APARELHADA 2 X 3" (5 X 7,5CM)</v>
          </cell>
          <cell r="C4198" t="str">
            <v>M</v>
          </cell>
          <cell r="E4198" t="str">
            <v>10,59</v>
          </cell>
        </row>
        <row r="4199">
          <cell r="A4199">
            <v>20208</v>
          </cell>
          <cell r="B4199" t="str">
            <v>PECA DE MADEIRA (MASSARANDUBA) APARELHADA 3 X 12" (7,5 X 30CM)</v>
          </cell>
          <cell r="C4199" t="str">
            <v>M</v>
          </cell>
          <cell r="E4199" t="str">
            <v>63,49</v>
          </cell>
        </row>
        <row r="4200">
          <cell r="A4200">
            <v>20209</v>
          </cell>
          <cell r="B4200" t="str">
            <v>PECA DE MADEIRA (MASSARANDUBA) APARELHADA 3 X 3" (7,5 X 7,5CM)</v>
          </cell>
          <cell r="C4200" t="str">
            <v>M</v>
          </cell>
          <cell r="E4200" t="str">
            <v>15,87</v>
          </cell>
        </row>
        <row r="4201">
          <cell r="A4201">
            <v>20210</v>
          </cell>
          <cell r="B4201" t="str">
            <v>PECA DE MADEIRA (MASSARANDUBA) APARELHADA 3 X 4.1/2" (7,5 X 11,5)</v>
          </cell>
          <cell r="C4201" t="str">
            <v>M</v>
          </cell>
          <cell r="E4201" t="str">
            <v>24,32</v>
          </cell>
        </row>
        <row r="4202">
          <cell r="A4202">
            <v>20211</v>
          </cell>
          <cell r="B4202" t="str">
            <v>PECA DE MADEIRA (MASSARANDUBA) APARELHADA 3 X 6" (7,5 X 15CM)</v>
          </cell>
          <cell r="C4202" t="str">
            <v>M</v>
          </cell>
          <cell r="E4202" t="str">
            <v>31,76</v>
          </cell>
        </row>
        <row r="4203">
          <cell r="A4203">
            <v>20204</v>
          </cell>
          <cell r="B4203" t="str">
            <v>PECA DE MADEIRA (MASSARANDUBA) APARELHADA 3 X 9" (7,5 X 23CM)</v>
          </cell>
          <cell r="C4203" t="str">
            <v>M</v>
          </cell>
          <cell r="E4203" t="str">
            <v>48,66</v>
          </cell>
        </row>
        <row r="4204">
          <cell r="A4204">
            <v>20196</v>
          </cell>
          <cell r="B4204" t="str">
            <v>PECA DE MADEIRA (MASSARANDUBA) 3 X 4. 1/2" (7,5 X 11,5CM) NAO APARELHADA</v>
          </cell>
          <cell r="C4204" t="str">
            <v>M</v>
          </cell>
          <cell r="E4204" t="str">
            <v>16,76</v>
          </cell>
        </row>
        <row r="4205">
          <cell r="A4205">
            <v>11844</v>
          </cell>
          <cell r="B4205" t="str">
            <v>PECA DE MADEIRA (MASSARANDUBA) 4 X 30CM APARELHADA</v>
          </cell>
          <cell r="C4205" t="str">
            <v>M</v>
          </cell>
          <cell r="E4205" t="str">
            <v>33,84</v>
          </cell>
        </row>
        <row r="4206">
          <cell r="A4206">
            <v>4400</v>
          </cell>
          <cell r="B4206" t="str">
            <v>PECA DE MADEIRA (MASSARANDUBA) 5,0 X 7,5CM (2 X 3") NAO APARELHADA</v>
          </cell>
          <cell r="C4206" t="str">
            <v>M</v>
          </cell>
          <cell r="E4206" t="str">
            <v>7,26</v>
          </cell>
        </row>
        <row r="4207">
          <cell r="A4207">
            <v>4427</v>
          </cell>
          <cell r="B4207" t="str">
            <v>PECA DE MADEIRA (MASSARANDUBA) 7 X 12,5CM NAO APARELHADA</v>
          </cell>
          <cell r="C4207" t="str">
            <v>M</v>
          </cell>
          <cell r="E4207" t="str">
            <v>16,99</v>
          </cell>
        </row>
        <row r="4208">
          <cell r="A4208">
            <v>4429</v>
          </cell>
          <cell r="B4208" t="str">
            <v>PECA DE MADEIRA (MASSARANDUBA) 7,5 X 10CM NAO APARELHADA</v>
          </cell>
          <cell r="C4208" t="str">
            <v>M</v>
          </cell>
          <cell r="E4208" t="str">
            <v>14,55</v>
          </cell>
        </row>
        <row r="4209">
          <cell r="A4209">
            <v>4481</v>
          </cell>
          <cell r="B4209" t="str">
            <v>PECA DE MADEIRA (MASSARANDUBA) 7,5 X 15CM (3 X 6") NAO APARELHADA</v>
          </cell>
          <cell r="C4209" t="str">
            <v>M</v>
          </cell>
          <cell r="E4209" t="str">
            <v>21,81</v>
          </cell>
        </row>
        <row r="4210">
          <cell r="A4210">
            <v>20213</v>
          </cell>
          <cell r="B4210" t="str">
            <v>PECA DE MADEIRA (PEROBA) APARELHADA 6 X 12CM</v>
          </cell>
          <cell r="C4210" t="str">
            <v>M</v>
          </cell>
          <cell r="E4210" t="str">
            <v>18,47</v>
          </cell>
        </row>
        <row r="4211">
          <cell r="A4211">
            <v>4472</v>
          </cell>
          <cell r="B4211" t="str">
            <v>PECA DE MADEIRA (PEROBA) 1A QUALIDADE 6 X 16CM NAO APARELHADA</v>
          </cell>
          <cell r="C4211" t="str">
            <v>M</v>
          </cell>
          <cell r="E4211" t="str">
            <v>18,27</v>
          </cell>
        </row>
        <row r="4212">
          <cell r="A4212">
            <v>4438</v>
          </cell>
          <cell r="B4212" t="str">
            <v>PECA DE MADEIRA (PINHO) 1A QUALIDADE 3 X 15CM NAO APARELHADA</v>
          </cell>
          <cell r="C4212" t="str">
            <v>M</v>
          </cell>
          <cell r="E4212" t="str">
            <v>5,90</v>
          </cell>
        </row>
        <row r="4213">
          <cell r="A4213">
            <v>4437</v>
          </cell>
          <cell r="B4213" t="str">
            <v>PECA DE MADEIRA (PINHO) 1A QUALIDADE 7,5 X 22,5CM NAO APARELHADA</v>
          </cell>
          <cell r="C4213" t="str">
            <v>M</v>
          </cell>
          <cell r="E4213" t="str">
            <v>22,06</v>
          </cell>
        </row>
        <row r="4214">
          <cell r="A4214">
            <v>4496</v>
          </cell>
          <cell r="B4214" t="str">
            <v>PECA DE MADEIRA (PINHO) 2A QUALIDADE 5 X 5CM NAO APARELHADA</v>
          </cell>
          <cell r="C4214" t="str">
            <v>M</v>
          </cell>
          <cell r="E4214" t="str">
            <v>2,35</v>
          </cell>
        </row>
        <row r="4215">
          <cell r="A4215">
            <v>4517</v>
          </cell>
          <cell r="B4215" t="str">
            <v>PECA DE MADEIRA (PINHO) 3A QUALIDADE 2,5 X 7CM</v>
          </cell>
          <cell r="C4215" t="str">
            <v>M</v>
          </cell>
          <cell r="E4215" t="str">
            <v>1,06</v>
          </cell>
        </row>
        <row r="4216">
          <cell r="A4216">
            <v>4513</v>
          </cell>
          <cell r="B4216" t="str">
            <v>PECA DE MADEIRA (PINHO) 3A/4A QUALIDADE 5 X 5CM</v>
          </cell>
          <cell r="C4216" t="str">
            <v>M</v>
          </cell>
          <cell r="E4216" t="str">
            <v>1,53</v>
          </cell>
        </row>
        <row r="4217">
          <cell r="A4217">
            <v>4436</v>
          </cell>
          <cell r="B4217" t="str">
            <v>PECA DE MADEIRA (PINHO),1A QUALIDADE 3,75 X 22,5CM (1.1/2" x 9") NAO APARELHADA</v>
          </cell>
          <cell r="C4217" t="str">
            <v>M</v>
          </cell>
          <cell r="E4217" t="str">
            <v>14,71</v>
          </cell>
        </row>
        <row r="4218">
          <cell r="A4218">
            <v>4432</v>
          </cell>
          <cell r="B4218" t="str">
            <v>PECA DE MADEIRA DE LEI 1A QUALIDADE 1,5 X 10CM NAO APARELHADA</v>
          </cell>
          <cell r="C4218" t="str">
            <v>M</v>
          </cell>
          <cell r="E4218" t="str">
            <v>3,52</v>
          </cell>
        </row>
        <row r="4219">
          <cell r="A4219">
            <v>4407</v>
          </cell>
          <cell r="B4219" t="str">
            <v>PECA DE MADEIRA DE LEI 1A QUALIDADE 1,5 X 4CM NAO APARELHADA</v>
          </cell>
          <cell r="C4219" t="str">
            <v>M</v>
          </cell>
          <cell r="E4219" t="str">
            <v>1,43</v>
          </cell>
        </row>
        <row r="4220">
          <cell r="A4220">
            <v>4408</v>
          </cell>
          <cell r="B4220" t="str">
            <v>PECA DE MADEIRA DE LEI 1A QUALIDADE 1,5 X 5CM (1/ 2X2") NAO APARELHADA</v>
          </cell>
          <cell r="C4220" t="str">
            <v>M</v>
          </cell>
          <cell r="E4220" t="str">
            <v>1,76</v>
          </cell>
        </row>
        <row r="4221">
          <cell r="A4221">
            <v>4410</v>
          </cell>
          <cell r="B4221" t="str">
            <v>PECA DE MADEIRA DE LEI 1A QUALIDADE 2 X 5CM NAO APARELHADA</v>
          </cell>
          <cell r="C4221" t="str">
            <v>M</v>
          </cell>
          <cell r="E4221" t="str">
            <v>2,33</v>
          </cell>
        </row>
        <row r="4222">
          <cell r="A4222">
            <v>4445</v>
          </cell>
          <cell r="B4222" t="str">
            <v>PECA DE MADEIRA DE LEI 1A QUALIDADE 2,5 X 16CM NAO</v>
          </cell>
          <cell r="C4222" t="str">
            <v>M</v>
          </cell>
          <cell r="E4222" t="str">
            <v>10,91</v>
          </cell>
        </row>
        <row r="4223">
          <cell r="A4223">
            <v>4439</v>
          </cell>
          <cell r="B4223" t="str">
            <v>PECA DE MADEIRA DE LEI 1A QUALIDADE 2,5 X 30CM NAO APARELHADA</v>
          </cell>
          <cell r="C4223" t="str">
            <v>M</v>
          </cell>
          <cell r="E4223" t="str">
            <v>20,54</v>
          </cell>
        </row>
        <row r="4224">
          <cell r="A4224">
            <v>4440</v>
          </cell>
          <cell r="B4224" t="str">
            <v>PECA DE MADEIRA DE LEI 1A QUALIDADE 3 X 16CM NAO APARELHADA</v>
          </cell>
          <cell r="C4224" t="str">
            <v>M</v>
          </cell>
          <cell r="E4224" t="str">
            <v>9,83</v>
          </cell>
        </row>
        <row r="4225">
          <cell r="A4225">
            <v>4464</v>
          </cell>
          <cell r="B4225" t="str">
            <v>PECA DE MADEIRA DE LEI 1A QUALIDADE 3 X 6CM NAO APARELHADA</v>
          </cell>
          <cell r="C4225" t="str">
            <v>M</v>
          </cell>
          <cell r="E4225" t="str">
            <v>3,70</v>
          </cell>
        </row>
        <row r="4226">
          <cell r="A4226">
            <v>4477</v>
          </cell>
          <cell r="B4226" t="str">
            <v>PECA DE MADEIRA DE LEI 1A QUALIDADE 4 X 10CM NAO APARELHADA</v>
          </cell>
          <cell r="C4226" t="str">
            <v>M</v>
          </cell>
          <cell r="E4226" t="str">
            <v>8,21</v>
          </cell>
        </row>
        <row r="4227">
          <cell r="A4227">
            <v>4463</v>
          </cell>
          <cell r="B4227" t="str">
            <v>PECA DE MADEIRA DE LEI 1A QUALIDADE 4 X 30CM NAO APARELHADA</v>
          </cell>
          <cell r="C4227" t="str">
            <v>M3</v>
          </cell>
          <cell r="E4227" t="str">
            <v>2.048,00</v>
          </cell>
        </row>
        <row r="4228">
          <cell r="A4228">
            <v>4468</v>
          </cell>
          <cell r="B4228" t="str">
            <v>PECA DE MADEIRA DE LEI 1A QUALIDADE 4 X 30CM NAO APARELHADA</v>
          </cell>
          <cell r="C4228" t="str">
            <v>M2</v>
          </cell>
          <cell r="E4228" t="str">
            <v>81,92</v>
          </cell>
        </row>
        <row r="4229">
          <cell r="A4229">
            <v>25022</v>
          </cell>
          <cell r="B4229" t="str">
            <v>PECA DE MADEIRA DE LEI 1A QUALIDADE 4 X 5CM (1.1/2" x 2") NAO APARELHEDA"</v>
          </cell>
          <cell r="C4229" t="str">
            <v>M</v>
          </cell>
          <cell r="E4229" t="str">
            <v>3,90</v>
          </cell>
        </row>
        <row r="4230">
          <cell r="A4230">
            <v>4449</v>
          </cell>
          <cell r="B4230" t="str">
            <v>PECA DE MADEIRA DE LEI 1A QUALIDADE 4 X 8CM NAO APARELHADA</v>
          </cell>
          <cell r="C4230" t="str">
            <v>M</v>
          </cell>
          <cell r="E4230" t="str">
            <v>6,54</v>
          </cell>
        </row>
        <row r="4231">
          <cell r="A4231">
            <v>4487</v>
          </cell>
          <cell r="B4231" t="str">
            <v>PECA DE MADEIRA DE LEI 1A QUALIDADE 5 X 10CM NAO APARELHADA</v>
          </cell>
          <cell r="C4231" t="str">
            <v>M</v>
          </cell>
          <cell r="E4231" t="str">
            <v>7,15</v>
          </cell>
        </row>
        <row r="4232">
          <cell r="A4232">
            <v>4443</v>
          </cell>
          <cell r="B4232" t="str">
            <v>PECA DE MADEIRA DE LEI 1A QUALIDADE 5 X 13CM (2X5") NAO APARELHADA</v>
          </cell>
          <cell r="C4232" t="str">
            <v>M</v>
          </cell>
          <cell r="E4232" t="str">
            <v>13,33</v>
          </cell>
        </row>
        <row r="4233">
          <cell r="A4233">
            <v>4466</v>
          </cell>
          <cell r="B4233" t="str">
            <v>PECA DE MADEIRA DE LEI 1A QUALIDADE 5 X 15CM NAO APARELHADA</v>
          </cell>
          <cell r="C4233" t="str">
            <v>M</v>
          </cell>
          <cell r="E4233" t="str">
            <v>15,36</v>
          </cell>
        </row>
        <row r="4234">
          <cell r="A4234">
            <v>4465</v>
          </cell>
          <cell r="B4234" t="str">
            <v>PECA DE MADEIRA DE LEI 1A QUALIDADE 5 X 22,5CM (2X9") NAO APARELHADA</v>
          </cell>
          <cell r="C4234" t="str">
            <v>M</v>
          </cell>
          <cell r="E4234" t="str">
            <v>23,07</v>
          </cell>
        </row>
        <row r="4235">
          <cell r="A4235">
            <v>4453</v>
          </cell>
          <cell r="B4235" t="str">
            <v>PECA DE MADEIRA DE LEI 1A QUALIDADE 5 X 5CM NAO APARELHADA</v>
          </cell>
          <cell r="C4235" t="str">
            <v>M</v>
          </cell>
          <cell r="E4235" t="str">
            <v>5,12</v>
          </cell>
        </row>
        <row r="4236">
          <cell r="A4236">
            <v>4430</v>
          </cell>
          <cell r="B4236" t="str">
            <v>PECA DE MADEIRA DE LEI 1A QUALIDADE 5 X 6CM NAO APARELHADA</v>
          </cell>
          <cell r="C4236" t="str">
            <v>M</v>
          </cell>
          <cell r="E4236" t="str">
            <v>6,13</v>
          </cell>
        </row>
        <row r="4237">
          <cell r="A4237">
            <v>4425</v>
          </cell>
          <cell r="B4237" t="str">
            <v>PECA DE MADEIRA DE LEI 1A QUALIDADE 6 X 12CM NAO APARELHADA</v>
          </cell>
          <cell r="C4237" t="str">
            <v>M</v>
          </cell>
          <cell r="E4237" t="str">
            <v>14,75</v>
          </cell>
        </row>
        <row r="4238">
          <cell r="A4238">
            <v>4471</v>
          </cell>
          <cell r="B4238" t="str">
            <v>PECA DE MADEIRA DE LEI 1A QUALIDADE 6 X 16CM NAO APARELHADA</v>
          </cell>
          <cell r="C4238" t="str">
            <v>M</v>
          </cell>
          <cell r="E4238" t="str">
            <v>19,67</v>
          </cell>
        </row>
        <row r="4239">
          <cell r="A4239">
            <v>4462</v>
          </cell>
          <cell r="B4239" t="str">
            <v>PECA DE MADEIRA DE LEI 1A QUALIDADE 6 X 25CM NAO APARELHADA</v>
          </cell>
          <cell r="C4239" t="str">
            <v>M2</v>
          </cell>
          <cell r="E4239" t="str">
            <v>122,88</v>
          </cell>
        </row>
        <row r="4240">
          <cell r="A4240">
            <v>4473</v>
          </cell>
          <cell r="B4240" t="str">
            <v>PECA DE MADEIRA DE LEI 1A QUALIDADE 7,5 X 12,5CM (3 X 5") NAO APARELHADA</v>
          </cell>
          <cell r="C4240" t="str">
            <v>M</v>
          </cell>
          <cell r="E4240" t="str">
            <v>19,21</v>
          </cell>
        </row>
        <row r="4241">
          <cell r="A4241">
            <v>4478</v>
          </cell>
          <cell r="B4241" t="str">
            <v>PECA DE MADEIRA DE LEI 1A QUALIDADE 7,5 X 15CM (3X6") NAO APARELHADA</v>
          </cell>
          <cell r="C4241" t="str">
            <v>M</v>
          </cell>
          <cell r="E4241" t="str">
            <v>23,07</v>
          </cell>
        </row>
        <row r="4242">
          <cell r="A4242">
            <v>4470</v>
          </cell>
          <cell r="B4242" t="str">
            <v>PECA DE MADEIRA DE LEI 1A QUALIDADE 7,5 X 40CM (3X16") NAO APARELHADA</v>
          </cell>
          <cell r="C4242" t="str">
            <v>M</v>
          </cell>
          <cell r="E4242" t="str">
            <v>61,44</v>
          </cell>
        </row>
        <row r="4243">
          <cell r="A4243">
            <v>4433</v>
          </cell>
          <cell r="B4243" t="str">
            <v>PECA DE MADEIRA DE LEI 1A QUALIDADE 7,5 X 7,5CM NAO APARELHADA</v>
          </cell>
          <cell r="C4243" t="str">
            <v>M</v>
          </cell>
          <cell r="E4243" t="str">
            <v>11,51</v>
          </cell>
        </row>
        <row r="4244">
          <cell r="A4244">
            <v>4479</v>
          </cell>
          <cell r="B4244" t="str">
            <v>PECA DE MADEIRA DE LEI 1A QUALIDADE 8 X 12CM NAO APARELHADA</v>
          </cell>
          <cell r="C4244" t="str">
            <v>M</v>
          </cell>
          <cell r="E4244" t="str">
            <v>19,67</v>
          </cell>
        </row>
        <row r="4245">
          <cell r="A4245">
            <v>4490</v>
          </cell>
          <cell r="B4245" t="str">
            <v>PECA DE MADEIRA DE LEI 1A QUALIDADE 8 X 16CM NAO APARELHADA</v>
          </cell>
          <cell r="C4245" t="str">
            <v>M</v>
          </cell>
          <cell r="E4245" t="str">
            <v>26,21</v>
          </cell>
        </row>
        <row r="4246">
          <cell r="A4246">
            <v>4442</v>
          </cell>
          <cell r="B4246" t="str">
            <v>PECA DE MADEIRA DE LEI 1A QUALIDADE 8 X 18CM NAO APARELHADA</v>
          </cell>
          <cell r="C4246" t="str">
            <v>M</v>
          </cell>
          <cell r="E4246" t="str">
            <v>29,50</v>
          </cell>
        </row>
        <row r="4247">
          <cell r="A4247">
            <v>4431</v>
          </cell>
          <cell r="B4247" t="str">
            <v>PECA DE MADEIRA DE LEI 1A QUALIDADE 8 X 8CM NAO APARELHADA</v>
          </cell>
          <cell r="C4247" t="str">
            <v>M</v>
          </cell>
          <cell r="E4247" t="str">
            <v>13,13</v>
          </cell>
        </row>
        <row r="4248">
          <cell r="A4248">
            <v>4401</v>
          </cell>
          <cell r="B4248" t="str">
            <v>PECA DE MADEIRA LEI 1A QUALIDADE 1 X 8CM NAO APARELHADA</v>
          </cell>
          <cell r="C4248" t="str">
            <v>M</v>
          </cell>
          <cell r="E4248" t="str">
            <v>1,86</v>
          </cell>
        </row>
        <row r="4249">
          <cell r="A4249">
            <v>4415</v>
          </cell>
          <cell r="B4249" t="str">
            <v>PECA DE MADEIRA LEI 1A QUALIDADE 2,5 X 5CM NAO APARELHADA</v>
          </cell>
          <cell r="C4249" t="str">
            <v>M</v>
          </cell>
          <cell r="E4249" t="str">
            <v>2,95</v>
          </cell>
        </row>
        <row r="4250">
          <cell r="A4250">
            <v>4417</v>
          </cell>
          <cell r="B4250" t="str">
            <v>PECA DE MADEIRA LEI 1A QUALIDADE 2,5 X 7,5CM (1 X 3") NAO APARELHADA</v>
          </cell>
          <cell r="C4250" t="str">
            <v>M</v>
          </cell>
          <cell r="E4250" t="str">
            <v>4,42</v>
          </cell>
        </row>
        <row r="4251">
          <cell r="A4251">
            <v>14580</v>
          </cell>
          <cell r="B4251" t="str">
            <v>PECA DE MADEIRA LEI 1A QUALIDADE 3 X 12" (7,5 X 30CM)</v>
          </cell>
          <cell r="C4251" t="str">
            <v>M</v>
          </cell>
          <cell r="E4251" t="str">
            <v>46,08</v>
          </cell>
        </row>
        <row r="4252">
          <cell r="A4252">
            <v>4485</v>
          </cell>
          <cell r="B4252" t="str">
            <v>PECA DE MADEIRA LEI 1A QUALIDADE 4 X 6CM (1 1/2'' X2.1//2'') NAO APARELHADA</v>
          </cell>
          <cell r="C4252" t="str">
            <v>M</v>
          </cell>
          <cell r="E4252" t="str">
            <v>4,92</v>
          </cell>
        </row>
        <row r="4253">
          <cell r="A4253">
            <v>13588</v>
          </cell>
          <cell r="B4253" t="str">
            <v>PECA DE MADEIRA NAO APARELHADA L=10 A 15CM ESP =1,5 A 2,0CM MOLDURADA P/ ACAB LATERAL TELHADOS CERÂMICOS (ABA, TABEIRA, VISTA, RIPAO MOLD, ESPELHO, TESTEIRA ETC.)</v>
          </cell>
          <cell r="C4253" t="str">
            <v>M</v>
          </cell>
          <cell r="E4253" t="str">
            <v>3,59</v>
          </cell>
        </row>
        <row r="4254">
          <cell r="A4254">
            <v>2745</v>
          </cell>
          <cell r="B4254" t="str">
            <v>PECA DE MADEIRA ROLICA (EUCALIPTO) D = 10CM</v>
          </cell>
          <cell r="C4254" t="str">
            <v>M</v>
          </cell>
          <cell r="E4254" t="str">
            <v>1,03</v>
          </cell>
        </row>
        <row r="4255">
          <cell r="A4255">
            <v>2735</v>
          </cell>
          <cell r="B4255" t="str">
            <v>PECA DE MADEIRA ROLICA (EUCALIPTO) D = 12CM</v>
          </cell>
          <cell r="C4255" t="str">
            <v>M</v>
          </cell>
          <cell r="E4255" t="str">
            <v>3,09</v>
          </cell>
        </row>
        <row r="4256">
          <cell r="A4256">
            <v>2751</v>
          </cell>
          <cell r="B4256" t="str">
            <v>PECA DE MADEIRA ROLICA (EUCALIPTO) D = 15CM</v>
          </cell>
          <cell r="C4256" t="str">
            <v>M</v>
          </cell>
          <cell r="E4256" t="str">
            <v>3,36</v>
          </cell>
        </row>
        <row r="4257">
          <cell r="A4257">
            <v>2750</v>
          </cell>
          <cell r="B4257" t="str">
            <v>PECA DE MADEIRA ROLICA (EUCALIPTO) D = 17CM</v>
          </cell>
          <cell r="C4257" t="str">
            <v>M</v>
          </cell>
          <cell r="E4257" t="str">
            <v>5,15</v>
          </cell>
        </row>
        <row r="4258">
          <cell r="A4258">
            <v>2747</v>
          </cell>
          <cell r="B4258" t="str">
            <v>PECA DE MADEIRA ROLICA (EUCALIPTO) D = 18CM</v>
          </cell>
          <cell r="C4258" t="str">
            <v>M</v>
          </cell>
          <cell r="E4258" t="str">
            <v>3,77</v>
          </cell>
        </row>
        <row r="4259">
          <cell r="A4259">
            <v>2748</v>
          </cell>
          <cell r="B4259" t="str">
            <v>PECA DE MADEIRA ROLICA (EUCALIPTO) D = 19CM</v>
          </cell>
          <cell r="C4259" t="str">
            <v>M</v>
          </cell>
          <cell r="E4259" t="str">
            <v>3,77</v>
          </cell>
        </row>
        <row r="4260">
          <cell r="A4260">
            <v>2731</v>
          </cell>
          <cell r="B4260" t="str">
            <v>PECA DE MADEIRA ROLICA (EUCALIPTO) D = 20CM</v>
          </cell>
          <cell r="C4260" t="str">
            <v>M</v>
          </cell>
          <cell r="E4260" t="str">
            <v>5,13</v>
          </cell>
        </row>
        <row r="4261">
          <cell r="A4261">
            <v>2790</v>
          </cell>
          <cell r="B4261" t="str">
            <v>PECA DE MADEIRA ROLICA (EUCALIPTO) D = 22CM</v>
          </cell>
          <cell r="C4261" t="str">
            <v>M</v>
          </cell>
          <cell r="E4261" t="str">
            <v>6,84</v>
          </cell>
        </row>
        <row r="4262">
          <cell r="A4262">
            <v>2794</v>
          </cell>
          <cell r="B4262" t="str">
            <v>PECA DE MADEIRA ROLICA (EUCALIPTO) D = 25CM</v>
          </cell>
          <cell r="C4262" t="str">
            <v>M</v>
          </cell>
          <cell r="E4262" t="str">
            <v>8,94</v>
          </cell>
        </row>
        <row r="4263">
          <cell r="A4263">
            <v>2791</v>
          </cell>
          <cell r="B4263" t="str">
            <v>PECA DE MADEIRA ROLICA (EUCALIPTO) D = 30CM</v>
          </cell>
          <cell r="C4263" t="str">
            <v>M</v>
          </cell>
          <cell r="E4263" t="str">
            <v>10,30</v>
          </cell>
        </row>
        <row r="4264">
          <cell r="A4264">
            <v>2728</v>
          </cell>
          <cell r="B4264" t="str">
            <v>PECA DE MADEIRA ROLICA D = 10 CM P/ ESCORAMENTOS</v>
          </cell>
          <cell r="C4264" t="str">
            <v>M</v>
          </cell>
          <cell r="E4264" t="str">
            <v>1,03</v>
          </cell>
        </row>
        <row r="4265">
          <cell r="A4265">
            <v>14438</v>
          </cell>
          <cell r="B4265" t="str">
            <v>PECA DE MADEIRA ROLICA D = 11 A 15CM P/ ESCORAMENTOS</v>
          </cell>
          <cell r="C4265" t="str">
            <v>M</v>
          </cell>
          <cell r="E4265" t="str">
            <v>1,03</v>
          </cell>
        </row>
        <row r="4266">
          <cell r="A4266">
            <v>2743</v>
          </cell>
          <cell r="B4266" t="str">
            <v>PECA DE MADEIRA ROLICA D = 15CM - H = 3,0M</v>
          </cell>
          <cell r="C4266" t="str">
            <v>UN</v>
          </cell>
          <cell r="E4266" t="str">
            <v>20,60</v>
          </cell>
        </row>
        <row r="4267">
          <cell r="A4267">
            <v>2744</v>
          </cell>
          <cell r="B4267" t="str">
            <v>PECA DE MADEIRA ROLICA D = 15CM - H = 4,0M</v>
          </cell>
          <cell r="C4267" t="str">
            <v>UN</v>
          </cell>
          <cell r="E4267" t="str">
            <v>24,10</v>
          </cell>
        </row>
        <row r="4268">
          <cell r="A4268">
            <v>4115</v>
          </cell>
          <cell r="B4268" t="str">
            <v>PECA DE MADEIRA ROLICA D = 15CM COMPRIM= ATE 3,0M PARA CERCA</v>
          </cell>
          <cell r="C4268" t="str">
            <v>M</v>
          </cell>
          <cell r="E4268" t="str">
            <v>3,20</v>
          </cell>
        </row>
        <row r="4269">
          <cell r="A4269">
            <v>2742</v>
          </cell>
          <cell r="B4269" t="str">
            <v>PECA DE MADEIRA ROLICA D = 15CM P/ ESCORAMENTOS</v>
          </cell>
          <cell r="C4269" t="str">
            <v>M</v>
          </cell>
          <cell r="E4269" t="str">
            <v>4,12</v>
          </cell>
        </row>
        <row r="4270">
          <cell r="A4270">
            <v>4119</v>
          </cell>
          <cell r="B4270" t="str">
            <v>PECA DE MADEIRA ROLICA D = 19CM PARA CERCA</v>
          </cell>
          <cell r="C4270" t="str">
            <v>M</v>
          </cell>
          <cell r="E4270" t="str">
            <v>4,84</v>
          </cell>
        </row>
        <row r="4271">
          <cell r="A4271">
            <v>2736</v>
          </cell>
          <cell r="B4271" t="str">
            <v>PECA DE MADEIRA ROLICA D = 20CM</v>
          </cell>
          <cell r="C4271" t="str">
            <v>M</v>
          </cell>
          <cell r="E4271" t="str">
            <v>5,15</v>
          </cell>
        </row>
        <row r="4272">
          <cell r="A4272">
            <v>2787</v>
          </cell>
          <cell r="B4272" t="str">
            <v>PECA DE MADEIRA ROLICA D = 20CM P/ ESTACAS ACIMA 5,0M</v>
          </cell>
          <cell r="C4272" t="str">
            <v>M</v>
          </cell>
          <cell r="E4272" t="str">
            <v>4,28</v>
          </cell>
        </row>
        <row r="4273">
          <cell r="A4273">
            <v>2792</v>
          </cell>
          <cell r="B4273" t="str">
            <v>PECA DE MADEIRA ROLICA D = 22CM P/ ESTACAS</v>
          </cell>
          <cell r="C4273" t="str">
            <v>M</v>
          </cell>
          <cell r="E4273" t="str">
            <v>7,05</v>
          </cell>
        </row>
        <row r="4274">
          <cell r="A4274">
            <v>2788</v>
          </cell>
          <cell r="B4274" t="str">
            <v>PECA DE MADEIRA ROLICA D = 25CM P/ ESTACAS</v>
          </cell>
          <cell r="C4274" t="str">
            <v>M</v>
          </cell>
          <cell r="E4274" t="str">
            <v>10,30</v>
          </cell>
        </row>
        <row r="4275">
          <cell r="A4275">
            <v>2729</v>
          </cell>
          <cell r="B4275" t="str">
            <v>PECA DE MADEIRA ROLICA D = 3CM - H = 3,0M</v>
          </cell>
          <cell r="C4275" t="str">
            <v>UN</v>
          </cell>
          <cell r="E4275" t="str">
            <v>2,27</v>
          </cell>
        </row>
        <row r="4276">
          <cell r="A4276">
            <v>14439</v>
          </cell>
          <cell r="B4276" t="str">
            <v>PECA DE MADEIRA ROLICA D = 6 A 10CM P/ ESCORAMENTOS</v>
          </cell>
          <cell r="C4276" t="str">
            <v>M</v>
          </cell>
          <cell r="E4276" t="str">
            <v>1,03</v>
          </cell>
        </row>
        <row r="4277">
          <cell r="A4277">
            <v>2739</v>
          </cell>
          <cell r="B4277" t="str">
            <v>PECA DE MADEIRA ROLICA D = 8CM</v>
          </cell>
          <cell r="C4277" t="str">
            <v>M</v>
          </cell>
          <cell r="E4277" t="str">
            <v>0,95</v>
          </cell>
        </row>
        <row r="4278">
          <cell r="A4278">
            <v>21138</v>
          </cell>
          <cell r="B4278" t="str">
            <v>PECA DE MADEIRA ROLICA IMUNIZADA D = 11CM P/ CERCA</v>
          </cell>
          <cell r="C4278" t="str">
            <v>M</v>
          </cell>
          <cell r="E4278" t="str">
            <v>2,41</v>
          </cell>
        </row>
        <row r="4279">
          <cell r="A4279">
            <v>4418</v>
          </cell>
          <cell r="B4279" t="str">
            <v>PECA DE MADEIRA 1A QUALIDADE APROX 5 X 5 X10CM P/ FIXACAO ESQUADRIAS OU RODAPE</v>
          </cell>
          <cell r="C4279" t="str">
            <v>UN</v>
          </cell>
          <cell r="E4279" t="str">
            <v>0,57</v>
          </cell>
        </row>
        <row r="4280">
          <cell r="A4280">
            <v>4458</v>
          </cell>
          <cell r="B4280" t="str">
            <v>PECA DE MADEIRA 1A QUALIDADE 1 X 2CM NAO APARELHADA</v>
          </cell>
          <cell r="C4280" t="str">
            <v>M</v>
          </cell>
          <cell r="E4280" t="str">
            <v>0,48</v>
          </cell>
        </row>
        <row r="4281">
          <cell r="A4281">
            <v>4412</v>
          </cell>
          <cell r="B4281" t="str">
            <v>PECA DE MADEIRA 1A QUALIDADE 1 X 3CM NAO APARELHADA</v>
          </cell>
          <cell r="C4281" t="str">
            <v>M</v>
          </cell>
          <cell r="E4281" t="str">
            <v>0,71</v>
          </cell>
        </row>
        <row r="4282">
          <cell r="A4282">
            <v>4403</v>
          </cell>
          <cell r="B4282" t="str">
            <v>PECA DE MADEIRA 1A QUALIDADE 1 X 5CM NAO APARELHADA</v>
          </cell>
          <cell r="C4282" t="str">
            <v>M</v>
          </cell>
          <cell r="E4282" t="str">
            <v>1,19</v>
          </cell>
        </row>
        <row r="4283">
          <cell r="A4283">
            <v>4419</v>
          </cell>
          <cell r="B4283" t="str">
            <v>PECA DE MADEIRA 1A QUALIDADE 10 X 10 X 3CM P/ FIXACAO ESQUADRIAS OU RODAPE</v>
          </cell>
          <cell r="C4283" t="str">
            <v>UN</v>
          </cell>
          <cell r="E4283" t="str">
            <v>0,71</v>
          </cell>
        </row>
        <row r="4284">
          <cell r="A4284">
            <v>4421</v>
          </cell>
          <cell r="B4284" t="str">
            <v>PECA DE MADEIRA 1A QUALIDADE 10 X 15 X 3CM P/ FIXACAO ESQUADRIAS OU RODAPE</v>
          </cell>
          <cell r="C4284" t="str">
            <v>UN</v>
          </cell>
          <cell r="E4284" t="str">
            <v>1,05</v>
          </cell>
        </row>
        <row r="4285">
          <cell r="A4285">
            <v>4420</v>
          </cell>
          <cell r="B4285" t="str">
            <v>PECA DE MADEIRA 1A QUALIDADE 10 X 20 X 3CM P/ FIXACAO ESQUADRIAS OU RODAPE</v>
          </cell>
          <cell r="C4285" t="str">
            <v>UN</v>
          </cell>
          <cell r="E4285" t="str">
            <v>1,43</v>
          </cell>
        </row>
        <row r="4286">
          <cell r="A4286">
            <v>4460</v>
          </cell>
          <cell r="B4286" t="str">
            <v>PECA DE MADEIRA 1A QUALIDADE 2,5 X 10CM (1 X 4") NAO APARELHADA</v>
          </cell>
          <cell r="C4286" t="str">
            <v>M</v>
          </cell>
          <cell r="E4286" t="str">
            <v>5,85</v>
          </cell>
        </row>
        <row r="4287">
          <cell r="A4287">
            <v>6204</v>
          </cell>
          <cell r="B4287" t="str">
            <v>PECA DE MADEIRA 1A QUALIDADE 2,5 X 15CM (1 X 6") NAO APARELHADA</v>
          </cell>
          <cell r="C4287" t="str">
            <v>M</v>
          </cell>
          <cell r="E4287" t="str">
            <v>9,50</v>
          </cell>
        </row>
        <row r="4288">
          <cell r="A4288">
            <v>4413</v>
          </cell>
          <cell r="B4288" t="str">
            <v>PECA DE MADEIRA 1A QUALIDADE 2,5 X 4CM NAO APARELHADA</v>
          </cell>
          <cell r="C4288" t="str">
            <v>M</v>
          </cell>
          <cell r="E4288" t="str">
            <v>2,33</v>
          </cell>
        </row>
        <row r="4289">
          <cell r="A4289">
            <v>4405</v>
          </cell>
          <cell r="B4289" t="str">
            <v>PECA DE MADEIRA 1A QUALIDADE 2,5 X 7CM NAO APARELHADA</v>
          </cell>
          <cell r="C4289" t="str">
            <v>M</v>
          </cell>
          <cell r="E4289" t="str">
            <v>4,09</v>
          </cell>
        </row>
        <row r="4290">
          <cell r="A4290">
            <v>11842</v>
          </cell>
          <cell r="B4290" t="str">
            <v>PECA DE MADEIRA 2A QUALIDADE 2 X 11CM NAO APARELHADA</v>
          </cell>
          <cell r="C4290" t="str">
            <v>M</v>
          </cell>
          <cell r="E4290" t="str">
            <v>2,16</v>
          </cell>
        </row>
        <row r="4291">
          <cell r="A4291">
            <v>4506</v>
          </cell>
          <cell r="B4291" t="str">
            <v>PECA DE MADEIRA 2A QUALIDADE 2,5 X 10CM NAO APARELHADA</v>
          </cell>
          <cell r="C4291" t="str">
            <v>M</v>
          </cell>
          <cell r="E4291" t="str">
            <v>2,14</v>
          </cell>
        </row>
        <row r="4292">
          <cell r="A4292">
            <v>6194</v>
          </cell>
          <cell r="B4292" t="str">
            <v>PECA DE MADEIRA 2A QUALIDADE 2,5 X 15CM (1X6") NAO APARELHADA</v>
          </cell>
          <cell r="C4292" t="str">
            <v>M</v>
          </cell>
          <cell r="E4292" t="str">
            <v>7,45</v>
          </cell>
        </row>
        <row r="4293">
          <cell r="A4293">
            <v>4502</v>
          </cell>
          <cell r="B4293" t="str">
            <v>PECA DE MADEIRA 2A QUALIDADE 2,5 X 5CM NAO APARELHADA</v>
          </cell>
          <cell r="C4293" t="str">
            <v>M</v>
          </cell>
          <cell r="E4293" t="str">
            <v>1,22</v>
          </cell>
        </row>
        <row r="4294">
          <cell r="A4294">
            <v>4515</v>
          </cell>
          <cell r="B4294" t="str">
            <v>PECA DE MADEIRA 2A QUALIDADE 7,5 X 10CM NÃO APARELHADA</v>
          </cell>
          <cell r="C4294" t="str">
            <v>M</v>
          </cell>
          <cell r="E4294" t="str">
            <v>5,30</v>
          </cell>
        </row>
        <row r="4295">
          <cell r="A4295">
            <v>4493</v>
          </cell>
          <cell r="B4295" t="str">
            <v>PECA DE MADEIRA 2A QUALIDADE 7,5 X 7,5CM NAO APARELHADA</v>
          </cell>
          <cell r="C4295" t="str">
            <v>M</v>
          </cell>
          <cell r="E4295" t="str">
            <v>3,20</v>
          </cell>
        </row>
        <row r="4296">
          <cell r="A4296">
            <v>4492</v>
          </cell>
          <cell r="B4296" t="str">
            <v>PECA DE MADEIRA 2A QUALIDADE 8 X 8CM NAO APARELHADA</v>
          </cell>
          <cell r="C4296" t="str">
            <v>M</v>
          </cell>
          <cell r="E4296" t="str">
            <v>5,21</v>
          </cell>
        </row>
        <row r="4297">
          <cell r="A4297">
            <v>4504</v>
          </cell>
          <cell r="B4297" t="str">
            <v>PECA DE MADEIRA 3A QUALIDADE 1,4 X 7CM NAO APARELHADA</v>
          </cell>
          <cell r="C4297" t="str">
            <v>M</v>
          </cell>
          <cell r="E4297" t="str">
            <v>1,17</v>
          </cell>
        </row>
        <row r="4298">
          <cell r="A4298">
            <v>4510</v>
          </cell>
          <cell r="B4298" t="str">
            <v>PECA DE MADEIRA 3A QUALIDADE 1,5 X 4CM NAO APARELHADA</v>
          </cell>
          <cell r="C4298" t="str">
            <v>M</v>
          </cell>
          <cell r="E4298" t="str">
            <v>0,96</v>
          </cell>
        </row>
        <row r="4299">
          <cell r="A4299">
            <v>4497</v>
          </cell>
          <cell r="B4299" t="str">
            <v>PECA DE MADEIRA 3A QUALIDADE 10 X 10CM NAO APARELHADA</v>
          </cell>
          <cell r="C4299" t="str">
            <v>M</v>
          </cell>
          <cell r="E4299" t="str">
            <v>4,80</v>
          </cell>
        </row>
        <row r="4300">
          <cell r="A4300">
            <v>4509</v>
          </cell>
          <cell r="B4300" t="str">
            <v>PECA DE MADEIRA 3A QUALIDADE 2,5 X 10CM NAO APARELHADA</v>
          </cell>
          <cell r="C4300" t="str">
            <v>M</v>
          </cell>
          <cell r="E4300" t="str">
            <v>1,77</v>
          </cell>
        </row>
        <row r="4301">
          <cell r="A4301">
            <v>4505</v>
          </cell>
          <cell r="B4301" t="str">
            <v>PECA DE MADEIRA 3A/4A QUALIDADE 1 X 7CM NAO APARELHADA</v>
          </cell>
          <cell r="C4301" t="str">
            <v>M</v>
          </cell>
          <cell r="E4301" t="str">
            <v>1,37</v>
          </cell>
        </row>
        <row r="4302">
          <cell r="A4302">
            <v>4512</v>
          </cell>
          <cell r="B4302" t="str">
            <v>PECA DE MADEIRA 3A/4A QUALIDADE 2,5 X 5CM NAO APARELHADA</v>
          </cell>
          <cell r="C4302" t="str">
            <v>M</v>
          </cell>
          <cell r="E4302" t="str">
            <v>1,09</v>
          </cell>
        </row>
        <row r="4303">
          <cell r="A4303">
            <v>4500</v>
          </cell>
          <cell r="B4303" t="str">
            <v>PECA DE MADEIRA 3A/4A QUALIDADE 7,5 X 10CM NAO APARELHADA</v>
          </cell>
          <cell r="C4303" t="str">
            <v>M</v>
          </cell>
          <cell r="E4303" t="str">
            <v>5,35</v>
          </cell>
        </row>
        <row r="4304">
          <cell r="A4304">
            <v>4491</v>
          </cell>
          <cell r="B4304" t="str">
            <v>PECA DE MADEIRA 3A/4A QUALIDADE 7,5 X 7,5CM (3X3) NAO APARELHADA</v>
          </cell>
          <cell r="C4304" t="str">
            <v>M</v>
          </cell>
          <cell r="E4304" t="str">
            <v>3,45</v>
          </cell>
        </row>
        <row r="4305">
          <cell r="A4305">
            <v>4663</v>
          </cell>
          <cell r="B4305" t="str">
            <v>PEDESTAL DE SUSPENSAO C/ENGRENAGENS REDUCAO SIMPLES FOFO MOD. PES-46 P/ COMPORTAS QUADRADA / CIRCULAR SENTIDO DUPLO 500</v>
          </cell>
          <cell r="C4305" t="str">
            <v>UN</v>
          </cell>
          <cell r="E4305" t="str">
            <v>0,06</v>
          </cell>
        </row>
        <row r="4306">
          <cell r="A4306">
            <v>4683</v>
          </cell>
          <cell r="B4306" t="str">
            <v>PEDESTAL DE SUSPENSAO C/ENGRENAGENS REDUCAO SIMPLES FOFO MOD. PES-47 P/ COMPORTAS QUADRADA / CIRCULAR SENTIDO DUPLO 600</v>
          </cell>
          <cell r="C4306" t="str">
            <v>UN</v>
          </cell>
          <cell r="E4306" t="str">
            <v>0,06</v>
          </cell>
        </row>
        <row r="4307">
          <cell r="A4307">
            <v>4684</v>
          </cell>
          <cell r="B4307" t="str">
            <v>PEDESTAL DE SUSPENSAO C/ENGRENAGENS REDUCAO SIMPLES FOFO MOD. PES-48 P/ COMPORTAS QUADRADA / CIRCULAR SENTIDO DUPLO 700</v>
          </cell>
          <cell r="C4307" t="str">
            <v>UN</v>
          </cell>
          <cell r="E4307" t="str">
            <v>0,06</v>
          </cell>
        </row>
        <row r="4308">
          <cell r="A4308">
            <v>4674</v>
          </cell>
          <cell r="B4308" t="str">
            <v>PEDESTAL DE SUSPENSAO C/ENGRENAGENS REDUCAO SIMPLES FOFO MOD. PES-49 P/ COMPORTAS QUADRADA / CIRCULAR SENTIDO DUPLO 800</v>
          </cell>
          <cell r="C4308" t="str">
            <v>UN</v>
          </cell>
          <cell r="E4308" t="str">
            <v>0,06</v>
          </cell>
        </row>
        <row r="4309">
          <cell r="A4309">
            <v>4677</v>
          </cell>
          <cell r="B4309" t="str">
            <v>PEDESTAL DE SUSPENSAO C/ENGRENAGENS REDUCAO SIMPLES FOFO MOD. PES-50 P/ COMPORTAS QUADRADA / CIRCULAR SENTIDO DUPLO 900</v>
          </cell>
          <cell r="C4309" t="str">
            <v>UN</v>
          </cell>
          <cell r="E4309" t="str">
            <v>0,07</v>
          </cell>
        </row>
        <row r="4310">
          <cell r="A4310">
            <v>4655</v>
          </cell>
          <cell r="B4310" t="str">
            <v>PEDESTAL DE SUSPENSAO SIMPLES C/INDICADOR FOFO MOD. PSSI-54-10 P/ COMPORTAS QUADRADA / CIRCULAR SENTIDO DUPLO 200</v>
          </cell>
          <cell r="C4310" t="str">
            <v>UN</v>
          </cell>
          <cell r="E4310" t="str">
            <v>0,04</v>
          </cell>
        </row>
        <row r="4311">
          <cell r="A4311">
            <v>4696</v>
          </cell>
          <cell r="B4311" t="str">
            <v>PEDESTAL DE SUSPENSAO SIMPLES C/INDICADOR FOFO MOD. PSSI-55-11 P/ COMPORTAS QUADRADA / CIRCULAR SENTIDO DUPLO 300</v>
          </cell>
          <cell r="C4311" t="str">
            <v>UN</v>
          </cell>
          <cell r="E4311" t="str">
            <v>0,04</v>
          </cell>
        </row>
        <row r="4312">
          <cell r="A4312">
            <v>4694</v>
          </cell>
          <cell r="B4312" t="str">
            <v>PEDESTAL DE SUSPENSAO SIMPLES C/INDICADOR FOFO MOD. PSSI-56-12 P/ COMPORTAS QUADRADA / CIRCULAR SENTIDO DUPLO 400</v>
          </cell>
          <cell r="C4312" t="str">
            <v>UN</v>
          </cell>
          <cell r="E4312" t="str">
            <v>0,04</v>
          </cell>
        </row>
        <row r="4313">
          <cell r="A4313">
            <v>4680</v>
          </cell>
          <cell r="B4313" t="str">
            <v>PEDESTAL MANOBRA C/ENGRENAGENS E INDICADOR FOFO MOD. PMEI-18-62 P/ REGISTRO OVAL DN 450</v>
          </cell>
          <cell r="C4313" t="str">
            <v>UN</v>
          </cell>
          <cell r="E4313" t="str">
            <v>0,06</v>
          </cell>
        </row>
        <row r="4314">
          <cell r="A4314">
            <v>4636</v>
          </cell>
          <cell r="B4314" t="str">
            <v>PEDESTAL MANOBRA C/ENGRENAGENS E INDICADOR FOFO MOD. PMEI-18-63 P/ REGISTROS CHATO / CUNHA BORRACHA / OVAL DN 500</v>
          </cell>
          <cell r="C4314" t="str">
            <v>UN</v>
          </cell>
          <cell r="E4314" t="str">
            <v>0,06</v>
          </cell>
        </row>
        <row r="4315">
          <cell r="A4315">
            <v>4637</v>
          </cell>
          <cell r="B4315" t="str">
            <v>PEDESTAL MANOBRA C/ENGRENAGENS E INDICADOR FOFO MOD. PMEI-18-65 P/ REGISTROS CHATO / CUNHA DE BORRACHA DN 600</v>
          </cell>
          <cell r="C4315" t="str">
            <v>UN</v>
          </cell>
          <cell r="E4315" t="str">
            <v>0,06</v>
          </cell>
        </row>
        <row r="4316">
          <cell r="A4316">
            <v>4638</v>
          </cell>
          <cell r="B4316" t="str">
            <v>PEDESTAL MANOBRA C/ENGRENAGENS E INDICADOR FOFO MOD. PMEI-18-78 P/ REGISTRO OVAL DN 350</v>
          </cell>
          <cell r="C4316" t="str">
            <v>UN</v>
          </cell>
          <cell r="E4316" t="str">
            <v>0,06</v>
          </cell>
        </row>
        <row r="4317">
          <cell r="A4317">
            <v>4679</v>
          </cell>
          <cell r="B4317" t="str">
            <v>PEDESTAL MANOBRA C/ENGRENAGENS E INDICADOR FOFO MOD. PMEI-18-79 P/ REGISTRO OVAL DN 400</v>
          </cell>
          <cell r="C4317" t="str">
            <v>UN</v>
          </cell>
          <cell r="E4317" t="str">
            <v>0,06</v>
          </cell>
        </row>
        <row r="4318">
          <cell r="A4318">
            <v>4678</v>
          </cell>
          <cell r="B4318" t="str">
            <v>PEDESTAL MANOBRA C/ENGRENAGENS E INDICADOR FOFO MOD. PMEI-20-65 P/ REGISTRO OVAL DN 600</v>
          </cell>
          <cell r="C4318" t="str">
            <v>UN</v>
          </cell>
          <cell r="E4318" t="str">
            <v>0,06</v>
          </cell>
        </row>
        <row r="4319">
          <cell r="A4319">
            <v>4640</v>
          </cell>
          <cell r="B4319" t="str">
            <v>PEDESTAL MANOBRA C/ENGRENAGENS E INDICADOR FOFO MOD. PMEI-20-66 P/ REGISTRO OVAL DN 700</v>
          </cell>
          <cell r="C4319" t="str">
            <v>UN</v>
          </cell>
          <cell r="E4319" t="str">
            <v>0,06</v>
          </cell>
        </row>
        <row r="4320">
          <cell r="A4320">
            <v>4641</v>
          </cell>
          <cell r="B4320" t="str">
            <v>PEDESTAL MANOBRA C/ENGRENAGENS E INDICADOR FOFO MOD. PMEI-20-67 P/ REGISTRO OVAL DN 800</v>
          </cell>
          <cell r="C4320" t="str">
            <v>UN</v>
          </cell>
          <cell r="E4320" t="str">
            <v>0,06</v>
          </cell>
        </row>
        <row r="4321">
          <cell r="A4321">
            <v>4643</v>
          </cell>
          <cell r="B4321" t="str">
            <v>PEDESTAL MANOBRA C/ENGRENAGENS E INDICADOR FOFO MOD. PMEI-20-80 P/ REGISTRO OVAL DN 1200</v>
          </cell>
          <cell r="C4321" t="str">
            <v>UN</v>
          </cell>
          <cell r="E4321" t="str">
            <v>0,06</v>
          </cell>
        </row>
        <row r="4322">
          <cell r="A4322">
            <v>4672</v>
          </cell>
          <cell r="B4322" t="str">
            <v>PEDESTAL MANOBRA C/ENGRENAGENS E INDICADOR FOFO MOD. PMEI-20-98 P/ REGISTRO OVAL 900</v>
          </cell>
          <cell r="C4322" t="str">
            <v>UN</v>
          </cell>
          <cell r="E4322" t="str">
            <v>0,06</v>
          </cell>
        </row>
        <row r="4323">
          <cell r="A4323">
            <v>4642</v>
          </cell>
          <cell r="B4323" t="str">
            <v>PEDESTAL MANOBRA C/ENGRENAGENS E INDICADOR FOFO MOD. PMEI-20-99 P/ REGISTRO OVAL DN 1000</v>
          </cell>
          <cell r="C4323" t="str">
            <v>UN</v>
          </cell>
          <cell r="E4323" t="str">
            <v>0,06</v>
          </cell>
        </row>
        <row r="4324">
          <cell r="A4324">
            <v>4634</v>
          </cell>
          <cell r="B4324" t="str">
            <v>PEDESTAL MANOBRA C/ENGRENAGENS FOFO MOD. PME-06 P/ REGISTROS CHATO / CUNHA BORRACHA 500-600 / OVAL 350 A 500</v>
          </cell>
          <cell r="C4324" t="str">
            <v>UN</v>
          </cell>
          <cell r="E4324" t="str">
            <v>0,06</v>
          </cell>
        </row>
        <row r="4325">
          <cell r="A4325">
            <v>4639</v>
          </cell>
          <cell r="B4325" t="str">
            <v>PEDESTAL MANOBRA C/ENGRENAGENS FOFO MOD. PME-07 P/ REGISTRO OVAL 600 A 1200</v>
          </cell>
          <cell r="C4325" t="str">
            <v>UN</v>
          </cell>
          <cell r="E4325" t="str">
            <v>0,06</v>
          </cell>
        </row>
        <row r="4326">
          <cell r="A4326">
            <v>4534</v>
          </cell>
          <cell r="B4326" t="str">
            <v>PEDESTAL MANOBRA SIMPLES C/INDICADOR FOFO MOD. PMSI-08-50 P/ REGISTROS CHATO / C/CUNHA BORRACHA / OVAL DN 50, P/ VALVULA BORBOLETA PN-10 DN 75 A 500 E PN-16 DN 75 A 400</v>
          </cell>
          <cell r="C4326" t="str">
            <v>UN</v>
          </cell>
          <cell r="E4326" t="str">
            <v>0,03</v>
          </cell>
        </row>
        <row r="4327">
          <cell r="A4327">
            <v>4586</v>
          </cell>
          <cell r="B4327" t="str">
            <v>PEDESTAL MANOBRA SIMPLES C/INDICADOR FOFO MOD. PMSI-08-52 P/ REGISTROS CHATO / C/CUNHA BORRACHA / OVAL DN 75 E P/VALVULA BORBOLETA PN-10 DN 600 PN-16 DN 450 / 500</v>
          </cell>
          <cell r="C4327" t="str">
            <v>UN</v>
          </cell>
          <cell r="E4327" t="str">
            <v>0,03</v>
          </cell>
        </row>
        <row r="4328">
          <cell r="A4328">
            <v>4538</v>
          </cell>
          <cell r="B4328" t="str">
            <v>PEDESTAL MANOBRA SIMPLES C/INDICADOR FOFO MOD. PMSI-08-53 P/ REGISTROS CHATO / C/CUNHA BORRACHA / OVAL DN 100</v>
          </cell>
          <cell r="C4328" t="str">
            <v>UN</v>
          </cell>
          <cell r="E4328" t="str">
            <v>0,03</v>
          </cell>
        </row>
        <row r="4329">
          <cell r="A4329">
            <v>4587</v>
          </cell>
          <cell r="B4329" t="str">
            <v>PEDESTAL MANOBRA SIMPLES C/INDICADOR FOFO MOD. PMSI-09-55 P/ REGISTROS CHATO / C/CUNHA BORRACHA DN 150</v>
          </cell>
          <cell r="C4329" t="str">
            <v>UN</v>
          </cell>
          <cell r="E4329" t="str">
            <v>0,03</v>
          </cell>
        </row>
        <row r="4330">
          <cell r="A4330">
            <v>4588</v>
          </cell>
          <cell r="B4330" t="str">
            <v>PEDESTAL MANOBRA SIMPLES C/INDICADOR FOFO MOD. PMSI-09-56 P/ REGISTROS CHATO / C/CUNHA BORRACHA DN 200</v>
          </cell>
          <cell r="C4330" t="str">
            <v>UN</v>
          </cell>
          <cell r="E4330" t="str">
            <v>0,03</v>
          </cell>
        </row>
        <row r="4331">
          <cell r="A4331">
            <v>4537</v>
          </cell>
          <cell r="B4331" t="str">
            <v>PEDESTAL MANOBRA SIMPLES C/INDICADOR FOFO MOD. PMSI-09-58 P/ REGISTRO CHATO / CUNHA BORRACHA DN 250</v>
          </cell>
          <cell r="C4331" t="str">
            <v>UN</v>
          </cell>
          <cell r="E4331" t="str">
            <v>0,03</v>
          </cell>
        </row>
        <row r="4332">
          <cell r="A4332">
            <v>4589</v>
          </cell>
          <cell r="B4332" t="str">
            <v>PEDESTAL MANOBRA SIMPLES C/INDICADOR FOFO MOD. PMSI-09-59 P/ REGISTROS CHATO E C/ CUNHA BORRACHA DN 300</v>
          </cell>
          <cell r="C4332" t="str">
            <v>UN</v>
          </cell>
          <cell r="E4332" t="str">
            <v>0,03</v>
          </cell>
        </row>
        <row r="4333">
          <cell r="A4333">
            <v>4635</v>
          </cell>
          <cell r="B4333" t="str">
            <v>PEDESTAL MANOBRA SIMPLES C/INDICADOR FOFO MOD. PMSI-09-60 P/ VALVULA BORBOLETA PN-10 700 / PN-16 600</v>
          </cell>
          <cell r="C4333" t="str">
            <v>UN</v>
          </cell>
          <cell r="E4333" t="str">
            <v>0,03</v>
          </cell>
        </row>
        <row r="4334">
          <cell r="A4334">
            <v>4595</v>
          </cell>
          <cell r="B4334" t="str">
            <v>PEDESTAL MANOBRA SIMPLES C/INDICADOR FOFO MOD. PMSI-10-55 P/ REGISTRO OVAL DN 150</v>
          </cell>
          <cell r="C4334" t="str">
            <v>UN</v>
          </cell>
          <cell r="E4334" t="str">
            <v>0,03</v>
          </cell>
        </row>
        <row r="4335">
          <cell r="A4335">
            <v>4596</v>
          </cell>
          <cell r="B4335" t="str">
            <v>PEDESTAL MANOBRA SIMPLES C/INDICADOR FOFO MOD. PMSI-10-56 P/ REGISTRO OVAL DN 200</v>
          </cell>
          <cell r="C4335" t="str">
            <v>UN</v>
          </cell>
          <cell r="E4335" t="str">
            <v>0,03</v>
          </cell>
        </row>
        <row r="4336">
          <cell r="A4336">
            <v>4597</v>
          </cell>
          <cell r="B4336" t="str">
            <v>PEDESTAL MANOBRA SIMPLES C/INDICADOR FOFO MOD. PMSI-10-58 P/ REGISTRO OVAL DN 250</v>
          </cell>
          <cell r="C4336" t="str">
            <v>UN</v>
          </cell>
          <cell r="E4336" t="str">
            <v>0,03</v>
          </cell>
        </row>
        <row r="4337">
          <cell r="A4337">
            <v>4536</v>
          </cell>
          <cell r="B4337" t="str">
            <v>PEDESTAL MANOBRA SIMPLES C/INDICADOR FOFO MOD. PMSI-10-60 P/ REGISTROS CHATO / C/CUNHA BORRACHA DN 350</v>
          </cell>
          <cell r="C4337" t="str">
            <v>UN</v>
          </cell>
          <cell r="E4337" t="str">
            <v>0,03</v>
          </cell>
        </row>
        <row r="4338">
          <cell r="A4338">
            <v>4590</v>
          </cell>
          <cell r="B4338" t="str">
            <v>PEDESTAL MANOBRA SIMPLES C/INDICADOR FOFO MOD. PMSI-10-61 P/ REGISTROS CHATO / C/CUNHA BORRACHA DN 400</v>
          </cell>
          <cell r="C4338" t="str">
            <v>UN</v>
          </cell>
          <cell r="E4338" t="str">
            <v>0,03</v>
          </cell>
        </row>
        <row r="4339">
          <cell r="A4339">
            <v>4591</v>
          </cell>
          <cell r="B4339" t="str">
            <v>PEDESTAL MANOBRA SIMPLES C/INDICADOR FOFO MOD. PMSI-10-62 P/ REGISTROS CHATO / C/CUNHA BORRACHA DN 450</v>
          </cell>
          <cell r="C4339" t="str">
            <v>UN</v>
          </cell>
          <cell r="E4339" t="str">
            <v>0,03</v>
          </cell>
        </row>
        <row r="4340">
          <cell r="A4340">
            <v>4600</v>
          </cell>
          <cell r="B4340" t="str">
            <v>PEDESTAL MANOBRA SIMPLES C/INDICADOR FOFO MOD. PMSI-13-62 P/ REGISTRO OVAL DN 450</v>
          </cell>
          <cell r="C4340" t="str">
            <v>UN</v>
          </cell>
          <cell r="E4340" t="str">
            <v>0,04</v>
          </cell>
        </row>
        <row r="4341">
          <cell r="A4341">
            <v>4535</v>
          </cell>
          <cell r="B4341" t="str">
            <v>PEDESTAL MANOBRA SIMPLES C/INDICADOR FOFO MOD. PMSI-13-63 P/ REGISTROS CHATO / C/CUNHA BORRACHA / OVAL DN 500</v>
          </cell>
          <cell r="C4341" t="str">
            <v>UN</v>
          </cell>
          <cell r="E4341" t="str">
            <v>0,04</v>
          </cell>
        </row>
        <row r="4342">
          <cell r="A4342">
            <v>4592</v>
          </cell>
          <cell r="B4342" t="str">
            <v>PEDESTAL MANOBRA SIMPLES C/INDICADOR FOFO MOD. PMSI-13-65 P/ REGISTROS CHATO / C/CUNHA BORRACHA DN 600</v>
          </cell>
          <cell r="C4342" t="str">
            <v>UN</v>
          </cell>
          <cell r="E4342" t="str">
            <v>0,04</v>
          </cell>
        </row>
        <row r="4343">
          <cell r="A4343">
            <v>4598</v>
          </cell>
          <cell r="B4343" t="str">
            <v>PEDESTAL MANOBRA SIMPLES C/INDICADOR FOFO MOD. PMSI-13-77 P/ REGISTRO OVAL DN 300</v>
          </cell>
          <cell r="C4343" t="str">
            <v>UN</v>
          </cell>
          <cell r="E4343" t="str">
            <v>0,04</v>
          </cell>
        </row>
        <row r="4344">
          <cell r="A4344">
            <v>4533</v>
          </cell>
          <cell r="B4344" t="str">
            <v>PEDESTAL MANOBRA SIMPLES C/INDICADOR FOFO MOD. PMSI-13-78 P/ REGISTRO OVAL DN 350 **CAIXA**</v>
          </cell>
          <cell r="C4344" t="str">
            <v>UN</v>
          </cell>
          <cell r="E4344" t="str">
            <v>0,04</v>
          </cell>
        </row>
        <row r="4345">
          <cell r="A4345">
            <v>4599</v>
          </cell>
          <cell r="B4345" t="str">
            <v>PEDESTAL MANOBRA SIMPLES C/INDICADOR FOFO MOD. PMSI-13-79 P/ REGISTRO OVAL DN 400</v>
          </cell>
          <cell r="C4345" t="str">
            <v>UN</v>
          </cell>
          <cell r="E4345" t="str">
            <v>0,04</v>
          </cell>
        </row>
        <row r="4346">
          <cell r="A4346">
            <v>4602</v>
          </cell>
          <cell r="B4346" t="str">
            <v>PEDESTAL MANOBRA SIMPLES C/INDICADOR FOFO MOD. PMSI-14-65 P/ REGISTRO OVAL DN 600</v>
          </cell>
          <cell r="C4346" t="str">
            <v>UN</v>
          </cell>
          <cell r="E4346" t="str">
            <v>0,03</v>
          </cell>
        </row>
        <row r="4347">
          <cell r="A4347">
            <v>4603</v>
          </cell>
          <cell r="B4347" t="str">
            <v>PEDESTAL MANOBRA SIMPLES C/INDICADOR FOFO MOD. PMSI-14-66 P/ REGISTRO OVAL DN 700</v>
          </cell>
          <cell r="C4347" t="str">
            <v>UN</v>
          </cell>
          <cell r="E4347" t="str">
            <v>0,04</v>
          </cell>
        </row>
        <row r="4348">
          <cell r="A4348">
            <v>4604</v>
          </cell>
          <cell r="B4348" t="str">
            <v>PEDESTAL MANOBRA SIMPLES C/INDICADOR FOFO MOD. PMSI-14-67 P/ REGISTRO OVAL DN 800</v>
          </cell>
          <cell r="C4348" t="str">
            <v>UN</v>
          </cell>
          <cell r="E4348" t="str">
            <v>0,04</v>
          </cell>
        </row>
        <row r="4349">
          <cell r="A4349">
            <v>4703</v>
          </cell>
          <cell r="B4349" t="str">
            <v>PEDESTAL MANOBRA SIMPLES C/INDICADOR FOFO MOD. PMSI-14-68 P/ REGISTRO OVAL DN 900</v>
          </cell>
          <cell r="C4349" t="str">
            <v>UN</v>
          </cell>
          <cell r="E4349" t="str">
            <v>0,04</v>
          </cell>
        </row>
        <row r="4350">
          <cell r="A4350">
            <v>4605</v>
          </cell>
          <cell r="B4350" t="str">
            <v>PEDESTAL MANOBRA SIMPLES C/INDICADOR FOFO MOD. PMSI-14-69 P/ REGISTRO OVAL DN 1000</v>
          </cell>
          <cell r="C4350" t="str">
            <v>UN</v>
          </cell>
          <cell r="E4350" t="str">
            <v>0,04</v>
          </cell>
        </row>
        <row r="4351">
          <cell r="A4351">
            <v>4522</v>
          </cell>
          <cell r="B4351" t="str">
            <v>PEDESTAL MANOBRA SIMPLES FOFO MOD PMS-01 P/ REGISTROS CHATO E C/CUNHA BORRACHA DN 50 A 300, P/ REGISTRO OVAL DN 50/100 E VALVULA BORBOLETA PN-10/16 DN 75 A 2000</v>
          </cell>
          <cell r="C4351" t="str">
            <v>UN</v>
          </cell>
          <cell r="E4351" t="str">
            <v>0,01</v>
          </cell>
        </row>
        <row r="4352">
          <cell r="A4352">
            <v>4524</v>
          </cell>
          <cell r="B4352" t="str">
            <v>PEDESTAL MANOBRA SIMPLES FOFO MOD. PMS-02 P/ REGISTROS CHATO E C/CUNHA BORRACHA DN 350 A 450 / OVAL DN 150 A 250</v>
          </cell>
          <cell r="C4352" t="str">
            <v>UN</v>
          </cell>
          <cell r="E4352" t="str">
            <v>0,03</v>
          </cell>
        </row>
        <row r="4353">
          <cell r="A4353">
            <v>4529</v>
          </cell>
          <cell r="B4353" t="str">
            <v>PEDESTAL MANOBRA SIMPLES FOFO MOD. PMS-03 P/ REGISTROS CHATO E C/CUNHA BORRACHA DN 500 / 600 / OVAL DN 300 A 500</v>
          </cell>
          <cell r="C4353" t="str">
            <v>UN</v>
          </cell>
          <cell r="E4353" t="str">
            <v>0,03</v>
          </cell>
        </row>
        <row r="4354">
          <cell r="A4354">
            <v>4527</v>
          </cell>
          <cell r="B4354" t="str">
            <v>PEDESTAL MANOBRA SIMPLES FOFO MOD. PMS-04 P/ REGISTRO OVAL DN 600/1000</v>
          </cell>
          <cell r="C4354" t="str">
            <v>UN</v>
          </cell>
          <cell r="E4354" t="str">
            <v>0,03</v>
          </cell>
        </row>
        <row r="4355">
          <cell r="A4355">
            <v>4697</v>
          </cell>
          <cell r="B4355" t="str">
            <v>PEDESTAL SUSPENSAO C/ENGRENAGENS REDUCAO SIMPLES FOFO MOD. PES-51 P/ COMPORTAS QUADRADA / CIRCULAR SENTIDO DUPLO 1000</v>
          </cell>
          <cell r="C4355" t="str">
            <v>UN</v>
          </cell>
          <cell r="E4355" t="str">
            <v>0,07</v>
          </cell>
        </row>
        <row r="4356">
          <cell r="A4356">
            <v>4698</v>
          </cell>
          <cell r="B4356" t="str">
            <v>PEDESTAL SUSPENSAO C/ENGRENAGENS REDUCAO SIMPLES FOFO MOD. PES-52 P/ COMPORTAS QUADRADA / CIRCULAR SENTIDO DUPLO 1200</v>
          </cell>
          <cell r="C4356" t="str">
            <v>UN</v>
          </cell>
          <cell r="E4356" t="str">
            <v>0,07</v>
          </cell>
        </row>
        <row r="4357">
          <cell r="A4357">
            <v>4687</v>
          </cell>
          <cell r="B4357" t="str">
            <v>PEDESTAL SUSPENSAO C/ENGRENAGENS REDUCAO SIMPLES C/INDICADOR FOFO MOD. PESI-35-92 P/ COMPORTAS QUADRADA / CIRCULAR SENTIDO DUPLO 500</v>
          </cell>
          <cell r="C4357" t="str">
            <v>UN</v>
          </cell>
          <cell r="E4357" t="str">
            <v>0,06</v>
          </cell>
        </row>
        <row r="4358">
          <cell r="A4358">
            <v>4701</v>
          </cell>
          <cell r="B4358" t="str">
            <v>PEDESTAL SUSPENSAO C/ENGRENAGENS REDUCAO SIMPLES C/INDICADOR FOFO MOD. PESI-36-93 P/ COMPORTAS QUADRADA / CIRCULAR SENTIDO DUPLO 600 0MM - INCL CACAMBA</v>
          </cell>
          <cell r="C4358" t="str">
            <v>UN</v>
          </cell>
          <cell r="E4358" t="str">
            <v>0,06</v>
          </cell>
        </row>
        <row r="4359">
          <cell r="A4359">
            <v>4702</v>
          </cell>
          <cell r="B4359" t="str">
            <v>PEDESTAL SUSPENSAO C/ENGRENAGENS REDUCAO SIMPLES C/INDICADOR FOFO MOD. PESI-37-94 P/ COMPORTAS QUADRADA / CIRCULAR SENTIDO DUPLO 700</v>
          </cell>
          <cell r="C4359" t="str">
            <v>UN</v>
          </cell>
          <cell r="E4359" t="str">
            <v>0,06</v>
          </cell>
        </row>
        <row r="4360">
          <cell r="A4360">
            <v>4673</v>
          </cell>
          <cell r="B4360" t="str">
            <v>PEDESTAL SUSPENSAO C/ENGRENAGENS REDUCAO SIMPLES C/INDICADOR FOFO MOD. PESI-38-95 P/ COMPORTA SQUADRADA / CIRCULAR SENTIDO DUPLO 800</v>
          </cell>
          <cell r="C4360" t="str">
            <v>UN</v>
          </cell>
          <cell r="E4360" t="str">
            <v>0,06</v>
          </cell>
        </row>
        <row r="4361">
          <cell r="A4361">
            <v>4645</v>
          </cell>
          <cell r="B4361" t="str">
            <v>PEDESTAL SUSPENSAO C/ENGRENAGENS REDUCAO SIMPLES C/INDICADOR FOFO MOD. PESI-39-96 P/ COMPORTAS QUADRADA / CIRCULAR SENTIDO DUPLO 900</v>
          </cell>
          <cell r="C4361" t="str">
            <v>UN</v>
          </cell>
          <cell r="E4361" t="str">
            <v>0,06</v>
          </cell>
        </row>
        <row r="4362">
          <cell r="A4362">
            <v>4646</v>
          </cell>
          <cell r="B4362" t="str">
            <v>PEDESTAL SUSPENSAO C/ENGRENAGENS REDUCAO SIMPLES C/INDICADOR FOFO MOD. PESI-40-97 P/ COMPORTAS QUADRADA / CIRCULAR SENTIDO DUPLO 1000</v>
          </cell>
          <cell r="C4362" t="str">
            <v>UN</v>
          </cell>
          <cell r="E4362" t="str">
            <v>0,07</v>
          </cell>
        </row>
        <row r="4363">
          <cell r="A4363">
            <v>4647</v>
          </cell>
          <cell r="B4363" t="str">
            <v>PEDESTAL SUSPENSAO C/ENGRENAGENS REDUCAO SIMPLES C/INDICADOR FOFO MOD. PESI-41-98 P/ COMPORTAS QUADRADA / CIRCULAR SENTIDO DUPLO 1200</v>
          </cell>
          <cell r="C4363" t="str">
            <v>UN</v>
          </cell>
          <cell r="E4363" t="str">
            <v>0,07</v>
          </cell>
        </row>
        <row r="4364">
          <cell r="A4364">
            <v>4644</v>
          </cell>
          <cell r="B4364" t="str">
            <v>PEDESTAL SUSPENSAO SIMPLES FOFO MOD. PSS-01 P/ COMPORTAS QUADRADA / CIRCULAR SENTIDO DUPLO 200 A 400</v>
          </cell>
          <cell r="C4364" t="str">
            <v>UN</v>
          </cell>
          <cell r="E4364" t="str">
            <v>0,03</v>
          </cell>
        </row>
        <row r="4365">
          <cell r="A4365">
            <v>4715</v>
          </cell>
          <cell r="B4365" t="str">
            <v>PEDRA ARDOSIA CINZA IRREGULAR</v>
          </cell>
          <cell r="C4365" t="str">
            <v>M2</v>
          </cell>
          <cell r="E4365" t="str">
            <v>8,50</v>
          </cell>
        </row>
        <row r="4366">
          <cell r="A4366">
            <v>4704</v>
          </cell>
          <cell r="B4366" t="str">
            <v>PEDRA ARDOSIA CINZA 20 X 40CM E = 1CM</v>
          </cell>
          <cell r="C4366" t="str">
            <v>M2</v>
          </cell>
          <cell r="E4366" t="str">
            <v>10,88</v>
          </cell>
        </row>
        <row r="4367">
          <cell r="A4367">
            <v>10730</v>
          </cell>
          <cell r="B4367" t="str">
            <v>PEDRA ARDOSIA CINZA 30 X 30 X 1CM</v>
          </cell>
          <cell r="C4367" t="str">
            <v>M2</v>
          </cell>
          <cell r="E4367" t="str">
            <v>10,00</v>
          </cell>
        </row>
        <row r="4368">
          <cell r="A4368">
            <v>10731</v>
          </cell>
          <cell r="B4368" t="str">
            <v>PEDRA ARDOSIA CINZA 40 X 40 X 1CM</v>
          </cell>
          <cell r="C4368" t="str">
            <v>M2</v>
          </cell>
          <cell r="E4368" t="str">
            <v>10,00</v>
          </cell>
        </row>
        <row r="4369">
          <cell r="A4369">
            <v>4705</v>
          </cell>
          <cell r="B4369" t="str">
            <v>PEDRA BASALTO CINZA IRREGULAR</v>
          </cell>
          <cell r="C4369" t="str">
            <v>M2</v>
          </cell>
          <cell r="E4369" t="str">
            <v>21,25</v>
          </cell>
        </row>
        <row r="4370">
          <cell r="A4370">
            <v>4748</v>
          </cell>
          <cell r="B4370" t="str">
            <v>PEDRA BRITADA BICA CORRIDA (NÃO CLASSIFICADA)</v>
          </cell>
          <cell r="C4370" t="str">
            <v>M3</v>
          </cell>
          <cell r="E4370" t="str">
            <v>33,29</v>
          </cell>
        </row>
        <row r="4371">
          <cell r="A4371">
            <v>4729</v>
          </cell>
          <cell r="B4371" t="str">
            <v>PEDRA BRITADA GRADUADA (CLASSIFICADA)</v>
          </cell>
          <cell r="C4371" t="str">
            <v>M3</v>
          </cell>
          <cell r="E4371" t="str">
            <v>36,73</v>
          </cell>
        </row>
        <row r="4372">
          <cell r="A4372">
            <v>4720</v>
          </cell>
          <cell r="B4372" t="str">
            <v>PEDRA BRITADA N. 0 PEDRISCO OU CASCALHINHO</v>
          </cell>
          <cell r="C4372" t="str">
            <v>M3</v>
          </cell>
          <cell r="E4372" t="str">
            <v>36,73</v>
          </cell>
        </row>
        <row r="4373">
          <cell r="A4373">
            <v>4727</v>
          </cell>
          <cell r="B4373" t="str">
            <v>PEDRA BRITADA N. 05 OU 75 MM</v>
          </cell>
          <cell r="C4373" t="str">
            <v>M3</v>
          </cell>
          <cell r="E4373" t="str">
            <v>24,11</v>
          </cell>
        </row>
        <row r="4374">
          <cell r="A4374">
            <v>4721</v>
          </cell>
          <cell r="B4374" t="str">
            <v>PEDRA BRITADA N. 1 OU 19 MM</v>
          </cell>
          <cell r="C4374" t="str">
            <v>M3</v>
          </cell>
          <cell r="E4374" t="str">
            <v>36,96</v>
          </cell>
        </row>
        <row r="4375">
          <cell r="A4375">
            <v>4718</v>
          </cell>
          <cell r="B4375" t="str">
            <v>PEDRA BRITADA N. 2 OU 25 MM</v>
          </cell>
          <cell r="C4375" t="str">
            <v>M3</v>
          </cell>
          <cell r="E4375" t="str">
            <v>35,70</v>
          </cell>
        </row>
        <row r="4376">
          <cell r="A4376">
            <v>4722</v>
          </cell>
          <cell r="B4376" t="str">
            <v>PEDRA BRITADA N. 3 OU 38 MM</v>
          </cell>
          <cell r="C4376" t="str">
            <v>M3</v>
          </cell>
          <cell r="E4376" t="str">
            <v>32,14</v>
          </cell>
        </row>
        <row r="4377">
          <cell r="A4377">
            <v>4723</v>
          </cell>
          <cell r="B4377" t="str">
            <v>PEDRA BRITADA N. 4 OU 50 MM</v>
          </cell>
          <cell r="C4377" t="str">
            <v>M3</v>
          </cell>
          <cell r="E4377" t="str">
            <v>30,99</v>
          </cell>
        </row>
        <row r="4378">
          <cell r="A4378">
            <v>4712</v>
          </cell>
          <cell r="B4378" t="str">
            <v>PEDRA C/SUPERF LISA NAO TRABALHADA P/ REVESTIMENTO</v>
          </cell>
          <cell r="C4378" t="str">
            <v>M2</v>
          </cell>
          <cell r="E4378" t="str">
            <v>27,50</v>
          </cell>
        </row>
        <row r="4379">
          <cell r="A4379">
            <v>13714</v>
          </cell>
          <cell r="B4379" t="str">
            <v>PEDRA CARIRI 20 X 30CM</v>
          </cell>
          <cell r="C4379" t="str">
            <v>M2</v>
          </cell>
          <cell r="E4379" t="str">
            <v>37,50</v>
          </cell>
        </row>
        <row r="4380">
          <cell r="A4380">
            <v>11089</v>
          </cell>
          <cell r="B4380" t="str">
            <v>PEDRA DE ALVENARIA DE UMA FACE</v>
          </cell>
          <cell r="C4380" t="str">
            <v>M3</v>
          </cell>
          <cell r="E4380" t="str">
            <v>58,18</v>
          </cell>
        </row>
        <row r="4381">
          <cell r="A4381">
            <v>2710</v>
          </cell>
          <cell r="B4381" t="str">
            <v>PEDRA ESMERIL 6 X 3/4"</v>
          </cell>
          <cell r="C4381" t="str">
            <v>UN</v>
          </cell>
          <cell r="E4381" t="str">
            <v>20,81</v>
          </cell>
        </row>
        <row r="4382">
          <cell r="A4382">
            <v>10732</v>
          </cell>
          <cell r="B4382" t="str">
            <v>PEDRA GRANITICA ALMOFADADA ESP = 5 A 6CM P/ REVESTIMENTO</v>
          </cell>
          <cell r="C4382" t="str">
            <v>M2</v>
          </cell>
          <cell r="E4382" t="str">
            <v>33,75</v>
          </cell>
        </row>
        <row r="4383">
          <cell r="A4383">
            <v>11120</v>
          </cell>
          <cell r="B4383" t="str">
            <v>PEDRA GRANITICA OU BASALTICA FACETADA 20 X 20 X 20CM</v>
          </cell>
          <cell r="C4383" t="str">
            <v>UN</v>
          </cell>
          <cell r="E4383" t="str">
            <v>1,13</v>
          </cell>
        </row>
        <row r="4384">
          <cell r="A4384">
            <v>10733</v>
          </cell>
          <cell r="B4384" t="str">
            <v>PEDRA GRANITICA RACHINHA ESP=2 A 3CM IRREGULAR P/ REVESTIMENTO</v>
          </cell>
          <cell r="C4384" t="str">
            <v>M2</v>
          </cell>
          <cell r="E4384" t="str">
            <v>30,00</v>
          </cell>
        </row>
        <row r="4385">
          <cell r="A4385">
            <v>10734</v>
          </cell>
          <cell r="B4385" t="str">
            <v>PEDRA GRANITICA RACHINHA ESP=2 A 3CM SERRADA P/ REVESTIMENTO</v>
          </cell>
          <cell r="C4385" t="str">
            <v>M2</v>
          </cell>
          <cell r="E4385" t="str">
            <v>45,63</v>
          </cell>
        </row>
        <row r="4386">
          <cell r="A4386">
            <v>10735</v>
          </cell>
          <cell r="B4386" t="str">
            <v>PEDRA ITACOLOMI DO NORTE NATURAL</v>
          </cell>
          <cell r="C4386" t="str">
            <v>M2</v>
          </cell>
          <cell r="E4386" t="str">
            <v>34,38</v>
          </cell>
        </row>
        <row r="4387">
          <cell r="A4387">
            <v>10736</v>
          </cell>
          <cell r="B4387" t="str">
            <v>PEDRA ITACOLOMI DO NORTE SERRADA</v>
          </cell>
          <cell r="C4387" t="str">
            <v>M2</v>
          </cell>
          <cell r="E4387" t="str">
            <v>38,38</v>
          </cell>
        </row>
        <row r="4388">
          <cell r="A4388">
            <v>13187</v>
          </cell>
          <cell r="B4388" t="str">
            <v>PEDRA LAGOA SANTA (SERRADA) 20 X 40CM</v>
          </cell>
          <cell r="C4388" t="str">
            <v>M2</v>
          </cell>
          <cell r="E4388" t="str">
            <v>55,00</v>
          </cell>
        </row>
        <row r="4389">
          <cell r="A4389">
            <v>13188</v>
          </cell>
          <cell r="B4389" t="str">
            <v>PEDRA LAGOA SANTA IRREGULAR</v>
          </cell>
          <cell r="C4389" t="str">
            <v>M2</v>
          </cell>
          <cell r="E4389" t="str">
            <v>28,75</v>
          </cell>
        </row>
        <row r="4390">
          <cell r="A4390">
            <v>10737</v>
          </cell>
          <cell r="B4390" t="str">
            <v>PEDRA MIRACEMA</v>
          </cell>
          <cell r="C4390" t="str">
            <v>M2</v>
          </cell>
          <cell r="E4390" t="str">
            <v>25,00</v>
          </cell>
        </row>
        <row r="4391">
          <cell r="A4391">
            <v>10738</v>
          </cell>
          <cell r="B4391" t="str">
            <v>PEDRA PIRENOPOLIS C/ CORTE MANUAL - RETALHO COR AVERMELHADA</v>
          </cell>
          <cell r="C4391" t="str">
            <v>M2</v>
          </cell>
          <cell r="E4391" t="str">
            <v>24,50</v>
          </cell>
        </row>
        <row r="4392">
          <cell r="A4392">
            <v>4717</v>
          </cell>
          <cell r="B4392" t="str">
            <v>PEDRA PORTUGUESA BRANCA</v>
          </cell>
          <cell r="C4392" t="str">
            <v>M2</v>
          </cell>
          <cell r="E4392" t="str">
            <v>23,75</v>
          </cell>
        </row>
        <row r="4393">
          <cell r="A4393">
            <v>4708</v>
          </cell>
          <cell r="B4393" t="str">
            <v>PEDRA PORTUGUESA PRETA</v>
          </cell>
          <cell r="C4393" t="str">
            <v>M2</v>
          </cell>
          <cell r="E4393" t="str">
            <v>13,75</v>
          </cell>
        </row>
        <row r="4394">
          <cell r="A4394">
            <v>14326</v>
          </cell>
          <cell r="B4394" t="str">
            <v>PEDRA QUIXADA</v>
          </cell>
          <cell r="C4394" t="str">
            <v>M2</v>
          </cell>
          <cell r="E4394" t="str">
            <v>30,00</v>
          </cell>
        </row>
        <row r="4395">
          <cell r="A4395">
            <v>4709</v>
          </cell>
          <cell r="B4395" t="str">
            <v>PEDRA RACHAO P/ REVESTIMENTO</v>
          </cell>
          <cell r="C4395" t="str">
            <v>M2</v>
          </cell>
          <cell r="E4395" t="str">
            <v>58,75</v>
          </cell>
        </row>
        <row r="4396">
          <cell r="A4396">
            <v>13189</v>
          </cell>
          <cell r="B4396" t="str">
            <v>PEDRA RIO VERDE (SERRADA) 20 X 40CM</v>
          </cell>
          <cell r="C4396" t="str">
            <v>M2</v>
          </cell>
          <cell r="E4396" t="str">
            <v>50,00</v>
          </cell>
        </row>
        <row r="4397">
          <cell r="A4397">
            <v>4714</v>
          </cell>
          <cell r="B4397" t="str">
            <v>PEDRA SABAO</v>
          </cell>
          <cell r="C4397" t="str">
            <v>M2</v>
          </cell>
          <cell r="E4397" t="str">
            <v>50,00</v>
          </cell>
        </row>
        <row r="4398">
          <cell r="A4398">
            <v>4710</v>
          </cell>
          <cell r="B4398" t="str">
            <v>PEDRA SAO TOME 20 X 40CM</v>
          </cell>
          <cell r="C4398" t="str">
            <v>M2</v>
          </cell>
          <cell r="E4398" t="str">
            <v>44,38</v>
          </cell>
        </row>
        <row r="4399">
          <cell r="A4399">
            <v>4730</v>
          </cell>
          <cell r="B4399" t="str">
            <v>PEDRA-DE-MÃO OU PEDRA RACHÃO P/ MURO ARRIMO/FUNDAÇÃO/ENROCAMENTO ETC</v>
          </cell>
          <cell r="C4399" t="str">
            <v>M3</v>
          </cell>
          <cell r="E4399" t="str">
            <v>28,93</v>
          </cell>
        </row>
        <row r="4400">
          <cell r="A4400">
            <v>4750</v>
          </cell>
          <cell r="B4400" t="str">
            <v>PEDREIRO</v>
          </cell>
          <cell r="C4400" t="str">
            <v>H</v>
          </cell>
          <cell r="E4400" t="str">
            <v>8,64</v>
          </cell>
        </row>
        <row r="4401">
          <cell r="A4401">
            <v>4826</v>
          </cell>
          <cell r="B4401" t="str">
            <v>PEITORIL MARMORE BRANCO L = 15CM ESP = 3CM, POLIDO</v>
          </cell>
          <cell r="C4401" t="str">
            <v>M</v>
          </cell>
          <cell r="E4401" t="str">
            <v>30,88</v>
          </cell>
        </row>
        <row r="4402">
          <cell r="A4402">
            <v>4825</v>
          </cell>
          <cell r="B4402" t="str">
            <v>PEITORIL MARMORE BRANCO L = 25CM ESP = 3CM, POLIDO</v>
          </cell>
          <cell r="C4402" t="str">
            <v>M</v>
          </cell>
          <cell r="E4402" t="str">
            <v>41,89</v>
          </cell>
        </row>
        <row r="4403">
          <cell r="A4403">
            <v>10855</v>
          </cell>
          <cell r="B4403" t="str">
            <v>PEITORIL PRE-MOLDADO DE GRANILITE, MARMORITE OU GRANITINA L = 15CM</v>
          </cell>
          <cell r="C4403" t="str">
            <v>M</v>
          </cell>
          <cell r="E4403" t="str">
            <v>23,95</v>
          </cell>
        </row>
        <row r="4404">
          <cell r="A4404">
            <v>13340</v>
          </cell>
          <cell r="B4404" t="str">
            <v>PERFIL "U" CHAPA ACO DOBRADA E = 3,04MM H = 20CM ABAS = 5CM (4,36KG/M)</v>
          </cell>
          <cell r="C4404" t="str">
            <v>M</v>
          </cell>
          <cell r="E4404" t="str">
            <v>18,83</v>
          </cell>
        </row>
        <row r="4405">
          <cell r="A4405">
            <v>10962</v>
          </cell>
          <cell r="B4405" t="str">
            <v>PERFIL ACO ESTRUTURAL "H" - 6" X 6" (QUALQUER ESPESSURA)</v>
          </cell>
          <cell r="C4405" t="str">
            <v>KG</v>
          </cell>
          <cell r="E4405" t="str">
            <v>5,91</v>
          </cell>
        </row>
        <row r="4406">
          <cell r="A4406">
            <v>4764</v>
          </cell>
          <cell r="B4406" t="str">
            <v>PERFIL ACO ESTRUTURAL "I" - 10" X 4 5/8" (QUALQUER ESPESSURA)</v>
          </cell>
          <cell r="C4406" t="str">
            <v>KG</v>
          </cell>
          <cell r="E4406" t="str">
            <v>4,82</v>
          </cell>
        </row>
        <row r="4407">
          <cell r="A4407">
            <v>4773</v>
          </cell>
          <cell r="B4407" t="str">
            <v>PERFIL ACO ESTRUTURAL "I" - 10" X 4 5/8" ESP=11,35 MM (44,65 KG/M)</v>
          </cell>
          <cell r="C4407" t="str">
            <v>M</v>
          </cell>
          <cell r="E4407" t="str">
            <v>223,33</v>
          </cell>
        </row>
        <row r="4408">
          <cell r="A4408">
            <v>4774</v>
          </cell>
          <cell r="B4408" t="str">
            <v>PERFIL ACO ESTRUTURAL "I" - 12" X 5 1/4" (QUALQUER ESPESSURA)</v>
          </cell>
          <cell r="C4408" t="str">
            <v>KG</v>
          </cell>
          <cell r="E4408" t="str">
            <v>5,64</v>
          </cell>
        </row>
        <row r="4409">
          <cell r="A4409">
            <v>4775</v>
          </cell>
          <cell r="B4409" t="str">
            <v>PERFIL ACO ESTRUTURAL "I" - 12" X 5 1/4" ESP=11,68 MM (60,71 KG/M)</v>
          </cell>
          <cell r="C4409" t="str">
            <v>M</v>
          </cell>
          <cell r="E4409" t="str">
            <v>334,03</v>
          </cell>
        </row>
        <row r="4410">
          <cell r="A4410">
            <v>4776</v>
          </cell>
          <cell r="B4410" t="str">
            <v>PERFIL ACO ESTRUTURAL "I" - 12" X 5 1/4" ESP=14,35 MM (66,97 KG/M)</v>
          </cell>
          <cell r="C4410" t="str">
            <v>M</v>
          </cell>
          <cell r="E4410" t="str">
            <v>365,43</v>
          </cell>
        </row>
        <row r="4411">
          <cell r="A4411">
            <v>4765</v>
          </cell>
          <cell r="B4411" t="str">
            <v>PERFIL ACO ESTRUTURAL "I" - 4" X 2 5/8" ESP=6,43 MM (12,65 KG/M)</v>
          </cell>
          <cell r="C4411" t="str">
            <v>M</v>
          </cell>
          <cell r="E4411" t="str">
            <v>56,95</v>
          </cell>
        </row>
        <row r="4412">
          <cell r="A4412">
            <v>4766</v>
          </cell>
          <cell r="B4412" t="str">
            <v>PERFIL ACO ESTRUTURAL "I" - 6" X 3 3/8" (QUALQUER ESPESSURA)</v>
          </cell>
          <cell r="C4412" t="str">
            <v>KG</v>
          </cell>
          <cell r="E4412" t="str">
            <v>4,50</v>
          </cell>
        </row>
        <row r="4413">
          <cell r="A4413">
            <v>4767</v>
          </cell>
          <cell r="B4413" t="str">
            <v>PERFIL ACO ESTRUTURAL "I" - 6" X 3 3/8" ESP=8,71 MM (21,95 KG/M)</v>
          </cell>
          <cell r="C4413" t="str">
            <v>M</v>
          </cell>
          <cell r="E4413" t="str">
            <v>99,81</v>
          </cell>
        </row>
        <row r="4414">
          <cell r="A4414">
            <v>4768</v>
          </cell>
          <cell r="B4414" t="str">
            <v>PERFIL ACO ESTRUTURAL "I" - 8" X 4" (QUALQUER ESPESSURA)</v>
          </cell>
          <cell r="C4414" t="str">
            <v>KG</v>
          </cell>
          <cell r="E4414" t="str">
            <v>5,00</v>
          </cell>
        </row>
        <row r="4415">
          <cell r="A4415">
            <v>10963</v>
          </cell>
          <cell r="B4415" t="str">
            <v>PERFIL ACO ESTRUTURAL "I" - 8" X 4" ESP=11,20 MM (34,22 KG/M)</v>
          </cell>
          <cell r="C4415" t="str">
            <v>M</v>
          </cell>
          <cell r="E4415" t="str">
            <v>185,17</v>
          </cell>
        </row>
        <row r="4416">
          <cell r="A4416">
            <v>4769</v>
          </cell>
          <cell r="B4416" t="str">
            <v>PERFIL ACO ESTRUTURAL "I" - 8" X 4" ESP=8,86 MM (30,50 KG/M)</v>
          </cell>
          <cell r="C4416" t="str">
            <v>M</v>
          </cell>
          <cell r="E4416" t="str">
            <v>160,88</v>
          </cell>
        </row>
        <row r="4417">
          <cell r="A4417">
            <v>10964</v>
          </cell>
          <cell r="B4417" t="str">
            <v>PERFIL ACO ESTRUTURAL "U" - 15" X 3 3/8" (QUALQUER ESPESSURA)</v>
          </cell>
          <cell r="C4417" t="str">
            <v>KG</v>
          </cell>
          <cell r="E4417" t="str">
            <v>5,91</v>
          </cell>
        </row>
        <row r="4418">
          <cell r="A4418">
            <v>10965</v>
          </cell>
          <cell r="B4418" t="str">
            <v>PERFIL ACO ESTRUTURAL "U" - 4" X 1 5/8" ESP=6,27 MM (9,30 KG/M)</v>
          </cell>
          <cell r="C4418" t="str">
            <v>M</v>
          </cell>
          <cell r="E4418" t="str">
            <v>41,44</v>
          </cell>
        </row>
        <row r="4419">
          <cell r="A4419">
            <v>10966</v>
          </cell>
          <cell r="B4419" t="str">
            <v>PERFIL ACO ESTRUTURAL "U" - 6" X 2" (QUALQUER ESPESSURA)</v>
          </cell>
          <cell r="C4419" t="str">
            <v>KG</v>
          </cell>
          <cell r="E4419" t="str">
            <v>4,64</v>
          </cell>
        </row>
        <row r="4420">
          <cell r="A4420">
            <v>11651</v>
          </cell>
          <cell r="B4420" t="str">
            <v>PERFURATRIZ A AR COMPRIMIDO ATLAS COPCO RH-571 17,8KG MANUAL DIAM 3,0CM</v>
          </cell>
          <cell r="C4420" t="str">
            <v>UN</v>
          </cell>
          <cell r="E4420" t="str">
            <v>6.944,29</v>
          </cell>
        </row>
        <row r="4421">
          <cell r="A4421">
            <v>25709</v>
          </cell>
          <cell r="B4421" t="str">
            <v>PERFURATRIZ HIDRÁULICA MAIT HR220</v>
          </cell>
          <cell r="C4421" t="str">
            <v>H</v>
          </cell>
          <cell r="E4421" t="str">
            <v>648,00</v>
          </cell>
        </row>
        <row r="4422">
          <cell r="A4422">
            <v>4778</v>
          </cell>
          <cell r="B4422" t="str">
            <v>PERFURATRIZ PNEUMATICA P/ ROCHA TIPO ATLAS COPCO RH-571 - 17,0KG OU EQUIV</v>
          </cell>
          <cell r="C4422" t="str">
            <v>H</v>
          </cell>
          <cell r="E4422" t="str">
            <v>2,43</v>
          </cell>
        </row>
        <row r="4423">
          <cell r="A4423">
            <v>4780</v>
          </cell>
          <cell r="B4423" t="str">
            <v>PERFURATRIZ PNEUMATICA P/ ROCHA TIPO ATLAS COPCO RH-658 - 24,0KG OU EQUIV</v>
          </cell>
          <cell r="C4423" t="str">
            <v>H</v>
          </cell>
          <cell r="E4423" t="str">
            <v>2,43</v>
          </cell>
        </row>
        <row r="4424">
          <cell r="A4424">
            <v>1746</v>
          </cell>
          <cell r="B4424" t="str">
            <v>PIA ACO INOXIDAVEL 120 X 60CM C/1 CUBA</v>
          </cell>
          <cell r="C4424" t="str">
            <v>UN</v>
          </cell>
          <cell r="E4424" t="str">
            <v>102,51</v>
          </cell>
        </row>
        <row r="4425">
          <cell r="A4425">
            <v>1748</v>
          </cell>
          <cell r="B4425" t="str">
            <v>PIA ACO INOXIDAVEL 130 X 60CM C/1 CUBA</v>
          </cell>
          <cell r="C4425" t="str">
            <v>UN</v>
          </cell>
          <cell r="E4425" t="str">
            <v>117,13</v>
          </cell>
        </row>
        <row r="4426">
          <cell r="A4426">
            <v>1745</v>
          </cell>
          <cell r="B4426" t="str">
            <v>PIA ACO INOXIDAVEL 160 X 60CM C/1 CUBA</v>
          </cell>
          <cell r="C4426" t="str">
            <v>UN</v>
          </cell>
          <cell r="E4426" t="str">
            <v>142,53</v>
          </cell>
        </row>
        <row r="4427">
          <cell r="A4427">
            <v>1749</v>
          </cell>
          <cell r="B4427" t="str">
            <v>PIA ACO INOXIDAVEL 180 X 60CM C/1 CUBA</v>
          </cell>
          <cell r="C4427" t="str">
            <v>UN</v>
          </cell>
          <cell r="E4427" t="str">
            <v>160,32</v>
          </cell>
        </row>
        <row r="4428">
          <cell r="A4428">
            <v>1750</v>
          </cell>
          <cell r="B4428" t="str">
            <v>PIA ACO INOXIDAVEL 200 X 60CM C/2 CUBAS</v>
          </cell>
          <cell r="C4428" t="str">
            <v>UN</v>
          </cell>
          <cell r="E4428" t="str">
            <v>207,21</v>
          </cell>
        </row>
        <row r="4429">
          <cell r="A4429">
            <v>2713</v>
          </cell>
          <cell r="B4429" t="str">
            <v>PICARETA PONTA E PONTA SEM CABO</v>
          </cell>
          <cell r="C4429" t="str">
            <v>UN</v>
          </cell>
          <cell r="E4429" t="str">
            <v>18,73</v>
          </cell>
        </row>
        <row r="4430">
          <cell r="A4430">
            <v>13617</v>
          </cell>
          <cell r="B4430" t="str">
            <v>PICK UP VOLKSWAGEN MOD. SAVEIRO CL 1.8, 98CV, A GASOLINA</v>
          </cell>
          <cell r="C4430" t="str">
            <v>UN</v>
          </cell>
          <cell r="E4430" t="str">
            <v>52.790,85</v>
          </cell>
        </row>
        <row r="4431">
          <cell r="A4431">
            <v>5328</v>
          </cell>
          <cell r="B4431" t="str">
            <v>PIGMENTO CONCENTRADO PARA TINTA PVA BISNAGA 60ML</v>
          </cell>
          <cell r="C4431" t="str">
            <v>UN</v>
          </cell>
          <cell r="E4431" t="str">
            <v>3,04</v>
          </cell>
        </row>
        <row r="4432">
          <cell r="A4432">
            <v>5329</v>
          </cell>
          <cell r="B4432" t="str">
            <v>PIGMENTO CONCENTRADO PARA TINTA TIPO CORALCOR BISNAGA 28CM3</v>
          </cell>
          <cell r="C4432" t="str">
            <v>UN</v>
          </cell>
          <cell r="E4432" t="str">
            <v>3,67</v>
          </cell>
        </row>
        <row r="4433">
          <cell r="A4433">
            <v>5327</v>
          </cell>
          <cell r="B4433" t="str">
            <v>PIGMENTO TP PO XADREZ</v>
          </cell>
          <cell r="C4433" t="str">
            <v>KG</v>
          </cell>
          <cell r="E4433" t="str">
            <v>22,78</v>
          </cell>
        </row>
        <row r="4434">
          <cell r="A4434">
            <v>11091</v>
          </cell>
          <cell r="B4434" t="str">
            <v>PINGADEIRA PLASTICA P/ TELHA FIBROCIMENTO CANALETE 49 OU KALHETA</v>
          </cell>
          <cell r="C4434" t="str">
            <v>UN</v>
          </cell>
          <cell r="E4434" t="str">
            <v>0,29</v>
          </cell>
        </row>
        <row r="4435">
          <cell r="A4435">
            <v>11092</v>
          </cell>
          <cell r="B4435" t="str">
            <v>PINGADEIRA PLASTICA P/ TELHA FIBROCIMENTO CANALETE 90</v>
          </cell>
          <cell r="C4435" t="str">
            <v>UN</v>
          </cell>
          <cell r="E4435" t="str">
            <v>0,31</v>
          </cell>
        </row>
        <row r="4436">
          <cell r="A4436">
            <v>14147</v>
          </cell>
          <cell r="B4436" t="str">
            <v>PINO C/ ROSCA DIAM 1/4" 30 X 20"</v>
          </cell>
          <cell r="C4436" t="str">
            <v>CX</v>
          </cell>
          <cell r="E4436" t="str">
            <v>46,28</v>
          </cell>
        </row>
        <row r="4437">
          <cell r="A4437">
            <v>445</v>
          </cell>
          <cell r="B4437" t="str">
            <v>PINO P/ ISOLADOR M16X19X320MM 25KV</v>
          </cell>
          <cell r="C4437" t="str">
            <v>UN</v>
          </cell>
          <cell r="E4437" t="str">
            <v>7,83</v>
          </cell>
        </row>
        <row r="4438">
          <cell r="A4438">
            <v>444</v>
          </cell>
          <cell r="B4438" t="str">
            <v>PINO RETO P/ ISOLADOR 15KV DIMENSOES 16 X 19 X 290MM</v>
          </cell>
          <cell r="C4438" t="str">
            <v>UN</v>
          </cell>
          <cell r="E4438" t="str">
            <v>8,26</v>
          </cell>
        </row>
        <row r="4439">
          <cell r="A4439">
            <v>4783</v>
          </cell>
          <cell r="B4439" t="str">
            <v>PINTOR</v>
          </cell>
          <cell r="C4439" t="str">
            <v>H</v>
          </cell>
          <cell r="E4439" t="str">
            <v>8,64</v>
          </cell>
        </row>
        <row r="4440">
          <cell r="A4440">
            <v>12874</v>
          </cell>
          <cell r="B4440" t="str">
            <v>PINTOR DE LETRAS</v>
          </cell>
          <cell r="C4440" t="str">
            <v>H</v>
          </cell>
          <cell r="E4440" t="str">
            <v>13,31</v>
          </cell>
        </row>
        <row r="4441">
          <cell r="A4441">
            <v>25960</v>
          </cell>
          <cell r="B4441" t="str">
            <v>PINTOR DE PAVIMENTACAO ASFALTICA</v>
          </cell>
          <cell r="C4441" t="str">
            <v>H</v>
          </cell>
          <cell r="E4441" t="str">
            <v>6,61</v>
          </cell>
        </row>
        <row r="4442">
          <cell r="A4442">
            <v>4785</v>
          </cell>
          <cell r="B4442" t="str">
            <v>PINTOR PARA TINTA EPOXI</v>
          </cell>
          <cell r="C4442" t="str">
            <v>H</v>
          </cell>
          <cell r="E4442" t="str">
            <v>9,21</v>
          </cell>
        </row>
        <row r="4443">
          <cell r="A4443">
            <v>4799</v>
          </cell>
          <cell r="B4443" t="str">
            <v>PISO BORRACHA 500 X 500 X 15 MM CANELADO P/ ARGAMASSA AI.25 PLURIGOMA PRETO</v>
          </cell>
          <cell r="C4443" t="str">
            <v>M2</v>
          </cell>
          <cell r="E4443" t="str">
            <v>158,89</v>
          </cell>
        </row>
        <row r="4444">
          <cell r="A4444">
            <v>4801</v>
          </cell>
          <cell r="B4444" t="str">
            <v>PISO BORRACHA 500 X 500 X 3,5 MM CANELADO P/ COLA G.25 PLURIGOMA PRETO</v>
          </cell>
          <cell r="C4444" t="str">
            <v>M2</v>
          </cell>
          <cell r="E4444" t="str">
            <v>37,57</v>
          </cell>
        </row>
        <row r="4445">
          <cell r="A4445">
            <v>4802</v>
          </cell>
          <cell r="B4445" t="str">
            <v>PISO BORRACHA 500 X 500 X 3,5 MM FRISADO P/ COLA G.45 PLURIGOMA PRETO</v>
          </cell>
          <cell r="C4445" t="str">
            <v>M2</v>
          </cell>
          <cell r="E4445" t="str">
            <v>37,57</v>
          </cell>
        </row>
        <row r="4446">
          <cell r="A4446">
            <v>4800</v>
          </cell>
          <cell r="B4446" t="str">
            <v>PISO BORRACHA 500 X 500 X 3,5 MM PASTILHADO P/ COLA G.15 PLURIGOMA PRETO</v>
          </cell>
          <cell r="C4446" t="str">
            <v>M2</v>
          </cell>
          <cell r="E4446" t="str">
            <v>19,39</v>
          </cell>
        </row>
        <row r="4447">
          <cell r="A4447">
            <v>4798</v>
          </cell>
          <cell r="B4447" t="str">
            <v>PISO BORRACHA 500 X 500 X 7 MM CANELADO P/ ARGAMASSA A.25 PLURIGOMA PRETO</v>
          </cell>
          <cell r="C4447" t="str">
            <v>M2</v>
          </cell>
          <cell r="E4447" t="str">
            <v>84,37</v>
          </cell>
        </row>
        <row r="4448">
          <cell r="A4448">
            <v>4796</v>
          </cell>
          <cell r="B4448" t="str">
            <v>PISO BORRACHA 500 X 500 X 7 MM FRISADO P/ ARGAMASSA A.45 PLURIGOMA PRETO</v>
          </cell>
          <cell r="C4448" t="str">
            <v>M2</v>
          </cell>
          <cell r="E4448" t="str">
            <v>84,37</v>
          </cell>
        </row>
        <row r="4449">
          <cell r="A4449">
            <v>4797</v>
          </cell>
          <cell r="B4449" t="str">
            <v>PISO BORRACHA 500 X 500 X 7 MM PASTILHADO P/ ARGAMASSA A.15 PLURIGOMA PRETO</v>
          </cell>
          <cell r="C4449" t="str">
            <v>M2</v>
          </cell>
          <cell r="E4449" t="str">
            <v>84,02</v>
          </cell>
        </row>
        <row r="4450">
          <cell r="A4450">
            <v>26144</v>
          </cell>
          <cell r="B4450" t="str">
            <v>PISO CERAMICO DE 20X20 VITRIFICADA, PEI 5.</v>
          </cell>
          <cell r="C4450" t="str">
            <v>M2</v>
          </cell>
          <cell r="E4450" t="str">
            <v>24,33</v>
          </cell>
        </row>
        <row r="4451">
          <cell r="A4451">
            <v>4794</v>
          </cell>
          <cell r="B4451" t="str">
            <v>PISO DE BORRACHA DE 500 X 500 X 14 MM SPORTGOMA P/ ARGAMASSA PRETO PLURIGOMA</v>
          </cell>
          <cell r="C4451" t="str">
            <v>M2</v>
          </cell>
          <cell r="E4451" t="str">
            <v>105,57</v>
          </cell>
        </row>
        <row r="4452">
          <cell r="A4452">
            <v>25965</v>
          </cell>
          <cell r="B4452" t="str">
            <v>PISO DE BORRACHA SINTÉTICA 50X50CM - ESP 4.00 MM, MODELO CANELADO, COR VERDE MUSGO</v>
          </cell>
          <cell r="C4452" t="str">
            <v>M2</v>
          </cell>
          <cell r="E4452" t="str">
            <v>79,72</v>
          </cell>
        </row>
        <row r="4453">
          <cell r="A4453">
            <v>4795</v>
          </cell>
          <cell r="B4453" t="str">
            <v>PISO DE BORRACHA 500 X 500 X 15 MM PASTILHADO P/ ARGAMASSA AI.15 PLURIGOMA PRETO</v>
          </cell>
          <cell r="C4453" t="str">
            <v>M2</v>
          </cell>
          <cell r="E4453" t="str">
            <v>147,04</v>
          </cell>
        </row>
        <row r="4454">
          <cell r="A4454">
            <v>26235</v>
          </cell>
          <cell r="B4454" t="str">
            <v>PISO ELEVADO DISSIPATIVO, COM REVESTIMENTO MONTADO SOBRE ESTRUTURA METALICA EM PLACAS DE 600X600MM.</v>
          </cell>
          <cell r="C4454" t="str">
            <v>M2</v>
          </cell>
          <cell r="E4454" t="str">
            <v>210,83</v>
          </cell>
        </row>
        <row r="4455">
          <cell r="A4455">
            <v>4786</v>
          </cell>
          <cell r="B4455" t="str">
            <v>PISO EM GRANILITE, MARMORITE OU GRANITINA - ESP = 8 MM</v>
          </cell>
          <cell r="C4455" t="str">
            <v>M2</v>
          </cell>
          <cell r="E4455" t="str">
            <v>28,50</v>
          </cell>
        </row>
        <row r="4456">
          <cell r="A4456">
            <v>25977</v>
          </cell>
          <cell r="B4456" t="str">
            <v>PISO EM GRANITO BRANCO MARFIM 30X30CM E=2CM LEVIGADO</v>
          </cell>
          <cell r="C4456" t="str">
            <v>M2</v>
          </cell>
          <cell r="E4456" t="str">
            <v>121,63</v>
          </cell>
        </row>
        <row r="4457">
          <cell r="A4457">
            <v>25978</v>
          </cell>
          <cell r="B4457" t="str">
            <v>PISO EM GRANITO BRANCO MARFIM 50X50CM E=2CM LEVIGADO</v>
          </cell>
          <cell r="C4457" t="str">
            <v>M2</v>
          </cell>
          <cell r="E4457" t="str">
            <v>133,80</v>
          </cell>
        </row>
        <row r="4458">
          <cell r="A4458">
            <v>25979</v>
          </cell>
          <cell r="B4458" t="str">
            <v>PISO EM GRANITO BRANCO MONET 50X50CM E=2CM LEVIGADO</v>
          </cell>
          <cell r="C4458" t="str">
            <v>M2</v>
          </cell>
          <cell r="E4458" t="str">
            <v>129,74</v>
          </cell>
        </row>
        <row r="4459">
          <cell r="A4459">
            <v>25980</v>
          </cell>
          <cell r="B4459" t="str">
            <v>PISO EM GRANITO BRANCO QUARTZ E=2CM LEVIGADO</v>
          </cell>
          <cell r="C4459" t="str">
            <v>M2</v>
          </cell>
          <cell r="E4459" t="str">
            <v>133,80</v>
          </cell>
        </row>
        <row r="4460">
          <cell r="A4460">
            <v>25981</v>
          </cell>
          <cell r="B4460" t="str">
            <v>PISO EM GRANITO BRANCO QUARTZ 30X30CM E=2CM LEVIGADO</v>
          </cell>
          <cell r="C4460" t="str">
            <v>M2</v>
          </cell>
          <cell r="E4460" t="str">
            <v>161,37</v>
          </cell>
        </row>
        <row r="4461">
          <cell r="A4461">
            <v>25982</v>
          </cell>
          <cell r="B4461" t="str">
            <v>PISO EM GRANITO BRANCO QUARTZ 50X50CM E=2CM LEVIGADO</v>
          </cell>
          <cell r="C4461" t="str">
            <v>M2</v>
          </cell>
          <cell r="E4461" t="str">
            <v>160,55</v>
          </cell>
        </row>
        <row r="4462">
          <cell r="A4462">
            <v>21105</v>
          </cell>
          <cell r="B4462" t="str">
            <v>PISO EM LAJOTAO COLONIAL</v>
          </cell>
          <cell r="C4462" t="str">
            <v>M2</v>
          </cell>
          <cell r="E4462" t="str">
            <v>10,17</v>
          </cell>
        </row>
        <row r="4463">
          <cell r="A4463">
            <v>21108</v>
          </cell>
          <cell r="B4463" t="str">
            <v>PISO PORCELANATO POLIDO EXTRA 30X30CM OU 40X40CM</v>
          </cell>
          <cell r="C4463" t="str">
            <v>M2</v>
          </cell>
          <cell r="E4463" t="str">
            <v>109,43</v>
          </cell>
        </row>
        <row r="4464">
          <cell r="A4464">
            <v>4792</v>
          </cell>
          <cell r="B4464" t="str">
            <v>PISO VINÍLICO EM PLACAS DE 30 X 30CM, C/ FLASH, ESP = 3,2MM</v>
          </cell>
          <cell r="C4464" t="str">
            <v>M2</v>
          </cell>
          <cell r="E4464" t="str">
            <v>48,48</v>
          </cell>
        </row>
        <row r="4465">
          <cell r="A4465">
            <v>4790</v>
          </cell>
          <cell r="B4465" t="str">
            <v>PISO VINILICO EM PLACAS 30 X 30CM, C/ FLASH, ESP = 2,0MM</v>
          </cell>
          <cell r="C4465" t="str">
            <v>M2</v>
          </cell>
          <cell r="E4465" t="str">
            <v>28,45</v>
          </cell>
        </row>
        <row r="4466">
          <cell r="A4466">
            <v>10851</v>
          </cell>
          <cell r="B4466" t="str">
            <v>PLACA ACRILICO P/IDENTIFICACAO 25 X 8CM E=4MM</v>
          </cell>
          <cell r="C4466" t="str">
            <v>UN</v>
          </cell>
          <cell r="E4466" t="str">
            <v>49,79</v>
          </cell>
        </row>
        <row r="4467">
          <cell r="A4467">
            <v>15049</v>
          </cell>
          <cell r="B4467" t="str">
            <v>PLACA CEGA FOFO DN 150 LH PREDIAL TRADICIONAL P/INSTALACAO ESGOTO PREDIAL</v>
          </cell>
          <cell r="C4467" t="str">
            <v>UN</v>
          </cell>
          <cell r="E4467" t="str">
            <v>0,01</v>
          </cell>
        </row>
        <row r="4468">
          <cell r="A4468">
            <v>21110</v>
          </cell>
          <cell r="B4468" t="str">
            <v>PLACA CEGA METALICA REDONDA P/ TOMADA DE PISO 3 X 3"</v>
          </cell>
          <cell r="C4468" t="str">
            <v>UN</v>
          </cell>
          <cell r="E4468" t="str">
            <v>11,65</v>
          </cell>
        </row>
        <row r="4469">
          <cell r="A4469">
            <v>12121</v>
          </cell>
          <cell r="B4469" t="str">
            <v>PLACA CEGA REDONDA 3'' EM TERMOPLASTICO, TIPO SILENTOQUE PIAL OU EQUIV</v>
          </cell>
          <cell r="C4469" t="str">
            <v>UN</v>
          </cell>
          <cell r="E4469" t="str">
            <v>1,83</v>
          </cell>
        </row>
        <row r="4470">
          <cell r="A4470">
            <v>12119</v>
          </cell>
          <cell r="B4470" t="str">
            <v>PLACA CEGA 4 X 2'' EM TERMOPLASTICO, TIPO SILENTOQUE PIAL OU EQUIV</v>
          </cell>
          <cell r="C4470" t="str">
            <v>UN</v>
          </cell>
          <cell r="E4470" t="str">
            <v>0,93</v>
          </cell>
        </row>
        <row r="4471">
          <cell r="A4471">
            <v>12120</v>
          </cell>
          <cell r="B4471" t="str">
            <v>PLACA CEGA 4 X 4'' EM TERMOPLASTICO, TIPO SILENTOQUE PIAL OU EQUIV</v>
          </cell>
          <cell r="C4471" t="str">
            <v>UN</v>
          </cell>
          <cell r="E4471" t="str">
            <v>2,17</v>
          </cell>
        </row>
        <row r="4472">
          <cell r="A4472">
            <v>673</v>
          </cell>
          <cell r="B4472" t="str">
            <v>PLACA CONCRETO CELULAR E = 10CM</v>
          </cell>
          <cell r="C4472" t="str">
            <v>M2</v>
          </cell>
          <cell r="E4472" t="str">
            <v>23,00</v>
          </cell>
        </row>
        <row r="4473">
          <cell r="A4473">
            <v>26148</v>
          </cell>
          <cell r="B4473" t="str">
            <v>PLACA DE CERAMICA EXTRUDADA DE ALTA RESISTENCIA COM GARRAS DE FIXACAO.</v>
          </cell>
          <cell r="C4473" t="str">
            <v>M2</v>
          </cell>
          <cell r="E4473" t="str">
            <v>34,14</v>
          </cell>
        </row>
        <row r="4474">
          <cell r="A4474">
            <v>10848</v>
          </cell>
          <cell r="B4474" t="str">
            <v>PLACA DE INAUGURACAO DURALUMINIO 40 X 60CM</v>
          </cell>
          <cell r="C4474" t="str">
            <v>UN</v>
          </cell>
          <cell r="E4474" t="str">
            <v>304,36</v>
          </cell>
        </row>
        <row r="4475">
          <cell r="A4475">
            <v>10849</v>
          </cell>
          <cell r="B4475" t="str">
            <v>PLACA DE INAUGURACAO EM BRONZE 35 X 50CM</v>
          </cell>
          <cell r="C4475" t="str">
            <v>UN</v>
          </cell>
          <cell r="E4475" t="str">
            <v>515,45</v>
          </cell>
        </row>
        <row r="4476">
          <cell r="A4476">
            <v>10850</v>
          </cell>
          <cell r="B4476" t="str">
            <v>PLACA DE NUMERACAO DE CHAPA GALVANIZADA NUM 18 12 X 18CM</v>
          </cell>
          <cell r="C4476" t="str">
            <v>UN</v>
          </cell>
          <cell r="E4476" t="str">
            <v>16,36</v>
          </cell>
        </row>
        <row r="4477">
          <cell r="A4477">
            <v>4813</v>
          </cell>
          <cell r="B4477" t="str">
            <v>PLACA DE OBRA (IDENTIFICACAO) PARA CONSTRUCAO CIVIL EM CHAPA GALVANIZADA NUM 22 (NAO INCLUI COLOCACAO)</v>
          </cell>
          <cell r="C4477" t="str">
            <v>M2</v>
          </cell>
          <cell r="E4477" t="str">
            <v>90,00</v>
          </cell>
        </row>
        <row r="4478">
          <cell r="A4478">
            <v>13629</v>
          </cell>
          <cell r="B4478" t="str">
            <v>PLACA DE OBRA (IDENTIFICACAO) PARA CONSTRUCAO CIVIL EM CHAPA GALVANIZADA NUM 26 (NAO INCLUI COLOCACAO)</v>
          </cell>
          <cell r="C4478" t="str">
            <v>M2</v>
          </cell>
          <cell r="E4478" t="str">
            <v>81,82</v>
          </cell>
        </row>
        <row r="4479">
          <cell r="A4479">
            <v>11094</v>
          </cell>
          <cell r="B4479" t="str">
            <v>PLACA DE VEDACAO NERVURA P/ TELHA FIBROCIMENTO CANALETE 90</v>
          </cell>
          <cell r="C4479" t="str">
            <v>UN</v>
          </cell>
          <cell r="E4479" t="str">
            <v>6,26</v>
          </cell>
        </row>
        <row r="4480">
          <cell r="A4480">
            <v>4309</v>
          </cell>
          <cell r="B4480" t="str">
            <v>PLACA DE VENTILACAO P/ TELHA FIBROCIMENTO CANALETE 49 KALHETA</v>
          </cell>
          <cell r="C4480" t="str">
            <v>UN</v>
          </cell>
          <cell r="E4480" t="str">
            <v>1,77</v>
          </cell>
        </row>
        <row r="4481">
          <cell r="A4481">
            <v>4307</v>
          </cell>
          <cell r="B4481" t="str">
            <v>PLACA DE VENTILACAO P/ TELHA FIBROCIMENTO CANALETE 90 OU KALHETAO</v>
          </cell>
          <cell r="C4481" t="str">
            <v>UN</v>
          </cell>
          <cell r="E4481" t="str">
            <v>4,59</v>
          </cell>
        </row>
        <row r="4482">
          <cell r="A4482">
            <v>13521</v>
          </cell>
          <cell r="B4482" t="str">
            <v>PLACA ESMALTADA P/ IDENTIFICACAO NR DE RUA</v>
          </cell>
          <cell r="C4482" t="str">
            <v>UN</v>
          </cell>
          <cell r="E4482" t="str">
            <v>49,09</v>
          </cell>
        </row>
        <row r="4483">
          <cell r="A4483">
            <v>4812</v>
          </cell>
          <cell r="B4483" t="str">
            <v>PLACA GESSO 60 X 60CM E=12MM P/FORRO</v>
          </cell>
          <cell r="C4483" t="str">
            <v>M2</v>
          </cell>
          <cell r="E4483" t="str">
            <v>5,00</v>
          </cell>
        </row>
        <row r="4484">
          <cell r="A4484">
            <v>4820</v>
          </cell>
          <cell r="B4484" t="str">
            <v>PLACA MARMORE BRANCO COMUM 15 X 30CM E = 2,5CM, POLIDO P/ REVESTIMENTO</v>
          </cell>
          <cell r="C4484" t="str">
            <v>M2</v>
          </cell>
          <cell r="E4484" t="str">
            <v>77,93</v>
          </cell>
        </row>
        <row r="4485">
          <cell r="A4485">
            <v>4819</v>
          </cell>
          <cell r="B4485" t="str">
            <v>PLACA MARMORE BRANCO COMUM 15 X 30CM E = 3CM, POLIDO P/ REVESTIMENTO</v>
          </cell>
          <cell r="C4485" t="str">
            <v>M2</v>
          </cell>
          <cell r="E4485" t="str">
            <v>87,67</v>
          </cell>
        </row>
        <row r="4486">
          <cell r="A4486">
            <v>4822</v>
          </cell>
          <cell r="B4486" t="str">
            <v>PLACA MARMORE BRANCO 15 X 30CM E = 2CM, POLIDO PARA REVESTIMENTO</v>
          </cell>
          <cell r="C4486" t="str">
            <v>M2</v>
          </cell>
          <cell r="E4486" t="str">
            <v>85,72</v>
          </cell>
        </row>
        <row r="4487">
          <cell r="A4487">
            <v>4818</v>
          </cell>
          <cell r="B4487" t="str">
            <v>PLACA MARMORE BRANCO 30 X 30CM E = 2CM, P/ PISO, POLIDO</v>
          </cell>
          <cell r="C4487" t="str">
            <v>M2</v>
          </cell>
          <cell r="E4487" t="str">
            <v>80,75</v>
          </cell>
        </row>
        <row r="4488">
          <cell r="A4488">
            <v>4821</v>
          </cell>
          <cell r="B4488" t="str">
            <v>PLACA MARMORE BRANCO 30 X 30CM E = 3CM, P/ PISO, POLIDO</v>
          </cell>
          <cell r="C4488" t="str">
            <v>M2</v>
          </cell>
          <cell r="E4488" t="str">
            <v>119,85</v>
          </cell>
        </row>
        <row r="4489">
          <cell r="A4489">
            <v>10698</v>
          </cell>
          <cell r="B4489" t="str">
            <v>PLACA PRE-MOLDADA DE GRANILITE, MARMORITE OU GRANITINA ESP = 3CM P/ PAREDE</v>
          </cell>
          <cell r="C4489" t="str">
            <v>M2</v>
          </cell>
          <cell r="E4489" t="str">
            <v>59,87</v>
          </cell>
        </row>
        <row r="4490">
          <cell r="A4490">
            <v>4884</v>
          </cell>
          <cell r="B4490" t="str">
            <v>PLACA REDUCAO FOFO PN-10 DN 1000X800</v>
          </cell>
          <cell r="C4490" t="str">
            <v>UN</v>
          </cell>
          <cell r="E4490" t="str">
            <v>0,24</v>
          </cell>
        </row>
        <row r="4491">
          <cell r="A4491">
            <v>4833</v>
          </cell>
          <cell r="B4491" t="str">
            <v>PLACA REDUCAO FOFO PN-10 DN 200X100</v>
          </cell>
          <cell r="C4491" t="str">
            <v>UN</v>
          </cell>
          <cell r="E4491" t="str">
            <v>0,01</v>
          </cell>
        </row>
        <row r="4492">
          <cell r="A4492">
            <v>4887</v>
          </cell>
          <cell r="B4492" t="str">
            <v>PLACA REDUCAO FOFO PN-10 DN 400X250</v>
          </cell>
          <cell r="C4492" t="str">
            <v>UN</v>
          </cell>
          <cell r="E4492" t="str">
            <v>0,03</v>
          </cell>
        </row>
        <row r="4493">
          <cell r="A4493">
            <v>4886</v>
          </cell>
          <cell r="B4493" t="str">
            <v>PLACA REDUCAO FOFO PN-10 DN 600X450</v>
          </cell>
          <cell r="C4493" t="str">
            <v>UN</v>
          </cell>
          <cell r="E4493" t="str">
            <v>0,10</v>
          </cell>
        </row>
        <row r="4494">
          <cell r="A4494">
            <v>4885</v>
          </cell>
          <cell r="B4494" t="str">
            <v>PLACA REDUCAO FOFO PN-10 DN 900X700</v>
          </cell>
          <cell r="C4494" t="str">
            <v>UN</v>
          </cell>
          <cell r="E4494" t="str">
            <v>0,17</v>
          </cell>
        </row>
        <row r="4495">
          <cell r="A4495">
            <v>4878</v>
          </cell>
          <cell r="B4495" t="str">
            <v>PLACA REDUCAO FOFO PN-16 DN 1000X700</v>
          </cell>
          <cell r="C4495" t="str">
            <v>UN</v>
          </cell>
          <cell r="E4495" t="str">
            <v>0,28</v>
          </cell>
        </row>
        <row r="4496">
          <cell r="A4496">
            <v>4858</v>
          </cell>
          <cell r="B4496" t="str">
            <v>PLACA REDUCAO FOFO PN-16 DN 1000X800</v>
          </cell>
          <cell r="C4496" t="str">
            <v>UN</v>
          </cell>
          <cell r="E4496" t="str">
            <v>0,30</v>
          </cell>
        </row>
        <row r="4497">
          <cell r="A4497">
            <v>4847</v>
          </cell>
          <cell r="B4497" t="str">
            <v>PLACA REDUCAO FOFO PN-16 DN 200X100</v>
          </cell>
          <cell r="C4497" t="str">
            <v>UN</v>
          </cell>
          <cell r="E4497" t="str">
            <v>0,01</v>
          </cell>
        </row>
        <row r="4498">
          <cell r="A4498">
            <v>4848</v>
          </cell>
          <cell r="B4498" t="str">
            <v>PLACA REDUCAO FOFO PN-16 DN 250X200</v>
          </cell>
          <cell r="C4498" t="str">
            <v>UN</v>
          </cell>
          <cell r="E4498" t="str">
            <v>0,03</v>
          </cell>
        </row>
        <row r="4499">
          <cell r="A4499">
            <v>4849</v>
          </cell>
          <cell r="B4499" t="str">
            <v>PLACA REDUCAO FOFO PN-16 DN 350X150</v>
          </cell>
          <cell r="C4499" t="str">
            <v>UN</v>
          </cell>
          <cell r="E4499" t="str">
            <v>0,03</v>
          </cell>
        </row>
        <row r="4500">
          <cell r="A4500">
            <v>4882</v>
          </cell>
          <cell r="B4500" t="str">
            <v>PLACA REDUCAO FOFO PN-16 DN 350X250</v>
          </cell>
          <cell r="C4500" t="str">
            <v>UN</v>
          </cell>
          <cell r="E4500" t="str">
            <v>0,04</v>
          </cell>
        </row>
        <row r="4501">
          <cell r="A4501">
            <v>4850</v>
          </cell>
          <cell r="B4501" t="str">
            <v>PLACA REDUCAO FOFO PN-16 DN 400X150</v>
          </cell>
          <cell r="C4501" t="str">
            <v>UN</v>
          </cell>
          <cell r="E4501" t="str">
            <v>0,04</v>
          </cell>
        </row>
        <row r="4502">
          <cell r="A4502">
            <v>4851</v>
          </cell>
          <cell r="B4502" t="str">
            <v>PLACA REDUCAO FOFO PN-16 DN 400X200</v>
          </cell>
          <cell r="C4502" t="str">
            <v>UN</v>
          </cell>
          <cell r="E4502" t="str">
            <v>0,04</v>
          </cell>
        </row>
        <row r="4503">
          <cell r="A4503">
            <v>4852</v>
          </cell>
          <cell r="B4503" t="str">
            <v>PLACA REDUCAO FOFO PN-16 DN 400X250</v>
          </cell>
          <cell r="C4503" t="str">
            <v>UN</v>
          </cell>
          <cell r="E4503" t="str">
            <v>0,05</v>
          </cell>
        </row>
        <row r="4504">
          <cell r="A4504">
            <v>4881</v>
          </cell>
          <cell r="B4504" t="str">
            <v>PLACA REDUCAO FOFO PN-16 DN 400X300</v>
          </cell>
          <cell r="C4504" t="str">
            <v>UN</v>
          </cell>
          <cell r="E4504" t="str">
            <v>0,05</v>
          </cell>
        </row>
        <row r="4505">
          <cell r="A4505">
            <v>4853</v>
          </cell>
          <cell r="B4505" t="str">
            <v>PLACA REDUCAO FOFO PN-16 DN 450X350</v>
          </cell>
          <cell r="C4505" t="str">
            <v>UN</v>
          </cell>
          <cell r="E4505" t="str">
            <v>0,05</v>
          </cell>
        </row>
        <row r="4506">
          <cell r="A4506">
            <v>4880</v>
          </cell>
          <cell r="B4506" t="str">
            <v>PLACA REDUCAO FOFO PN-16 DN 500X350</v>
          </cell>
          <cell r="C4506" t="str">
            <v>UN</v>
          </cell>
          <cell r="E4506" t="str">
            <v>0,07</v>
          </cell>
        </row>
        <row r="4507">
          <cell r="A4507">
            <v>4854</v>
          </cell>
          <cell r="B4507" t="str">
            <v>PLACA REDUCAO FOFO PN-16 DN 500X400</v>
          </cell>
          <cell r="C4507" t="str">
            <v>UN</v>
          </cell>
          <cell r="E4507" t="str">
            <v>0,07</v>
          </cell>
        </row>
        <row r="4508">
          <cell r="A4508">
            <v>4855</v>
          </cell>
          <cell r="B4508" t="str">
            <v>PLACA REDUCAO FOFO PN-16 DN 600X150</v>
          </cell>
          <cell r="C4508" t="str">
            <v>UN</v>
          </cell>
          <cell r="E4508" t="str">
            <v>0,13</v>
          </cell>
        </row>
        <row r="4509">
          <cell r="A4509">
            <v>4856</v>
          </cell>
          <cell r="B4509" t="str">
            <v>PLACA REDUCAO FOFO PN-16 DN 600X450</v>
          </cell>
          <cell r="C4509" t="str">
            <v>UN</v>
          </cell>
          <cell r="E4509" t="str">
            <v>0,16</v>
          </cell>
        </row>
        <row r="4510">
          <cell r="A4510">
            <v>4857</v>
          </cell>
          <cell r="B4510" t="str">
            <v>PLACA REDUCAO FOFO PN-16 DN 700X500</v>
          </cell>
          <cell r="C4510" t="str">
            <v>UN</v>
          </cell>
          <cell r="E4510" t="str">
            <v>0,16</v>
          </cell>
        </row>
        <row r="4511">
          <cell r="A4511">
            <v>4879</v>
          </cell>
          <cell r="B4511" t="str">
            <v>PLACA REDUCAO FOFO PN-16 DN 900X700</v>
          </cell>
          <cell r="C4511" t="str">
            <v>UN</v>
          </cell>
          <cell r="E4511" t="str">
            <v>0,21</v>
          </cell>
        </row>
        <row r="4512">
          <cell r="A4512">
            <v>4872</v>
          </cell>
          <cell r="B4512" t="str">
            <v>PLACA REDUCAO FOFO PN-25 DN 1000X700</v>
          </cell>
          <cell r="C4512" t="str">
            <v>UN</v>
          </cell>
          <cell r="E4512" t="str">
            <v>0,29</v>
          </cell>
        </row>
        <row r="4513">
          <cell r="A4513">
            <v>4871</v>
          </cell>
          <cell r="B4513" t="str">
            <v>PLACA REDUCAO FOFO PN-25 DN 1000X800</v>
          </cell>
          <cell r="C4513" t="str">
            <v>UN</v>
          </cell>
          <cell r="E4513" t="str">
            <v>0,33</v>
          </cell>
        </row>
        <row r="4514">
          <cell r="A4514">
            <v>4877</v>
          </cell>
          <cell r="B4514" t="str">
            <v>PLACA REDUCAO FOFO PN-25 DN 200X100</v>
          </cell>
          <cell r="C4514" t="str">
            <v>UN</v>
          </cell>
          <cell r="E4514" t="str">
            <v>0,02</v>
          </cell>
        </row>
        <row r="4515">
          <cell r="A4515">
            <v>4860</v>
          </cell>
          <cell r="B4515" t="str">
            <v>PLACA REDUCAO FOFO PN-25 DN 200X80</v>
          </cell>
          <cell r="C4515" t="str">
            <v>UN</v>
          </cell>
          <cell r="E4515" t="str">
            <v>0,02</v>
          </cell>
        </row>
        <row r="4516">
          <cell r="A4516">
            <v>4861</v>
          </cell>
          <cell r="B4516" t="str">
            <v>PLACA REDUCAO FOFO PN-25 DN 250X200</v>
          </cell>
          <cell r="C4516" t="str">
            <v>UN</v>
          </cell>
          <cell r="E4516" t="str">
            <v>0,04</v>
          </cell>
        </row>
        <row r="4517">
          <cell r="A4517">
            <v>4862</v>
          </cell>
          <cell r="B4517" t="str">
            <v>PLACA REDUCAO FOFO PN-25 DN 350X150</v>
          </cell>
          <cell r="C4517" t="str">
            <v>UN</v>
          </cell>
          <cell r="E4517" t="str">
            <v>0,05</v>
          </cell>
        </row>
        <row r="4518">
          <cell r="A4518">
            <v>4863</v>
          </cell>
          <cell r="B4518" t="str">
            <v>PLACA REDUCAO FOFO PN-25 DN 350X250</v>
          </cell>
          <cell r="C4518" t="str">
            <v>UN</v>
          </cell>
          <cell r="E4518" t="str">
            <v>0,05</v>
          </cell>
        </row>
        <row r="4519">
          <cell r="A4519">
            <v>4864</v>
          </cell>
          <cell r="B4519" t="str">
            <v>PLACA REDUCAO FOFO PN-25 DN 400X150</v>
          </cell>
          <cell r="C4519" t="str">
            <v>UN</v>
          </cell>
          <cell r="E4519" t="str">
            <v>0,06</v>
          </cell>
        </row>
        <row r="4520">
          <cell r="A4520">
            <v>4876</v>
          </cell>
          <cell r="B4520" t="str">
            <v>PLACA REDUCAO FOFO PN-25 DN 400X200</v>
          </cell>
          <cell r="C4520" t="str">
            <v>UN</v>
          </cell>
          <cell r="E4520" t="str">
            <v>0,06</v>
          </cell>
        </row>
        <row r="4521">
          <cell r="A4521">
            <v>4865</v>
          </cell>
          <cell r="B4521" t="str">
            <v>PLACA REDUCAO FOFO PN-25 DN 400X250</v>
          </cell>
          <cell r="C4521" t="str">
            <v>UN</v>
          </cell>
          <cell r="E4521" t="str">
            <v>0,06</v>
          </cell>
        </row>
        <row r="4522">
          <cell r="A4522">
            <v>4866</v>
          </cell>
          <cell r="B4522" t="str">
            <v>PLACA REDUCAO FOFO PN-25 DN 400X300</v>
          </cell>
          <cell r="C4522" t="str">
            <v>UN</v>
          </cell>
          <cell r="E4522" t="str">
            <v>0,06</v>
          </cell>
        </row>
        <row r="4523">
          <cell r="A4523">
            <v>4867</v>
          </cell>
          <cell r="B4523" t="str">
            <v>PLACA REDUCAO FOFO PN-25 DN 450X350</v>
          </cell>
          <cell r="C4523" t="str">
            <v>UN</v>
          </cell>
          <cell r="E4523" t="str">
            <v>0,07</v>
          </cell>
        </row>
        <row r="4524">
          <cell r="A4524">
            <v>4875</v>
          </cell>
          <cell r="B4524" t="str">
            <v>PLACA REDUCAO FOFO PN-25 DN 500X350</v>
          </cell>
          <cell r="C4524" t="str">
            <v>UN</v>
          </cell>
          <cell r="E4524" t="str">
            <v>0,08</v>
          </cell>
        </row>
        <row r="4525">
          <cell r="A4525">
            <v>4874</v>
          </cell>
          <cell r="B4525" t="str">
            <v>PLACA REDUCAO FOFO PN-25 DN 500X400</v>
          </cell>
          <cell r="C4525" t="str">
            <v>UN</v>
          </cell>
          <cell r="E4525" t="str">
            <v>0,08</v>
          </cell>
        </row>
        <row r="4526">
          <cell r="A4526">
            <v>4868</v>
          </cell>
          <cell r="B4526" t="str">
            <v>PLACA REDUCAO FOFO PN-25 DN 600X150</v>
          </cell>
          <cell r="C4526" t="str">
            <v>UN</v>
          </cell>
          <cell r="E4526" t="str">
            <v>0,16</v>
          </cell>
        </row>
        <row r="4527">
          <cell r="A4527">
            <v>4873</v>
          </cell>
          <cell r="B4527" t="str">
            <v>PLACA REDUCAO FOFO PN-25 DN 600X450</v>
          </cell>
          <cell r="C4527" t="str">
            <v>UN</v>
          </cell>
          <cell r="E4527" t="str">
            <v>0,17</v>
          </cell>
        </row>
        <row r="4528">
          <cell r="A4528">
            <v>4869</v>
          </cell>
          <cell r="B4528" t="str">
            <v>PLACA REDUCAO FOFO PN-25 DN 700X500</v>
          </cell>
          <cell r="C4528" t="str">
            <v>UN</v>
          </cell>
          <cell r="E4528" t="str">
            <v>0,21</v>
          </cell>
        </row>
        <row r="4529">
          <cell r="A4529">
            <v>4870</v>
          </cell>
          <cell r="B4529" t="str">
            <v>PLACA REDUCAO FOFO PN-25 DN 900X700</v>
          </cell>
          <cell r="C4529" t="str">
            <v>UN</v>
          </cell>
          <cell r="E4529" t="str">
            <v>0,25</v>
          </cell>
        </row>
        <row r="4530">
          <cell r="A4530">
            <v>14521</v>
          </cell>
          <cell r="B4530" t="str">
            <v>PLATAFORMA PANTOGRAFICA H = 13M A SER MONTADO SOBRE CAMINHAO</v>
          </cell>
          <cell r="C4530" t="str">
            <v>UN</v>
          </cell>
          <cell r="E4530" t="str">
            <v>0,12</v>
          </cell>
        </row>
        <row r="4531">
          <cell r="A4531">
            <v>26117</v>
          </cell>
          <cell r="B4531" t="str">
            <v>PLOTAGEM ELETRONICA DE PROJETO EM FORMATO A1 E A0.</v>
          </cell>
          <cell r="C4531" t="str">
            <v>FL</v>
          </cell>
          <cell r="E4531" t="str">
            <v>11,85</v>
          </cell>
        </row>
        <row r="4532">
          <cell r="A4532">
            <v>4893</v>
          </cell>
          <cell r="B4532" t="str">
            <v>PLUG OU BUJAO FERRO GALV 1 1/2"</v>
          </cell>
          <cell r="C4532" t="str">
            <v>UN</v>
          </cell>
          <cell r="E4532" t="str">
            <v>3,73</v>
          </cell>
        </row>
        <row r="4533">
          <cell r="A4533">
            <v>4894</v>
          </cell>
          <cell r="B4533" t="str">
            <v>PLUG OU BUJAO FERRO GALV 1 1/4"</v>
          </cell>
          <cell r="C4533" t="str">
            <v>UN</v>
          </cell>
          <cell r="E4533" t="str">
            <v>2,88</v>
          </cell>
        </row>
        <row r="4534">
          <cell r="A4534">
            <v>4888</v>
          </cell>
          <cell r="B4534" t="str">
            <v>PLUG OU BUJAO FERRO GALV 1/2"</v>
          </cell>
          <cell r="C4534" t="str">
            <v>UN</v>
          </cell>
          <cell r="E4534" t="str">
            <v>0,85</v>
          </cell>
        </row>
        <row r="4535">
          <cell r="A4535">
            <v>4890</v>
          </cell>
          <cell r="B4535" t="str">
            <v>PLUG OU BUJAO FERRO GALV 1"</v>
          </cell>
          <cell r="C4535" t="str">
            <v>UN</v>
          </cell>
          <cell r="E4535" t="str">
            <v>1,91</v>
          </cell>
        </row>
        <row r="4536">
          <cell r="A4536">
            <v>12411</v>
          </cell>
          <cell r="B4536" t="str">
            <v>PLUG OU BUJAO FERRO GALV 2 1/2"</v>
          </cell>
          <cell r="C4536" t="str">
            <v>UN</v>
          </cell>
          <cell r="E4536" t="str">
            <v>10,67</v>
          </cell>
        </row>
        <row r="4537">
          <cell r="A4537">
            <v>4891</v>
          </cell>
          <cell r="B4537" t="str">
            <v>PLUG OU BUJAO FERRO GALV 2"</v>
          </cell>
          <cell r="C4537" t="str">
            <v>UN</v>
          </cell>
          <cell r="E4537" t="str">
            <v>5,67</v>
          </cell>
        </row>
        <row r="4538">
          <cell r="A4538">
            <v>4889</v>
          </cell>
          <cell r="B4538" t="str">
            <v>PLUG OU BUJAO FERRO GALV 3/4"</v>
          </cell>
          <cell r="C4538" t="str">
            <v>UN</v>
          </cell>
          <cell r="E4538" t="str">
            <v>1,34</v>
          </cell>
        </row>
        <row r="4539">
          <cell r="A4539">
            <v>4892</v>
          </cell>
          <cell r="B4539" t="str">
            <v>PLUG OU BUJAO FERRO GALV 3"</v>
          </cell>
          <cell r="C4539" t="str">
            <v>UN</v>
          </cell>
          <cell r="E4539" t="str">
            <v>14,66</v>
          </cell>
        </row>
        <row r="4540">
          <cell r="A4540">
            <v>12412</v>
          </cell>
          <cell r="B4540" t="str">
            <v>PLUG OU BUJAO FERRO GALV 4"</v>
          </cell>
          <cell r="C4540" t="str">
            <v>UN</v>
          </cell>
          <cell r="E4540" t="str">
            <v>28,67</v>
          </cell>
        </row>
        <row r="4541">
          <cell r="A4541">
            <v>4900</v>
          </cell>
          <cell r="B4541" t="str">
            <v>PLUG PVC C/ROSCA P/ AGUA FRIA PREDIAL 1.1/2"</v>
          </cell>
          <cell r="C4541" t="str">
            <v>UN</v>
          </cell>
          <cell r="E4541" t="str">
            <v>3,04</v>
          </cell>
        </row>
        <row r="4542">
          <cell r="A4542">
            <v>4898</v>
          </cell>
          <cell r="B4542" t="str">
            <v>PLUG PVC C/ROSCA P/ AGUA FRIA PREDIAL 1.1/4"</v>
          </cell>
          <cell r="C4542" t="str">
            <v>UN</v>
          </cell>
          <cell r="E4542" t="str">
            <v>1,06</v>
          </cell>
        </row>
        <row r="4543">
          <cell r="A4543">
            <v>4895</v>
          </cell>
          <cell r="B4543" t="str">
            <v>PLUG PVC C/ROSCA P/ AGUA FRIA PREDIAL 1/2"</v>
          </cell>
          <cell r="C4543" t="str">
            <v>UN</v>
          </cell>
          <cell r="E4543" t="str">
            <v>0,29</v>
          </cell>
        </row>
        <row r="4544">
          <cell r="A4544">
            <v>4897</v>
          </cell>
          <cell r="B4544" t="str">
            <v>PLUG PVC C/ROSCA P/ AGUA FRIA PREDIAL 1"</v>
          </cell>
          <cell r="C4544" t="str">
            <v>UN</v>
          </cell>
          <cell r="E4544" t="str">
            <v>1,11</v>
          </cell>
        </row>
        <row r="4545">
          <cell r="A4545">
            <v>4899</v>
          </cell>
          <cell r="B4545" t="str">
            <v>PLUG PVC C/ROSCA P/ AGUA FRIA PREDIAL 2"</v>
          </cell>
          <cell r="C4545" t="str">
            <v>UN</v>
          </cell>
          <cell r="E4545" t="str">
            <v>3,45</v>
          </cell>
        </row>
        <row r="4546">
          <cell r="A4546">
            <v>4896</v>
          </cell>
          <cell r="B4546" t="str">
            <v>PLUG PVC C/ROSCA P/ AGUA FRIA PREDIAL 3/4"</v>
          </cell>
          <cell r="C4546" t="str">
            <v>UN</v>
          </cell>
          <cell r="E4546" t="str">
            <v>0,44</v>
          </cell>
        </row>
        <row r="4547">
          <cell r="A4547">
            <v>4907</v>
          </cell>
          <cell r="B4547" t="str">
            <v>PLUG PVC NBR 10569 P/ REDE COLET ESG JE DN 100MM</v>
          </cell>
          <cell r="C4547" t="str">
            <v>UN</v>
          </cell>
          <cell r="E4547" t="str">
            <v>23,54</v>
          </cell>
        </row>
        <row r="4548">
          <cell r="A4548">
            <v>4906</v>
          </cell>
          <cell r="B4548" t="str">
            <v>PLUG PVC NBR 10569 P/ REDE COLET ESG JE DN 125MM</v>
          </cell>
          <cell r="C4548" t="str">
            <v>UN</v>
          </cell>
          <cell r="E4548" t="str">
            <v>27,67</v>
          </cell>
        </row>
        <row r="4549">
          <cell r="A4549">
            <v>4902</v>
          </cell>
          <cell r="B4549" t="str">
            <v>PLUG PVC NBR 10569 P/ REDE COLET ESG JE DN 150MM</v>
          </cell>
          <cell r="C4549" t="str">
            <v>UN</v>
          </cell>
          <cell r="E4549" t="str">
            <v>32,66</v>
          </cell>
        </row>
        <row r="4550">
          <cell r="A4550">
            <v>4908</v>
          </cell>
          <cell r="B4550" t="str">
            <v>PLUG PVC NBR 10569 P/ REDE COLET ESG JE DN 200MM</v>
          </cell>
          <cell r="C4550" t="str">
            <v>UN</v>
          </cell>
          <cell r="E4550" t="str">
            <v>48,20</v>
          </cell>
        </row>
        <row r="4551">
          <cell r="A4551">
            <v>4909</v>
          </cell>
          <cell r="B4551" t="str">
            <v>PLUG PVC NBR 10569 P/ REDE COLET ESG JE DN 250MM</v>
          </cell>
          <cell r="C4551" t="str">
            <v>UN</v>
          </cell>
          <cell r="E4551" t="str">
            <v>82,17</v>
          </cell>
        </row>
        <row r="4552">
          <cell r="A4552">
            <v>4904</v>
          </cell>
          <cell r="B4552" t="str">
            <v>PLUG PVC NBR 10569 P/ REDE COLET ESG JE DN 300MM</v>
          </cell>
          <cell r="C4552" t="str">
            <v>UN</v>
          </cell>
          <cell r="E4552" t="str">
            <v>184,23</v>
          </cell>
        </row>
        <row r="4553">
          <cell r="A4553">
            <v>4903</v>
          </cell>
          <cell r="B4553" t="str">
            <v>PLUG PVC NBR 10569 P/ REDE COLET ESG JE DN 350MM</v>
          </cell>
          <cell r="C4553" t="str">
            <v>UN</v>
          </cell>
          <cell r="E4553" t="str">
            <v>237,22</v>
          </cell>
        </row>
        <row r="4554">
          <cell r="A4554">
            <v>4905</v>
          </cell>
          <cell r="B4554" t="str">
            <v>PLUG PVC NBR 10569 P/ REDE COLET ESG JE DN 400MM</v>
          </cell>
          <cell r="C4554" t="str">
            <v>UN</v>
          </cell>
          <cell r="E4554" t="str">
            <v>307,10</v>
          </cell>
        </row>
        <row r="4555">
          <cell r="A4555">
            <v>11073</v>
          </cell>
          <cell r="B4555" t="str">
            <v>PLUG PVC P/ ESG PREDIAL 75MM</v>
          </cell>
          <cell r="C4555" t="str">
            <v>UN</v>
          </cell>
          <cell r="E4555" t="str">
            <v>3,38</v>
          </cell>
        </row>
        <row r="4556">
          <cell r="A4556">
            <v>11071</v>
          </cell>
          <cell r="B4556" t="str">
            <v>PLUG PVC P/ ESG PREDIAL 100MM</v>
          </cell>
          <cell r="C4556" t="str">
            <v>UN</v>
          </cell>
          <cell r="E4556" t="str">
            <v>4,06</v>
          </cell>
        </row>
        <row r="4557">
          <cell r="A4557">
            <v>11072</v>
          </cell>
          <cell r="B4557" t="str">
            <v>PLUG PVC P/ ESG PREDIAL 50MM</v>
          </cell>
          <cell r="C4557" t="str">
            <v>UN</v>
          </cell>
          <cell r="E4557" t="str">
            <v>1,50</v>
          </cell>
        </row>
        <row r="4558">
          <cell r="A4558">
            <v>2509</v>
          </cell>
          <cell r="B4558" t="str">
            <v>PLUG 3P + T 30A/440V REFERENCIA 56406, USO INDUSTRIAL TP PIAL OU EQUIV</v>
          </cell>
          <cell r="C4558" t="str">
            <v>UN</v>
          </cell>
          <cell r="E4558" t="str">
            <v>18,13</v>
          </cell>
        </row>
        <row r="4559">
          <cell r="A4559">
            <v>1374</v>
          </cell>
          <cell r="B4559" t="str">
            <v>PO 1 P/ TRATAM ESPECIAL (SIST IMPERM) CIMENTO ESPECIAL PEGA RAPIDA HEY'DI, VIAPOL OU EQUIV</v>
          </cell>
          <cell r="C4559" t="str">
            <v>KG</v>
          </cell>
          <cell r="E4559" t="str">
            <v>3,66</v>
          </cell>
        </row>
        <row r="4560">
          <cell r="A4560">
            <v>1375</v>
          </cell>
          <cell r="B4560" t="str">
            <v>PO 2 P/ TRATAM ESPECIAL (SIST IMPERM) CIMENTO ESPECIAL PEGA ULTRA RAPIDA HEY'DI, VIAPOL OU EQUIV</v>
          </cell>
          <cell r="C4560" t="str">
            <v>KG</v>
          </cell>
          <cell r="E4560" t="str">
            <v>8,86</v>
          </cell>
        </row>
        <row r="4561">
          <cell r="A4561">
            <v>4752</v>
          </cell>
          <cell r="B4561" t="str">
            <v>POCEIRO</v>
          </cell>
          <cell r="C4561" t="str">
            <v>H</v>
          </cell>
          <cell r="E4561" t="str">
            <v>10,88</v>
          </cell>
        </row>
        <row r="4562">
          <cell r="A4562">
            <v>13954</v>
          </cell>
          <cell r="B4562" t="str">
            <v>POLIDORA DE PISO (POLITRIZ) ELETRICA 4HP/12A**CAIXA**</v>
          </cell>
          <cell r="C4562" t="str">
            <v>UN</v>
          </cell>
          <cell r="E4562" t="str">
            <v>5.696,70</v>
          </cell>
        </row>
        <row r="4563">
          <cell r="A4563">
            <v>11427</v>
          </cell>
          <cell r="B4563" t="str">
            <v>POLVORA NEGRA</v>
          </cell>
          <cell r="C4563" t="str">
            <v>KG</v>
          </cell>
          <cell r="E4563" t="str">
            <v>16,80</v>
          </cell>
        </row>
        <row r="4564">
          <cell r="A4564">
            <v>26022</v>
          </cell>
          <cell r="B4564" t="str">
            <v>PONTEIRO PARA ROMPEDOR 1 1/4" ( 32MM) , SEXTAVADO, TIPO TORNIBRÁS REF. 3083.3047-00 OU SIMILAR</v>
          </cell>
          <cell r="C4564" t="str">
            <v>UN</v>
          </cell>
          <cell r="E4564" t="str">
            <v>89,52</v>
          </cell>
        </row>
        <row r="4565">
          <cell r="A4565">
            <v>421</v>
          </cell>
          <cell r="B4565" t="str">
            <v>PORCA OLHAL ACO P/ PARAFUSO C/ DIAM NOMINAL DE 16MM</v>
          </cell>
          <cell r="C4565" t="str">
            <v>UN</v>
          </cell>
          <cell r="E4565" t="str">
            <v>6,89</v>
          </cell>
        </row>
        <row r="4566">
          <cell r="A4566">
            <v>3402</v>
          </cell>
          <cell r="B4566" t="str">
            <v>PORCA OLHAL ACO ZINCADO QUENTE M-16</v>
          </cell>
          <cell r="C4566" t="str">
            <v>UN</v>
          </cell>
          <cell r="E4566" t="str">
            <v>4,57</v>
          </cell>
        </row>
        <row r="4567">
          <cell r="A4567">
            <v>14210</v>
          </cell>
          <cell r="B4567" t="str">
            <v>PORCA SEXTAVADA ESF H = 70MM CHAVE 55MM</v>
          </cell>
          <cell r="C4567" t="str">
            <v>UN</v>
          </cell>
          <cell r="E4567" t="str">
            <v>52,31</v>
          </cell>
        </row>
        <row r="4568">
          <cell r="A4568">
            <v>11973</v>
          </cell>
          <cell r="B4568" t="str">
            <v>PORCA SEXTAVADA H = 50MM</v>
          </cell>
          <cell r="C4568" t="str">
            <v>UN</v>
          </cell>
          <cell r="E4568" t="str">
            <v>27,78</v>
          </cell>
        </row>
        <row r="4569">
          <cell r="A4569">
            <v>4341</v>
          </cell>
          <cell r="B4569" t="str">
            <v>PORCA ZINCADA QUADRADA 10 MM</v>
          </cell>
          <cell r="C4569" t="str">
            <v>UN</v>
          </cell>
          <cell r="E4569" t="str">
            <v>0,16</v>
          </cell>
        </row>
        <row r="4570">
          <cell r="A4570">
            <v>4337</v>
          </cell>
          <cell r="B4570" t="str">
            <v>PORCA ZINCADA QUADRADA 16 MM</v>
          </cell>
          <cell r="C4570" t="str">
            <v>UN</v>
          </cell>
          <cell r="E4570" t="str">
            <v>0,34</v>
          </cell>
        </row>
        <row r="4571">
          <cell r="A4571">
            <v>14148</v>
          </cell>
          <cell r="B4571" t="str">
            <v>PORCA ZINCADA SEXTAVADA ALTA 1/4"</v>
          </cell>
          <cell r="C4571" t="str">
            <v>UN</v>
          </cell>
          <cell r="E4571" t="str">
            <v>0,08</v>
          </cell>
        </row>
        <row r="4572">
          <cell r="A4572">
            <v>4339</v>
          </cell>
          <cell r="B4572" t="str">
            <v>PORCA ZINCADA SEXTAVADA 1/2"</v>
          </cell>
          <cell r="C4572" t="str">
            <v>UN</v>
          </cell>
          <cell r="E4572" t="str">
            <v>0,31</v>
          </cell>
        </row>
        <row r="4573">
          <cell r="A4573">
            <v>11971</v>
          </cell>
          <cell r="B4573" t="str">
            <v>PORCA ZINCADA SEXTAVADA 24MM</v>
          </cell>
          <cell r="C4573" t="str">
            <v>UN</v>
          </cell>
          <cell r="E4573" t="str">
            <v>2,22</v>
          </cell>
        </row>
        <row r="4574">
          <cell r="A4574">
            <v>4342</v>
          </cell>
          <cell r="B4574" t="str">
            <v>PORCA ZINCADA SEXTAVADA 3/8"</v>
          </cell>
          <cell r="C4574" t="str">
            <v>UN</v>
          </cell>
          <cell r="E4574" t="str">
            <v>0,13</v>
          </cell>
        </row>
        <row r="4575">
          <cell r="A4575">
            <v>4330</v>
          </cell>
          <cell r="B4575" t="str">
            <v>PORCA ZINCADA SEXTAVADA 5/16"</v>
          </cell>
          <cell r="C4575" t="str">
            <v>UN</v>
          </cell>
          <cell r="E4575" t="str">
            <v>0,08</v>
          </cell>
        </row>
        <row r="4576">
          <cell r="A4576">
            <v>4340</v>
          </cell>
          <cell r="B4576" t="str">
            <v>PORCA ZINCADA SEXTAVADA 5/8"</v>
          </cell>
          <cell r="C4576" t="str">
            <v>UN</v>
          </cell>
          <cell r="E4576" t="str">
            <v>0,31</v>
          </cell>
        </row>
        <row r="4577">
          <cell r="A4577">
            <v>13362</v>
          </cell>
          <cell r="B4577" t="str">
            <v>PORTA ACO ENROLAR CHAPA 22 ONDULADA/PERFIL MEIA CANA - ACAB GALV NATURAL - 2,0 X 2,50M - MANUAL - COMPLETA - COLOCADA</v>
          </cell>
          <cell r="C4577" t="str">
            <v>M2</v>
          </cell>
          <cell r="E4577" t="str">
            <v>180,00</v>
          </cell>
        </row>
        <row r="4578">
          <cell r="A4578">
            <v>4911</v>
          </cell>
          <cell r="B4578" t="str">
            <v>PORTA ACO ENROLAR CHAPA 22 RAIADA LARGA - ACAB GALV NATURAL - 2,0 X 2,50M - MANUAL - COMPLETA - COLOCADA</v>
          </cell>
          <cell r="C4578" t="str">
            <v>M2</v>
          </cell>
          <cell r="E4578" t="str">
            <v>156,00</v>
          </cell>
        </row>
        <row r="4579">
          <cell r="A4579">
            <v>4913</v>
          </cell>
          <cell r="B4579" t="str">
            <v>PORTA ACO ENROLAR CHAPA 24 ONDULADA/PERFIL MEIA CANA - ACAB GALV NATURAL - 2FLS DE 2,0 X 2,60M - MANUAL - COMPLETA - COLOCADA</v>
          </cell>
          <cell r="C4579" t="str">
            <v>UN</v>
          </cell>
          <cell r="E4579" t="str">
            <v>777,00</v>
          </cell>
        </row>
        <row r="4580">
          <cell r="A4580">
            <v>4910</v>
          </cell>
          <cell r="B4580" t="str">
            <v>PORTA ACO ENROLAR CHAPA 24 RAIADA LARGA - ACAB GALV NATURAL - 2,0 X 2,50M - MANUAL - COMPLETA - COLOCADA</v>
          </cell>
          <cell r="C4580" t="str">
            <v>M2</v>
          </cell>
          <cell r="E4580" t="str">
            <v>150,00</v>
          </cell>
        </row>
        <row r="4581">
          <cell r="A4581">
            <v>4943</v>
          </cell>
          <cell r="B4581" t="str">
            <v>PORTA ACO ENROLAR CHAPA 24 VAZADA TIJOLINHO OU EQUIV C/ RETANG OU CIRCULO - ACAB GALV NATURAL - 2,0 X 2,50M - MANUAL - COMPLETA - COLOCADA</v>
          </cell>
          <cell r="C4581" t="str">
            <v>M2</v>
          </cell>
          <cell r="E4581" t="str">
            <v>259,50</v>
          </cell>
        </row>
        <row r="4582">
          <cell r="A4582">
            <v>4944</v>
          </cell>
          <cell r="B4582" t="str">
            <v>PORTA ACO ENROLAR TIPO GRADE - FABRICADA C/ PERFIL "U" VIRADO/CHAPA 16 OU PERFIL ESTEIRA GRILL REFORCADA TIJOLINHO - ACAB GALV NATURAL - 2,0 X 2,50M - MANUAL - COMPLETA - COLOCADA"</v>
          </cell>
          <cell r="C4582" t="str">
            <v>M2</v>
          </cell>
          <cell r="E4582" t="str">
            <v>232,50</v>
          </cell>
        </row>
        <row r="4583">
          <cell r="A4583">
            <v>4914</v>
          </cell>
          <cell r="B4583" t="str">
            <v>PORTA ALUMINIO ABRIR, PERFIL SERIE 25, CHAPA CORRUGADA C/ GUARNICAO 87 X 210CM</v>
          </cell>
          <cell r="C4583" t="str">
            <v>M2</v>
          </cell>
          <cell r="E4583" t="str">
            <v>340,36</v>
          </cell>
        </row>
        <row r="4584">
          <cell r="A4584">
            <v>4917</v>
          </cell>
          <cell r="B4584" t="str">
            <v>PORTA ALUMINIO ABRIR, PERFIL SERIE 25, TP VENEZIANA C/ GUARNICAO 87 X 210CM</v>
          </cell>
          <cell r="C4584" t="str">
            <v>M2</v>
          </cell>
          <cell r="E4584" t="str">
            <v>354,33</v>
          </cell>
        </row>
        <row r="4585">
          <cell r="A4585">
            <v>4923</v>
          </cell>
          <cell r="B4585" t="str">
            <v>PORTA ALUMINIO CORRER, PERFIL SERIE 16, FOLHAS P/ VIDRO C/ GUARNICAO 160 X 210CM</v>
          </cell>
          <cell r="C4585" t="str">
            <v>M2</v>
          </cell>
          <cell r="E4585" t="str">
            <v>234,76</v>
          </cell>
        </row>
        <row r="4586">
          <cell r="A4586">
            <v>4922</v>
          </cell>
          <cell r="B4586" t="str">
            <v>PORTA ALUMINIO CORRER, PERFIL SERIE 25, 2 FOLHAS PARA VIDRO C/ GUARNICAO 180 X 210CM</v>
          </cell>
          <cell r="C4586" t="str">
            <v>M2</v>
          </cell>
          <cell r="E4586" t="str">
            <v>212,00</v>
          </cell>
        </row>
        <row r="4587">
          <cell r="A4587">
            <v>5088</v>
          </cell>
          <cell r="B4587" t="str">
            <v>PORTA CADEADO ZINCADO OXIDADO PRETO</v>
          </cell>
          <cell r="C4587" t="str">
            <v>UN</v>
          </cell>
          <cell r="E4587" t="str">
            <v>6,83</v>
          </cell>
        </row>
        <row r="4588">
          <cell r="A4588">
            <v>11153</v>
          </cell>
          <cell r="B4588" t="str">
            <v>PORTA CHAPA DOBRADA ACO PRE-ZINCADO OU C/ ADICAO DE COBRE ABRIR C/ POSTIGO P/ VIDRO 87 X 210CM</v>
          </cell>
          <cell r="C4588" t="str">
            <v>M2</v>
          </cell>
          <cell r="E4588" t="str">
            <v>298,10</v>
          </cell>
        </row>
        <row r="4589">
          <cell r="A4589">
            <v>11152</v>
          </cell>
          <cell r="B4589" t="str">
            <v>PORTA CHAPA DOBRADA ACO PRE-ZINCADO OU C/ ADICAO DE COBRE ABRIR C/ TRAVESSAS P/ VIDRO 87 X 210CM</v>
          </cell>
          <cell r="C4589" t="str">
            <v>M2</v>
          </cell>
          <cell r="E4589" t="str">
            <v>188,28</v>
          </cell>
        </row>
        <row r="4590">
          <cell r="A4590">
            <v>20022</v>
          </cell>
          <cell r="B4590" t="str">
            <v>PORTA CHAPA DOBRADA ACO PRE-ZINCADO OU C/ ADICAO DE COBRE ABRIR C/ VENEZIANA 80 X 210CM</v>
          </cell>
          <cell r="C4590" t="str">
            <v>UN</v>
          </cell>
          <cell r="E4590" t="str">
            <v>423,49</v>
          </cell>
        </row>
        <row r="4591">
          <cell r="A4591">
            <v>11151</v>
          </cell>
          <cell r="B4591" t="str">
            <v>PORTA CHAPA DOBRADA ACO PRE-ZINCADO OU C/ ADICAO DE COBRE ABRIR C/ VENEZIANA 87 X 210CM</v>
          </cell>
          <cell r="C4591" t="str">
            <v>M2</v>
          </cell>
          <cell r="E4591" t="str">
            <v>233,82</v>
          </cell>
        </row>
        <row r="4592">
          <cell r="A4592">
            <v>11154</v>
          </cell>
          <cell r="B4592" t="str">
            <v>PORTA CORTA FOGO 0,90X2,10X0,04M</v>
          </cell>
          <cell r="C4592" t="str">
            <v>UN</v>
          </cell>
          <cell r="E4592" t="str">
            <v>586,60</v>
          </cell>
        </row>
        <row r="4593">
          <cell r="A4593">
            <v>25969</v>
          </cell>
          <cell r="B4593" t="str">
            <v>PORTA DENTE PARA FRESADORA CIBER W 1900.</v>
          </cell>
          <cell r="C4593" t="str">
            <v>UN</v>
          </cell>
          <cell r="E4593" t="str">
            <v>313,09</v>
          </cell>
        </row>
        <row r="4594">
          <cell r="A4594">
            <v>11367</v>
          </cell>
          <cell r="B4594" t="str">
            <v>PORTA EUCAPLAC CHAPA PINTADA COR 80X210CM E=35MM - EUCATEX</v>
          </cell>
          <cell r="C4594" t="str">
            <v>M2</v>
          </cell>
          <cell r="E4594" t="str">
            <v>116,52</v>
          </cell>
        </row>
        <row r="4595">
          <cell r="A4595">
            <v>11364</v>
          </cell>
          <cell r="B4595" t="str">
            <v>PORTA EUCATEX EUCADUR PRONTA PARA PINTURA 60 X 210 X 3,5CM</v>
          </cell>
          <cell r="C4595" t="str">
            <v>UN</v>
          </cell>
          <cell r="E4595" t="str">
            <v>92,66</v>
          </cell>
        </row>
        <row r="4596">
          <cell r="A4596">
            <v>11365</v>
          </cell>
          <cell r="B4596" t="str">
            <v>PORTA EUCATEX EUCADUR PRONTA PARA PINTURA 70 X 210 X 3,5CM</v>
          </cell>
          <cell r="C4596" t="str">
            <v>UN</v>
          </cell>
          <cell r="E4596" t="str">
            <v>95,22</v>
          </cell>
        </row>
        <row r="4597">
          <cell r="A4597">
            <v>11366</v>
          </cell>
          <cell r="B4597" t="str">
            <v>PORTA EUCATEX EUCADUR PRONTA PARA PINTURA 80 X 210 X 3,5CM</v>
          </cell>
          <cell r="C4597" t="str">
            <v>UN</v>
          </cell>
          <cell r="E4597" t="str">
            <v>62,17</v>
          </cell>
        </row>
        <row r="4598">
          <cell r="A4598">
            <v>4930</v>
          </cell>
          <cell r="B4598" t="str">
            <v>PORTA FERRO ABRIR TP BARRA CHATA C/ REQUADRO E GUARNICAO COMPLETA 87 X 210CM</v>
          </cell>
          <cell r="C4598" t="str">
            <v>M2</v>
          </cell>
          <cell r="E4598" t="str">
            <v>235,60</v>
          </cell>
        </row>
        <row r="4599">
          <cell r="A4599">
            <v>4929</v>
          </cell>
          <cell r="B4599" t="str">
            <v>PORTA FERRO ABRIR TP CHAPA C/ GUARNICAO COMPLETA 87 X 210CM</v>
          </cell>
          <cell r="C4599" t="str">
            <v>M2</v>
          </cell>
          <cell r="E4599" t="str">
            <v>241,17</v>
          </cell>
        </row>
        <row r="4600">
          <cell r="A4600">
            <v>4937</v>
          </cell>
          <cell r="B4600" t="str">
            <v>PORTA FERRO ABRIR TP CHAPA C/ GUARNICAO 60 X 210CM</v>
          </cell>
          <cell r="C4600" t="str">
            <v>UN</v>
          </cell>
          <cell r="E4600" t="str">
            <v>320,17</v>
          </cell>
        </row>
        <row r="4601">
          <cell r="A4601">
            <v>4931</v>
          </cell>
          <cell r="B4601" t="str">
            <v>PORTA FERRO ABRIR TP CHAPA C/ GUARNICAO 70 X 210CM</v>
          </cell>
          <cell r="C4601" t="str">
            <v>UN</v>
          </cell>
          <cell r="E4601" t="str">
            <v>338,01</v>
          </cell>
        </row>
        <row r="4602">
          <cell r="A4602">
            <v>4938</v>
          </cell>
          <cell r="B4602" t="str">
            <v>PORTA FERRO ABRIR TP CHAPA C/ GUARNICAO 80 X 210CM</v>
          </cell>
          <cell r="C4602" t="str">
            <v>UN</v>
          </cell>
          <cell r="E4602" t="str">
            <v>395,10</v>
          </cell>
        </row>
        <row r="4603">
          <cell r="A4603">
            <v>4936</v>
          </cell>
          <cell r="B4603" t="str">
            <v>PORTA FERRO ABRIR TP GRADE C/ CHAPA, C/ GUARNICAO 87 X 210CM</v>
          </cell>
          <cell r="C4603" t="str">
            <v>M2</v>
          </cell>
          <cell r="E4603" t="str">
            <v>245,72</v>
          </cell>
        </row>
        <row r="4604">
          <cell r="A4604">
            <v>4939</v>
          </cell>
          <cell r="B4604" t="str">
            <v>PORTA FERRO ABRIR TP QUADRICULADA C/ GUARNICAO 87 X 210CM</v>
          </cell>
          <cell r="C4604" t="str">
            <v>M2</v>
          </cell>
          <cell r="E4604" t="str">
            <v>293,96</v>
          </cell>
        </row>
        <row r="4605">
          <cell r="A4605">
            <v>4940</v>
          </cell>
          <cell r="B4605" t="str">
            <v>PORTA FERRO CORRER TP CHAPA C/ GUARNICAO 1FL P/ VIDRO COMPLETA 87 X 210CM</v>
          </cell>
          <cell r="C4605" t="str">
            <v>M2</v>
          </cell>
          <cell r="E4605" t="str">
            <v>310,04</v>
          </cell>
        </row>
        <row r="4606">
          <cell r="A4606">
            <v>4941</v>
          </cell>
          <cell r="B4606" t="str">
            <v>PORTA FERRO CORRER TP CHAPA C/ GUARNICAO 2FLS COMPLETA 160 X 210CM</v>
          </cell>
          <cell r="C4606" t="str">
            <v>M2</v>
          </cell>
          <cell r="E4606" t="str">
            <v>264,79</v>
          </cell>
        </row>
        <row r="4607">
          <cell r="A4607">
            <v>20276</v>
          </cell>
          <cell r="B4607" t="str">
            <v>PORTA FERRO MISTA EM VENEZIANA E CAIXILHO P/ VIDRO COMPLETA 90 X 210CM</v>
          </cell>
          <cell r="C4607" t="str">
            <v>M2</v>
          </cell>
          <cell r="E4607" t="str">
            <v>306,31</v>
          </cell>
        </row>
        <row r="4608">
          <cell r="A4608">
            <v>13363</v>
          </cell>
          <cell r="B4608" t="str">
            <v>PORTA MAD COMPENSADA REVESTIDA C/ FORMICA 2 FACES</v>
          </cell>
          <cell r="C4608" t="str">
            <v>M2</v>
          </cell>
          <cell r="E4608" t="str">
            <v>189,93</v>
          </cell>
        </row>
        <row r="4609">
          <cell r="A4609">
            <v>4989</v>
          </cell>
          <cell r="B4609" t="str">
            <v>PORTA MADEIRA COMPENSADA LISA PARA CERA OU VERNIZ 100 X 210 X 3,5CM</v>
          </cell>
          <cell r="C4609" t="str">
            <v>UN</v>
          </cell>
          <cell r="E4609" t="str">
            <v>95,22</v>
          </cell>
        </row>
        <row r="4610">
          <cell r="A4610">
            <v>5020</v>
          </cell>
          <cell r="B4610" t="str">
            <v>PORTA MADEIRA COMPENSADA LISA PARA CERA OU VERNIZ 60 X 210 X 3,5CM</v>
          </cell>
          <cell r="C4610" t="str">
            <v>UN</v>
          </cell>
          <cell r="E4610" t="str">
            <v>48,67</v>
          </cell>
        </row>
        <row r="4611">
          <cell r="A4611">
            <v>4981</v>
          </cell>
          <cell r="B4611" t="str">
            <v>PORTA MADEIRA COMPENSADA LISA PARA CERA OU VERNIZ 70 X 210 X 3,5 CM</v>
          </cell>
          <cell r="C4611" t="str">
            <v>UN</v>
          </cell>
          <cell r="E4611" t="str">
            <v>73,00</v>
          </cell>
        </row>
        <row r="4612">
          <cell r="A4612">
            <v>4992</v>
          </cell>
          <cell r="B4612" t="str">
            <v>PORTA MADEIRA COMPENSADA LISA PARA CERA OU VERNIZ 80 X 210 X 3,5CM</v>
          </cell>
          <cell r="C4612" t="str">
            <v>UN</v>
          </cell>
          <cell r="E4612" t="str">
            <v>73,53</v>
          </cell>
        </row>
        <row r="4613">
          <cell r="A4613">
            <v>4987</v>
          </cell>
          <cell r="B4613" t="str">
            <v>PORTA MADEIRA COMPENSADA LISA PARA CERA OU VERNIZ 90 X 210 X 3,5CM</v>
          </cell>
          <cell r="C4613" t="str">
            <v>UN</v>
          </cell>
          <cell r="E4613" t="str">
            <v>105,80</v>
          </cell>
        </row>
        <row r="4614">
          <cell r="A4614">
            <v>4982</v>
          </cell>
          <cell r="B4614" t="str">
            <v>PORTA MADEIRA COMPENSADA LISA PARA PINTURA 100 X 210 X 3,5 CM</v>
          </cell>
          <cell r="C4614" t="str">
            <v>UN</v>
          </cell>
          <cell r="E4614" t="str">
            <v>88,87</v>
          </cell>
        </row>
        <row r="4615">
          <cell r="A4615">
            <v>10553</v>
          </cell>
          <cell r="B4615" t="str">
            <v>PORTA MADEIRA COMPENSADA LISA PARA PINTURA 60 X 210 X 3,5CM</v>
          </cell>
          <cell r="C4615" t="str">
            <v>UN</v>
          </cell>
          <cell r="E4615" t="str">
            <v>37,77</v>
          </cell>
        </row>
        <row r="4616">
          <cell r="A4616">
            <v>10554</v>
          </cell>
          <cell r="B4616" t="str">
            <v>PORTA MADEIRA COMPENSADA LISA PARA PINTURA 70 X 210 X 3,5CM</v>
          </cell>
          <cell r="C4616" t="str">
            <v>UN</v>
          </cell>
          <cell r="E4616" t="str">
            <v>38,09</v>
          </cell>
        </row>
        <row r="4617">
          <cell r="A4617">
            <v>10555</v>
          </cell>
          <cell r="B4617" t="str">
            <v>PORTA MADEIRA COMPENSADA LISA PARA PINTURA 80 X 210 X 3,5CM</v>
          </cell>
          <cell r="C4617" t="str">
            <v>UN</v>
          </cell>
          <cell r="E4617" t="str">
            <v>39,06</v>
          </cell>
        </row>
        <row r="4618">
          <cell r="A4618">
            <v>10556</v>
          </cell>
          <cell r="B4618" t="str">
            <v>PORTA MADEIRA COMPENSADA LISA PARA PINTURA 90 X 210 X 3,5CM</v>
          </cell>
          <cell r="C4618" t="str">
            <v>UN</v>
          </cell>
          <cell r="E4618" t="str">
            <v>39,04</v>
          </cell>
        </row>
        <row r="4619">
          <cell r="A4619">
            <v>5016</v>
          </cell>
          <cell r="B4619" t="str">
            <v>PORTA MADEIRA MACICA REGIONAL MEXICANA 80 X 210 X 3CM</v>
          </cell>
          <cell r="C4619" t="str">
            <v>M2</v>
          </cell>
          <cell r="E4619" t="str">
            <v>185,03</v>
          </cell>
        </row>
        <row r="4620">
          <cell r="A4620">
            <v>4997</v>
          </cell>
          <cell r="B4620" t="str">
            <v>PORTA MADEIRA MACICA REGIONAL 1A MEXICANA E = 3 CM</v>
          </cell>
          <cell r="C4620" t="str">
            <v>M2</v>
          </cell>
          <cell r="E4620" t="str">
            <v>179,32</v>
          </cell>
        </row>
        <row r="4621">
          <cell r="A4621">
            <v>4998</v>
          </cell>
          <cell r="B4621" t="str">
            <v>PORTA MADEIRA MACICA REGIONAL 1A MEXICANA 80 X 210 X 3,5CM</v>
          </cell>
          <cell r="C4621" t="str">
            <v>M2</v>
          </cell>
          <cell r="E4621" t="str">
            <v>195,67</v>
          </cell>
        </row>
        <row r="4622">
          <cell r="A4622">
            <v>5000</v>
          </cell>
          <cell r="B4622" t="str">
            <v>PORTA MADEIRA MACICA REGIONAL 2A MEXICANA 80 X 210 X 3,5CM</v>
          </cell>
          <cell r="C4622" t="str">
            <v>M2</v>
          </cell>
          <cell r="E4622" t="str">
            <v>147,94</v>
          </cell>
        </row>
        <row r="4623">
          <cell r="A4623">
            <v>5028</v>
          </cell>
          <cell r="B4623" t="str">
            <v>PORTA MADEIRA REGIONAL 1A CORRER P/ VIDRO E = 3,5CM</v>
          </cell>
          <cell r="C4623" t="str">
            <v>M2</v>
          </cell>
          <cell r="E4623" t="str">
            <v>358,63</v>
          </cell>
        </row>
        <row r="4624">
          <cell r="A4624">
            <v>5001</v>
          </cell>
          <cell r="B4624" t="str">
            <v>PORTA MADEIRA REGIONAL 1A CORRER P/ VIDRO E = 3CM</v>
          </cell>
          <cell r="C4624" t="str">
            <v>M2</v>
          </cell>
          <cell r="E4624" t="str">
            <v>328,75</v>
          </cell>
        </row>
        <row r="4625">
          <cell r="A4625">
            <v>4968</v>
          </cell>
          <cell r="B4625" t="str">
            <v>PORTA MADEIRA REGIONAL 1A VENEZIANA 70 X 210 X 3,5CM</v>
          </cell>
          <cell r="C4625" t="str">
            <v>M2</v>
          </cell>
          <cell r="E4625" t="str">
            <v>187,27</v>
          </cell>
        </row>
        <row r="4626">
          <cell r="A4626">
            <v>20325</v>
          </cell>
          <cell r="B4626" t="str">
            <v>PORTA MADEIRA REGIONAL 1A VENEZIANA 70 X 210 X 3CM</v>
          </cell>
          <cell r="C4626" t="str">
            <v>UN</v>
          </cell>
          <cell r="E4626" t="str">
            <v>237,59</v>
          </cell>
        </row>
        <row r="4627">
          <cell r="A4627">
            <v>4969</v>
          </cell>
          <cell r="B4627" t="str">
            <v>PORTA MADEIRA REGIONAL 1A VENEZIANA 80 X 210 X 3CM</v>
          </cell>
          <cell r="C4627" t="str">
            <v>M2</v>
          </cell>
          <cell r="E4627" t="str">
            <v>154,78</v>
          </cell>
        </row>
        <row r="4628">
          <cell r="A4628">
            <v>5004</v>
          </cell>
          <cell r="B4628" t="str">
            <v>PORTA MADEIRA REGIONAL 2A CORRER P/ VIDRO E = 3,5CM</v>
          </cell>
          <cell r="C4628" t="str">
            <v>M2</v>
          </cell>
          <cell r="E4628" t="str">
            <v>288,40</v>
          </cell>
        </row>
        <row r="4629">
          <cell r="A4629">
            <v>5005</v>
          </cell>
          <cell r="B4629" t="str">
            <v>PORTA MADEIRA REGIONAL 2A CORRER P/ VIDRO E = 3CM</v>
          </cell>
          <cell r="C4629" t="str">
            <v>M2</v>
          </cell>
          <cell r="E4629" t="str">
            <v>273,19</v>
          </cell>
        </row>
        <row r="4630">
          <cell r="A4630">
            <v>11381</v>
          </cell>
          <cell r="B4630" t="str">
            <v>PORTA MADEIRA REGIONAL 2A VENEZIANA E = 3CM /POSTIGO/ PREVISAO P/ VIDRO</v>
          </cell>
          <cell r="C4630" t="str">
            <v>M2</v>
          </cell>
          <cell r="E4630" t="str">
            <v>126,27</v>
          </cell>
        </row>
        <row r="4631">
          <cell r="A4631">
            <v>20324</v>
          </cell>
          <cell r="B4631" t="str">
            <v>PORTA MADEIRA REGIONAL 2A VENEZIANA 60 X 210 X 3CM</v>
          </cell>
          <cell r="C4631" t="str">
            <v>UN</v>
          </cell>
          <cell r="E4631" t="str">
            <v>181,02</v>
          </cell>
        </row>
        <row r="4632">
          <cell r="A4632">
            <v>20323</v>
          </cell>
          <cell r="B4632" t="str">
            <v>PORTA MADEIRA REGIONAL 2A VENEZIANA 70 X 210 X 3CM</v>
          </cell>
          <cell r="C4632" t="str">
            <v>UN</v>
          </cell>
          <cell r="E4632" t="str">
            <v>206,66</v>
          </cell>
        </row>
        <row r="4633">
          <cell r="A4633">
            <v>4967</v>
          </cell>
          <cell r="B4633" t="str">
            <v>PORTA MADEIRA REGIONAL 2A VENEZIANA 80 X 210 X 3,5CM</v>
          </cell>
          <cell r="C4633" t="str">
            <v>M2</v>
          </cell>
          <cell r="E4633" t="str">
            <v>150,29</v>
          </cell>
        </row>
        <row r="4634">
          <cell r="A4634">
            <v>4977</v>
          </cell>
          <cell r="B4634" t="str">
            <v>PORTA MADEIRA REGIONAL 2A VENEZIANA 80 X 210 X 3CM</v>
          </cell>
          <cell r="C4634" t="str">
            <v>M2</v>
          </cell>
          <cell r="E4634" t="str">
            <v>104,61</v>
          </cell>
        </row>
        <row r="4635">
          <cell r="A4635">
            <v>5003</v>
          </cell>
          <cell r="B4635" t="str">
            <v>PORTA MADEIRA REGIONAL 3A CORRER P/ VIDRO E = 3,5CM</v>
          </cell>
          <cell r="C4635" t="str">
            <v>M2</v>
          </cell>
          <cell r="E4635" t="str">
            <v>179,32</v>
          </cell>
        </row>
        <row r="4636">
          <cell r="A4636">
            <v>5002</v>
          </cell>
          <cell r="B4636" t="str">
            <v>PORTA MADEIRA REGIONAL 3A CORRER P/ VIDRO E = 3CM</v>
          </cell>
          <cell r="C4636" t="str">
            <v>M2</v>
          </cell>
          <cell r="E4636" t="str">
            <v>164,37</v>
          </cell>
        </row>
        <row r="4637">
          <cell r="A4637">
            <v>4962</v>
          </cell>
          <cell r="B4637" t="str">
            <v>PORTA MADEIRA SEMI-OCA ALMOFADADA REGIONAL 1A 70 X 210 X 3CM</v>
          </cell>
          <cell r="C4637" t="str">
            <v>UN</v>
          </cell>
          <cell r="E4637" t="str">
            <v>210,88</v>
          </cell>
        </row>
        <row r="4638">
          <cell r="A4638">
            <v>20322</v>
          </cell>
          <cell r="B4638" t="str">
            <v>PORTA MADEIRA SEMI-OCA ALMOFADADA REGIONAL 1A 60 X 210 X 3CM</v>
          </cell>
          <cell r="C4638" t="str">
            <v>UN</v>
          </cell>
          <cell r="E4638" t="str">
            <v>326,66</v>
          </cell>
        </row>
        <row r="4639">
          <cell r="A4639">
            <v>4952</v>
          </cell>
          <cell r="B4639" t="str">
            <v>PORTA MADEIRA SEMI-OCA ALMOFADADA REGIONAL 1A 70 X 210 X 3,5 CM</v>
          </cell>
          <cell r="C4639" t="str">
            <v>M2</v>
          </cell>
          <cell r="E4639" t="str">
            <v>233,74</v>
          </cell>
        </row>
        <row r="4640">
          <cell r="A4640">
            <v>4954</v>
          </cell>
          <cell r="B4640" t="str">
            <v>PORTA MADEIRA SEMI-OCA ALMOFADADA REGIONAL 1A 80 X 210 X 3CM</v>
          </cell>
          <cell r="C4640" t="str">
            <v>M2</v>
          </cell>
          <cell r="E4640" t="str">
            <v>183,05</v>
          </cell>
        </row>
        <row r="4641">
          <cell r="A4641">
            <v>4964</v>
          </cell>
          <cell r="B4641" t="str">
            <v>PORTA MADEIRA SEMI-OCA ALMOFADADA REGIONAL 1A 80 X 210 X 3CM</v>
          </cell>
          <cell r="C4641" t="str">
            <v>UN</v>
          </cell>
          <cell r="E4641" t="str">
            <v>388,52</v>
          </cell>
        </row>
        <row r="4642">
          <cell r="A4642">
            <v>4958</v>
          </cell>
          <cell r="B4642" t="str">
            <v>PORTA MADEIRA SEMI-OCA ALMOFADADA REGIONAL 2A 80 X 210 X 3,5</v>
          </cell>
          <cell r="C4642" t="str">
            <v>M2</v>
          </cell>
          <cell r="E4642" t="str">
            <v>172,59</v>
          </cell>
        </row>
        <row r="4643">
          <cell r="A4643">
            <v>4953</v>
          </cell>
          <cell r="B4643" t="str">
            <v>PORTA MADEIRA SEMI-OCA ALMOFADADA REGIONAL 2A 80 X 210 X 3CM</v>
          </cell>
          <cell r="C4643" t="str">
            <v>M2</v>
          </cell>
          <cell r="E4643" t="str">
            <v>205,02</v>
          </cell>
        </row>
        <row r="4644">
          <cell r="A4644">
            <v>20024</v>
          </cell>
          <cell r="B4644" t="str">
            <v>PORTA MADEIRA SEMI-OCA ALMOFADADA/REGIONAL 2A / 80 X 210 X 3CM</v>
          </cell>
          <cell r="C4644" t="str">
            <v>UN</v>
          </cell>
          <cell r="E4644" t="str">
            <v>268,97</v>
          </cell>
        </row>
        <row r="4645">
          <cell r="A4645">
            <v>20023</v>
          </cell>
          <cell r="B4645" t="str">
            <v>PORTA MADEIRA SEMI-OCA ALMOFADADA/REGIONAL 2A/ 70 X 210 X 3CM</v>
          </cell>
          <cell r="C4645" t="str">
            <v>UN</v>
          </cell>
          <cell r="E4645" t="str">
            <v>239,09</v>
          </cell>
        </row>
        <row r="4646">
          <cell r="A4646">
            <v>11155</v>
          </cell>
          <cell r="B4646" t="str">
            <v>PORTA METALICA ABRIR TIPO VENEZIANA C/ GUARNICAO COMPLETA 87 X 210CM</v>
          </cell>
          <cell r="C4646" t="str">
            <v>M2</v>
          </cell>
          <cell r="E4646" t="str">
            <v>207,92</v>
          </cell>
        </row>
        <row r="4647">
          <cell r="A4647">
            <v>25001</v>
          </cell>
          <cell r="B4647" t="str">
            <v>PORTA METALICA ABRIR TIPO VENEZIANA, COMPLETA, 60 A 80 X 210 CM - LINHA POPULAR (CHAPA FINA - NUM 20 A 24)</v>
          </cell>
          <cell r="C4647" t="str">
            <v>UN</v>
          </cell>
          <cell r="E4647" t="str">
            <v>163,64</v>
          </cell>
        </row>
        <row r="4648">
          <cell r="A4648">
            <v>11156</v>
          </cell>
          <cell r="B4648" t="str">
            <v>PORTA PANTOGRAFICA EM ACO PERFIL "U"</v>
          </cell>
          <cell r="C4648" t="str">
            <v>M2</v>
          </cell>
          <cell r="E4648" t="str">
            <v>245,99</v>
          </cell>
        </row>
        <row r="4649">
          <cell r="A4649">
            <v>4268</v>
          </cell>
          <cell r="B4649" t="str">
            <v>PORTA TOALHA DE LOUCA BRANCA C/ BASTAO PLASTICO</v>
          </cell>
          <cell r="C4649" t="str">
            <v>UN</v>
          </cell>
          <cell r="E4649" t="str">
            <v>13,02</v>
          </cell>
        </row>
        <row r="4650">
          <cell r="A4650">
            <v>21101</v>
          </cell>
          <cell r="B4650" t="str">
            <v>PORTA TOALHA EM METAL CROMADO, TIPO ARGOLA</v>
          </cell>
          <cell r="C4650" t="str">
            <v>UN</v>
          </cell>
          <cell r="E4650" t="str">
            <v>30,86</v>
          </cell>
        </row>
        <row r="4651">
          <cell r="A4651">
            <v>21102</v>
          </cell>
          <cell r="B4651" t="str">
            <v>PORTA TOALHA EM METAL CROMADO, TIPO HASTE OU BARRA</v>
          </cell>
          <cell r="C4651" t="str">
            <v>UN</v>
          </cell>
          <cell r="E4651" t="str">
            <v>38,67</v>
          </cell>
        </row>
        <row r="4652">
          <cell r="A4652">
            <v>5031</v>
          </cell>
          <cell r="B4652" t="str">
            <v>PORTA VIDRO TEMPERADO C/ 1 FOLHA ABRIR E = 10MM</v>
          </cell>
          <cell r="C4652" t="str">
            <v>M2</v>
          </cell>
          <cell r="E4652" t="str">
            <v>158,00</v>
          </cell>
        </row>
        <row r="4653">
          <cell r="A4653">
            <v>4947</v>
          </cell>
          <cell r="B4653" t="str">
            <v>PORTAO FERRO ABRIR CHAPA GALVANIZADA NUM 18</v>
          </cell>
          <cell r="C4653" t="str">
            <v>M2</v>
          </cell>
          <cell r="E4653" t="str">
            <v>283,84</v>
          </cell>
        </row>
        <row r="4654">
          <cell r="A4654">
            <v>4946</v>
          </cell>
          <cell r="B4654" t="str">
            <v>PORTAO FERRO ABRIR EM TELA 1 FOLHA 95 X 210CM</v>
          </cell>
          <cell r="C4654" t="str">
            <v>UN</v>
          </cell>
          <cell r="E4654" t="str">
            <v>378,45</v>
          </cell>
        </row>
        <row r="4655">
          <cell r="A4655">
            <v>4950</v>
          </cell>
          <cell r="B4655" t="str">
            <v>PORTAO FERRO ABRIR EM TELA 2 FOLHAS 420 X 210CM</v>
          </cell>
          <cell r="C4655" t="str">
            <v>UN</v>
          </cell>
          <cell r="E4655" t="str">
            <v>1.513,80</v>
          </cell>
        </row>
        <row r="4656">
          <cell r="A4656">
            <v>4948</v>
          </cell>
          <cell r="B4656" t="str">
            <v>PORTAO FERRO C/ VARA 1/2" C/REQUADRO</v>
          </cell>
          <cell r="C4656" t="str">
            <v>M2</v>
          </cell>
          <cell r="E4656" t="str">
            <v>170,30</v>
          </cell>
        </row>
        <row r="4657">
          <cell r="A4657">
            <v>10939</v>
          </cell>
          <cell r="B4657" t="str">
            <v>PORTICO CONCRETO ARMADO PRE-MOLDADO TP PAY L=15M, H = 6M P/ GALPOES</v>
          </cell>
          <cell r="C4657" t="str">
            <v>UN</v>
          </cell>
          <cell r="E4657" t="str">
            <v>3.693,11</v>
          </cell>
        </row>
        <row r="4658">
          <cell r="A4658">
            <v>10940</v>
          </cell>
          <cell r="B4658" t="str">
            <v>PORTICO CONCRETO ARMADO PRE-MOLDADO TP PAY L=24M, H = 9M P/ GALPOES</v>
          </cell>
          <cell r="C4658" t="str">
            <v>UN</v>
          </cell>
          <cell r="E4658" t="str">
            <v>9.422,15</v>
          </cell>
        </row>
        <row r="4659">
          <cell r="A4659">
            <v>12387</v>
          </cell>
          <cell r="B4659" t="str">
            <v>POSTE ACO H = 2,5M D = 75MM TIPO XR-701/1 XOULUX OU TPD-236/1 TROPICO</v>
          </cell>
          <cell r="C4659" t="str">
            <v>UN</v>
          </cell>
          <cell r="E4659" t="str">
            <v>100,63</v>
          </cell>
        </row>
        <row r="4660">
          <cell r="A4660">
            <v>12388</v>
          </cell>
          <cell r="B4660" t="str">
            <v>POSTE ACO H = 2,5M D = 75MM TIPO XR-701/2 XOULUX OU TPD-236/2 TROPICO</v>
          </cell>
          <cell r="C4660" t="str">
            <v>UN</v>
          </cell>
          <cell r="E4660" t="str">
            <v>123,36</v>
          </cell>
        </row>
        <row r="4661">
          <cell r="A4661">
            <v>5040</v>
          </cell>
          <cell r="B4661" t="str">
            <v>POSTE DE CONCRETO CIRCULAR, 100KG, H = 5M</v>
          </cell>
          <cell r="C4661" t="str">
            <v>UN</v>
          </cell>
          <cell r="E4661" t="str">
            <v>144,41</v>
          </cell>
        </row>
        <row r="4662">
          <cell r="A4662">
            <v>5054</v>
          </cell>
          <cell r="B4662" t="str">
            <v>POSTE DE CONCRETO CIRCULAR, 100KG, H = 7M</v>
          </cell>
          <cell r="C4662" t="str">
            <v>UN</v>
          </cell>
          <cell r="E4662" t="str">
            <v>213,06</v>
          </cell>
        </row>
        <row r="4663">
          <cell r="A4663">
            <v>12369</v>
          </cell>
          <cell r="B4663" t="str">
            <v>POSTE DE CONCRETO CIRCULAR, 150KG, H = 9M</v>
          </cell>
          <cell r="C4663" t="str">
            <v>UN</v>
          </cell>
          <cell r="E4663" t="str">
            <v>331,43</v>
          </cell>
        </row>
        <row r="4664">
          <cell r="A4664">
            <v>12366</v>
          </cell>
          <cell r="B4664" t="str">
            <v>POSTE DE CONCRETO CIRCULAR, 150KG, H = 10M</v>
          </cell>
          <cell r="C4664" t="str">
            <v>UN</v>
          </cell>
          <cell r="E4664" t="str">
            <v>361,02</v>
          </cell>
        </row>
        <row r="4665">
          <cell r="A4665">
            <v>5045</v>
          </cell>
          <cell r="B4665" t="str">
            <v>POSTE DE CONCRETO CIRCULAR, 200KG, H = 11M</v>
          </cell>
          <cell r="C4665" t="str">
            <v>UN</v>
          </cell>
          <cell r="E4665" t="str">
            <v>485,81</v>
          </cell>
        </row>
        <row r="4666">
          <cell r="A4666">
            <v>12367</v>
          </cell>
          <cell r="B4666" t="str">
            <v>POSTE DE CONCRETO CIRCULAR, 200KG, H = 17M</v>
          </cell>
          <cell r="C4666" t="str">
            <v>UN</v>
          </cell>
          <cell r="E4666" t="str">
            <v>1.432,26</v>
          </cell>
        </row>
        <row r="4667">
          <cell r="A4667">
            <v>12368</v>
          </cell>
          <cell r="B4667" t="str">
            <v>POSTE DE CONCRETO CIRCULAR, 200KG, H = 22,5M</v>
          </cell>
          <cell r="C4667" t="str">
            <v>UN</v>
          </cell>
          <cell r="E4667" t="str">
            <v>2.653,83</v>
          </cell>
        </row>
        <row r="4668">
          <cell r="A4668">
            <v>5060</v>
          </cell>
          <cell r="B4668" t="str">
            <v>POSTE DE CONCRETO CIRCULAR, 200KG, H = 5M</v>
          </cell>
          <cell r="C4668" t="str">
            <v>UN</v>
          </cell>
          <cell r="E4668" t="str">
            <v>158,61</v>
          </cell>
        </row>
        <row r="4669">
          <cell r="A4669">
            <v>5042</v>
          </cell>
          <cell r="B4669" t="str">
            <v>POSTE DE CONCRETO CIRCULAR, 200KG, H = 7M</v>
          </cell>
          <cell r="C4669" t="str">
            <v>UN</v>
          </cell>
          <cell r="E4669" t="str">
            <v>256,44</v>
          </cell>
        </row>
        <row r="4670">
          <cell r="A4670">
            <v>5044</v>
          </cell>
          <cell r="B4670" t="str">
            <v>POSTE DE CONCRETO CIRCULAR, 200KG, H = 9M</v>
          </cell>
          <cell r="C4670" t="str">
            <v>UN</v>
          </cell>
          <cell r="E4670" t="str">
            <v>365,14</v>
          </cell>
        </row>
        <row r="4671">
          <cell r="A4671">
            <v>5055</v>
          </cell>
          <cell r="B4671" t="str">
            <v>POSTE DE CONCRETO CIRCULAR, 300KG, H = 11M</v>
          </cell>
          <cell r="C4671" t="str">
            <v>UN</v>
          </cell>
          <cell r="E4671" t="str">
            <v>596,58</v>
          </cell>
        </row>
        <row r="4672">
          <cell r="A4672">
            <v>5041</v>
          </cell>
          <cell r="B4672" t="str">
            <v>POSTE DE CONCRETO CIRCULAR, 300KG, H = 5M</v>
          </cell>
          <cell r="C4672" t="str">
            <v>UN</v>
          </cell>
          <cell r="E4672" t="str">
            <v>203,34</v>
          </cell>
        </row>
        <row r="4673">
          <cell r="A4673">
            <v>5043</v>
          </cell>
          <cell r="B4673" t="str">
            <v>POSTE DE CONCRETO CIRCULAR, 300KG, H = 7M</v>
          </cell>
          <cell r="C4673" t="str">
            <v>UN</v>
          </cell>
          <cell r="E4673" t="str">
            <v>330,25</v>
          </cell>
        </row>
        <row r="4674">
          <cell r="A4674">
            <v>5053</v>
          </cell>
          <cell r="B4674" t="str">
            <v>POSTE DE CONCRETO CIRCULAR, 300KG, H = 9M</v>
          </cell>
          <cell r="C4674" t="str">
            <v>UN</v>
          </cell>
          <cell r="E4674" t="str">
            <v>464,01</v>
          </cell>
        </row>
        <row r="4675">
          <cell r="A4675">
            <v>5035</v>
          </cell>
          <cell r="B4675" t="str">
            <v>POSTE DE CONCRETO CIRCULAR, 400KG, H = 11M</v>
          </cell>
          <cell r="C4675" t="str">
            <v>UN</v>
          </cell>
          <cell r="E4675" t="str">
            <v>701,93</v>
          </cell>
        </row>
        <row r="4676">
          <cell r="A4676">
            <v>5036</v>
          </cell>
          <cell r="B4676" t="str">
            <v>POSTE DE CONCRETO CIRCULAR, 400KG, H = 14M</v>
          </cell>
          <cell r="C4676" t="str">
            <v>UN</v>
          </cell>
          <cell r="E4676" t="str">
            <v>974,17</v>
          </cell>
        </row>
        <row r="4677">
          <cell r="A4677">
            <v>5046</v>
          </cell>
          <cell r="B4677" t="str">
            <v>POSTE DE CONCRETO CIRCULAR, 400KG, H = 5M</v>
          </cell>
          <cell r="C4677" t="str">
            <v>UN</v>
          </cell>
          <cell r="E4677" t="str">
            <v>224,52</v>
          </cell>
        </row>
        <row r="4678">
          <cell r="A4678">
            <v>5058</v>
          </cell>
          <cell r="B4678" t="str">
            <v>POSTE DE CONCRETO CIRCULAR, 400KG, H = 7M</v>
          </cell>
          <cell r="C4678" t="str">
            <v>UN</v>
          </cell>
          <cell r="E4678" t="str">
            <v>350,37</v>
          </cell>
        </row>
        <row r="4679">
          <cell r="A4679">
            <v>5059</v>
          </cell>
          <cell r="B4679" t="str">
            <v>POSTE DE CONCRETO CIRCULAR, 400KG, H = 9M</v>
          </cell>
          <cell r="C4679" t="str">
            <v>UN</v>
          </cell>
          <cell r="E4679" t="str">
            <v>495,94</v>
          </cell>
        </row>
        <row r="4680">
          <cell r="A4680">
            <v>5034</v>
          </cell>
          <cell r="B4680" t="str">
            <v>POSTE DE CONCRETO CIRCULAR, 600KG, H = 10M</v>
          </cell>
          <cell r="C4680" t="str">
            <v>UN</v>
          </cell>
          <cell r="E4680" t="str">
            <v>827,44</v>
          </cell>
        </row>
        <row r="4681">
          <cell r="A4681">
            <v>5039</v>
          </cell>
          <cell r="B4681" t="str">
            <v>POSTE DE CONCRETO DUPLO ''T", TIPO "D", 400KG, H = 9M</v>
          </cell>
          <cell r="C4681" t="str">
            <v>UN</v>
          </cell>
          <cell r="E4681" t="str">
            <v>422,84</v>
          </cell>
        </row>
        <row r="4682">
          <cell r="A4682">
            <v>12374</v>
          </cell>
          <cell r="B4682" t="str">
            <v>POSTE DE CONCRETO DUPLO "T" , 100KG, H = 6M</v>
          </cell>
          <cell r="C4682" t="str">
            <v>UN</v>
          </cell>
          <cell r="E4682" t="str">
            <v>129,76</v>
          </cell>
        </row>
        <row r="4683">
          <cell r="A4683">
            <v>12372</v>
          </cell>
          <cell r="B4683" t="str">
            <v>POSTE DE CONCRETO DUPLO "T" , 200KG, H = 11M</v>
          </cell>
          <cell r="C4683" t="str">
            <v>UN</v>
          </cell>
          <cell r="E4683" t="str">
            <v>364,79</v>
          </cell>
        </row>
        <row r="4684">
          <cell r="A4684">
            <v>12373</v>
          </cell>
          <cell r="B4684" t="str">
            <v>POSTE DE CONCRETO DUPLO "T" , 400KG,H = 12M</v>
          </cell>
          <cell r="C4684" t="str">
            <v>UN</v>
          </cell>
          <cell r="E4684" t="str">
            <v>643,47</v>
          </cell>
        </row>
        <row r="4685">
          <cell r="A4685">
            <v>5056</v>
          </cell>
          <cell r="B4685" t="str">
            <v>POSTE DE CONCRETO DUPLO "T" ,TIPO "B", 500KG, H = 9M</v>
          </cell>
          <cell r="C4685" t="str">
            <v>UN</v>
          </cell>
          <cell r="E4685" t="str">
            <v>488,86</v>
          </cell>
        </row>
        <row r="4686">
          <cell r="A4686">
            <v>5033</v>
          </cell>
          <cell r="B4686" t="str">
            <v>POSTE DE CONCRETO DUPLO "T", TIPO "B" , 300KG, H = 9M</v>
          </cell>
          <cell r="C4686" t="str">
            <v>UN</v>
          </cell>
          <cell r="E4686" t="str">
            <v>383,42</v>
          </cell>
        </row>
        <row r="4687">
          <cell r="A4687">
            <v>5057</v>
          </cell>
          <cell r="B4687" t="str">
            <v>POSTE DE CONCRETO DUPLO "T", TIPO "B", 300KG, H = 10M</v>
          </cell>
          <cell r="C4687" t="str">
            <v>UN</v>
          </cell>
          <cell r="E4687" t="str">
            <v>434,74</v>
          </cell>
        </row>
        <row r="4688">
          <cell r="A4688">
            <v>5037</v>
          </cell>
          <cell r="B4688" t="str">
            <v>POSTE DE CONCRETO DUPLO "T", TIPO "D", 100KG, H = 7M</v>
          </cell>
          <cell r="C4688" t="str">
            <v>UN</v>
          </cell>
          <cell r="E4688" t="str">
            <v>168,46</v>
          </cell>
        </row>
        <row r="4689">
          <cell r="A4689">
            <v>5049</v>
          </cell>
          <cell r="B4689" t="str">
            <v>POSTE DE CONCRETO DUPLO "T", TIPO "D", 150KG, H = 9M</v>
          </cell>
          <cell r="C4689" t="str">
            <v>UN</v>
          </cell>
          <cell r="E4689" t="str">
            <v>248,53</v>
          </cell>
        </row>
        <row r="4690">
          <cell r="A4690">
            <v>5038</v>
          </cell>
          <cell r="B4690" t="str">
            <v>POSTE DE CONCRETO DUPLO "T", TIPO "D", 200KG, H = 9M</v>
          </cell>
          <cell r="C4690" t="str">
            <v>UN</v>
          </cell>
          <cell r="E4690" t="str">
            <v>273,17</v>
          </cell>
        </row>
        <row r="4691">
          <cell r="A4691">
            <v>13334</v>
          </cell>
          <cell r="B4691" t="str">
            <v>POSTE DE CONCRETO DUPLO "T", 100KG, H = 8M</v>
          </cell>
          <cell r="C4691" t="str">
            <v>UN</v>
          </cell>
          <cell r="E4691" t="str">
            <v>194,98</v>
          </cell>
        </row>
        <row r="4692">
          <cell r="A4692">
            <v>13335</v>
          </cell>
          <cell r="B4692" t="str">
            <v>POSTE DE CONCRETO DUPLO "T", 200KG, H = 8M</v>
          </cell>
          <cell r="C4692" t="str">
            <v>UN</v>
          </cell>
          <cell r="E4692" t="str">
            <v>217,09</v>
          </cell>
        </row>
        <row r="4693">
          <cell r="A4693">
            <v>13339</v>
          </cell>
          <cell r="B4693" t="str">
            <v>POSTE DE CONCRETO DUPLO "T", 300KG, H = 12M</v>
          </cell>
          <cell r="C4693" t="str">
            <v>UN</v>
          </cell>
          <cell r="E4693" t="str">
            <v>573,52</v>
          </cell>
        </row>
        <row r="4694">
          <cell r="A4694">
            <v>13337</v>
          </cell>
          <cell r="B4694" t="str">
            <v>POSTE DE CONCRETO DUPLO "T", 300KG, H = 8M</v>
          </cell>
          <cell r="C4694" t="str">
            <v>UN</v>
          </cell>
          <cell r="E4694" t="str">
            <v>329,63</v>
          </cell>
        </row>
        <row r="4695">
          <cell r="A4695">
            <v>14166</v>
          </cell>
          <cell r="B4695" t="str">
            <v>POSTE FERRO GALV DE ENGATAR RETO CONICO CONTINUO H = 7M</v>
          </cell>
          <cell r="C4695" t="str">
            <v>UN</v>
          </cell>
          <cell r="E4695" t="str">
            <v>374,40</v>
          </cell>
        </row>
        <row r="4696">
          <cell r="A4696">
            <v>14164</v>
          </cell>
          <cell r="B4696" t="str">
            <v>POSTE FERRO GALV FLANGEADO CURVO DUPLO CONICO CONTINUO H = 9M, C/ BASE</v>
          </cell>
          <cell r="C4696" t="str">
            <v>UN</v>
          </cell>
          <cell r="E4696" t="str">
            <v>651,41</v>
          </cell>
        </row>
        <row r="4697">
          <cell r="A4697">
            <v>14163</v>
          </cell>
          <cell r="B4697" t="str">
            <v>POSTE FERRO GALV FLANGEADO CURVO DUPLO CONICO CONTINUO H = 9M, S/ BASE</v>
          </cell>
          <cell r="C4697" t="str">
            <v>UN</v>
          </cell>
          <cell r="E4697" t="str">
            <v>683,87</v>
          </cell>
        </row>
        <row r="4698">
          <cell r="A4698">
            <v>14162</v>
          </cell>
          <cell r="B4698" t="str">
            <v>POSTE FERRO GALV FLANGEADO CURVO SIMPLES CONICO CONTINUO H = 9M, S/ BASE</v>
          </cell>
          <cell r="C4698" t="str">
            <v>UN</v>
          </cell>
          <cell r="E4698" t="str">
            <v>587,35</v>
          </cell>
        </row>
        <row r="4699">
          <cell r="A4699">
            <v>5052</v>
          </cell>
          <cell r="B4699" t="str">
            <v>POSTE FERRO GALV FLANGEADO CURVO SIMPLES CONICO CONTINUO, C/ BASE H = 7,00M</v>
          </cell>
          <cell r="C4699" t="str">
            <v>UN</v>
          </cell>
          <cell r="E4699" t="str">
            <v>360,33</v>
          </cell>
        </row>
        <row r="4700">
          <cell r="A4700">
            <v>5051</v>
          </cell>
          <cell r="B4700" t="str">
            <v>POSTE FERRO GALV FLANGEADO CURVO SIMPLES CONICO CONTINUO, C/ BASE H = 9,00M</v>
          </cell>
          <cell r="C4700" t="str">
            <v>UN</v>
          </cell>
          <cell r="E4700" t="str">
            <v>494,64</v>
          </cell>
        </row>
        <row r="4701">
          <cell r="A4701">
            <v>14165</v>
          </cell>
          <cell r="B4701" t="str">
            <v>POSTE FERRO GALV FLANGEADO RETO CONICO CONTINUO H = 9M C/ BASE</v>
          </cell>
          <cell r="C4701" t="str">
            <v>UN</v>
          </cell>
          <cell r="E4701" t="str">
            <v>525,89</v>
          </cell>
        </row>
        <row r="4702">
          <cell r="A4702">
            <v>12378</v>
          </cell>
          <cell r="B4702" t="str">
            <v>POSTE FERRO GALV FLANGEADO RETO DN = 80MM X 6,0M</v>
          </cell>
          <cell r="C4702" t="str">
            <v>UN</v>
          </cell>
          <cell r="E4702" t="str">
            <v>339,77</v>
          </cell>
        </row>
        <row r="4703">
          <cell r="A4703">
            <v>5050</v>
          </cell>
          <cell r="B4703" t="str">
            <v>POSTE FERRO GALV FLANGEADO RETO H = 2.50M</v>
          </cell>
          <cell r="C4703" t="str">
            <v>UN</v>
          </cell>
          <cell r="E4703" t="str">
            <v>131,32</v>
          </cell>
        </row>
        <row r="4704">
          <cell r="A4704">
            <v>26028</v>
          </cell>
          <cell r="B4704" t="str">
            <v>POZOLANA</v>
          </cell>
          <cell r="C4704" t="str">
            <v>SC50KG</v>
          </cell>
          <cell r="E4704" t="str">
            <v>15,01</v>
          </cell>
        </row>
        <row r="4705">
          <cell r="A4705">
            <v>11052</v>
          </cell>
          <cell r="B4705" t="str">
            <v>PRANCHA RETA P/ DEFENSA ARMCO BITOLA 11</v>
          </cell>
          <cell r="C4705" t="str">
            <v>UN</v>
          </cell>
          <cell r="E4705" t="str">
            <v>0,03</v>
          </cell>
        </row>
        <row r="4706">
          <cell r="A4706">
            <v>5063</v>
          </cell>
          <cell r="B4706" t="str">
            <v>PREGO DE ACO 1 1/2 X 14</v>
          </cell>
          <cell r="C4706" t="str">
            <v>KG</v>
          </cell>
          <cell r="E4706" t="str">
            <v>6,27</v>
          </cell>
        </row>
        <row r="4707">
          <cell r="A4707">
            <v>5074</v>
          </cell>
          <cell r="B4707" t="str">
            <v>PREGO DE ACO 1 1/2" X 13"</v>
          </cell>
          <cell r="C4707" t="str">
            <v>KG</v>
          </cell>
          <cell r="E4707" t="str">
            <v>8,50</v>
          </cell>
        </row>
        <row r="4708">
          <cell r="A4708">
            <v>5072</v>
          </cell>
          <cell r="B4708" t="str">
            <v>PREGO DE ACO 1" X 17"</v>
          </cell>
          <cell r="C4708" t="str">
            <v>KG</v>
          </cell>
          <cell r="E4708" t="str">
            <v>12,95</v>
          </cell>
        </row>
        <row r="4709">
          <cell r="A4709">
            <v>5065</v>
          </cell>
          <cell r="B4709" t="str">
            <v>PREGO DE ACO 10 X 10</v>
          </cell>
          <cell r="C4709" t="str">
            <v>KG</v>
          </cell>
          <cell r="E4709" t="str">
            <v>10,92</v>
          </cell>
        </row>
        <row r="4710">
          <cell r="A4710">
            <v>5066</v>
          </cell>
          <cell r="B4710" t="str">
            <v>PREGO DE ACO 12 X 12</v>
          </cell>
          <cell r="C4710" t="str">
            <v>KG</v>
          </cell>
          <cell r="E4710" t="str">
            <v>8,74</v>
          </cell>
        </row>
        <row r="4711">
          <cell r="A4711">
            <v>20247</v>
          </cell>
          <cell r="B4711" t="str">
            <v>PREGO DE ACO 15 X 15 C/ CABECA</v>
          </cell>
          <cell r="C4711" t="str">
            <v>KG</v>
          </cell>
          <cell r="E4711" t="str">
            <v>7,40</v>
          </cell>
        </row>
        <row r="4712">
          <cell r="A4712">
            <v>5067</v>
          </cell>
          <cell r="B4712" t="str">
            <v>PREGO DE ACO 16 X 24</v>
          </cell>
          <cell r="C4712" t="str">
            <v>KG</v>
          </cell>
          <cell r="E4712" t="str">
            <v>7,20</v>
          </cell>
        </row>
        <row r="4713">
          <cell r="A4713">
            <v>5068</v>
          </cell>
          <cell r="B4713" t="str">
            <v>PREGO DE ACO 17 X 21</v>
          </cell>
          <cell r="C4713" t="str">
            <v>KG</v>
          </cell>
          <cell r="E4713" t="str">
            <v>6,88</v>
          </cell>
        </row>
        <row r="4714">
          <cell r="A4714">
            <v>5073</v>
          </cell>
          <cell r="B4714" t="str">
            <v>PREGO DE ACO 17 X 24</v>
          </cell>
          <cell r="C4714" t="str">
            <v>KG</v>
          </cell>
          <cell r="E4714" t="str">
            <v>6,55</v>
          </cell>
        </row>
        <row r="4715">
          <cell r="A4715">
            <v>5069</v>
          </cell>
          <cell r="B4715" t="str">
            <v>PREGO DE ACO 17 X 27</v>
          </cell>
          <cell r="C4715" t="str">
            <v>KG</v>
          </cell>
          <cell r="E4715" t="str">
            <v>6,47</v>
          </cell>
        </row>
        <row r="4716">
          <cell r="A4716">
            <v>5070</v>
          </cell>
          <cell r="B4716" t="str">
            <v>PREGO DE ACO 17 X 30</v>
          </cell>
          <cell r="C4716" t="str">
            <v>KG</v>
          </cell>
          <cell r="E4716" t="str">
            <v>6,23</v>
          </cell>
        </row>
        <row r="4717">
          <cell r="A4717">
            <v>5071</v>
          </cell>
          <cell r="B4717" t="str">
            <v>PREGO DE ACO 18 X 24</v>
          </cell>
          <cell r="C4717" t="str">
            <v>KG</v>
          </cell>
          <cell r="E4717" t="str">
            <v>6,47</v>
          </cell>
        </row>
        <row r="4718">
          <cell r="A4718">
            <v>5061</v>
          </cell>
          <cell r="B4718" t="str">
            <v>PREGO DE ACO 18 X 27</v>
          </cell>
          <cell r="C4718" t="str">
            <v>KG</v>
          </cell>
          <cell r="E4718" t="str">
            <v>7,00</v>
          </cell>
        </row>
        <row r="4719">
          <cell r="A4719">
            <v>5075</v>
          </cell>
          <cell r="B4719" t="str">
            <v>PREGO DE ACO 18 X 30</v>
          </cell>
          <cell r="C4719" t="str">
            <v>KG</v>
          </cell>
          <cell r="E4719" t="str">
            <v>6,51</v>
          </cell>
        </row>
        <row r="4720">
          <cell r="A4720">
            <v>5064</v>
          </cell>
          <cell r="B4720" t="str">
            <v>PREGO DE ACO 2 1/2 X 10</v>
          </cell>
          <cell r="C4720" t="str">
            <v>KG</v>
          </cell>
          <cell r="E4720" t="str">
            <v>7,00</v>
          </cell>
        </row>
        <row r="4721">
          <cell r="A4721">
            <v>5078</v>
          </cell>
          <cell r="B4721" t="str">
            <v>PREGO DE ACO 2 1/2" X 12"</v>
          </cell>
          <cell r="C4721" t="str">
            <v>KG</v>
          </cell>
          <cell r="E4721" t="str">
            <v>7,49</v>
          </cell>
        </row>
        <row r="4722">
          <cell r="A4722">
            <v>5062</v>
          </cell>
          <cell r="B4722" t="str">
            <v>PREGO DE ACO 3 X 9</v>
          </cell>
          <cell r="C4722" t="str">
            <v>KG</v>
          </cell>
          <cell r="E4722" t="str">
            <v>8,01</v>
          </cell>
        </row>
        <row r="4723">
          <cell r="A4723">
            <v>1604</v>
          </cell>
          <cell r="B4723" t="str">
            <v>PRENSA CABO DE CONEXAO GT-P22 P/ CABO COBRE OU SIMILAR</v>
          </cell>
          <cell r="C4723" t="str">
            <v>UN</v>
          </cell>
          <cell r="E4723" t="str">
            <v>3,95</v>
          </cell>
        </row>
        <row r="4724">
          <cell r="A4724">
            <v>11149</v>
          </cell>
          <cell r="B4724" t="str">
            <v>PRIMER EPOXI</v>
          </cell>
          <cell r="C4724" t="str">
            <v>GL</v>
          </cell>
          <cell r="E4724" t="str">
            <v>108,63</v>
          </cell>
        </row>
        <row r="4725">
          <cell r="A4725">
            <v>511</v>
          </cell>
          <cell r="B4725" t="str">
            <v>PRIMER TP ADEFLEX 604-S ASFALTOS VITORIA OU EQUIV</v>
          </cell>
          <cell r="C4725" t="str">
            <v>L</v>
          </cell>
          <cell r="E4725" t="str">
            <v>6,31</v>
          </cell>
        </row>
        <row r="4726">
          <cell r="A4726">
            <v>512</v>
          </cell>
          <cell r="B4726" t="str">
            <v>PRIMER TP ADEFLEX 612 ASFALTOS VITORIA OU EQUIV</v>
          </cell>
          <cell r="C4726" t="str">
            <v>KG</v>
          </cell>
          <cell r="E4726" t="str">
            <v>10,44</v>
          </cell>
        </row>
        <row r="4727">
          <cell r="A4727">
            <v>11174</v>
          </cell>
          <cell r="B4727" t="str">
            <v>PRIMER UNIVERSAL-FUNDO ANTICORROSIVO TP ZARCAO</v>
          </cell>
          <cell r="C4727" t="str">
            <v>18L</v>
          </cell>
          <cell r="E4727" t="str">
            <v>271,41</v>
          </cell>
        </row>
        <row r="4728">
          <cell r="A4728">
            <v>12272</v>
          </cell>
          <cell r="B4728" t="str">
            <v>PROJETOR P/ FACHADA PROVA DE TEMPO P/ LAMPADA INCANDESCENTE OU VAPOR MERCURIO E27, TIPO Z-15 PETERCO OU EQUIV</v>
          </cell>
          <cell r="C4728" t="str">
            <v>UN</v>
          </cell>
          <cell r="E4728" t="str">
            <v>61,60</v>
          </cell>
        </row>
        <row r="4729">
          <cell r="A4729">
            <v>12273</v>
          </cell>
          <cell r="B4729" t="str">
            <v>PROJETOR RETANGULAR FECHADO PARA LAMPADA VAPOR DE MERCURIO/SODIO 250 W A 500 W, CABECEIRAS EM ALUMINIO FUNDIDO, CORPO EM ALUMINIO ANODIZADO, PARA LAMPADA E40 FECHAMENTO EM VIDRO TEMPERADO.</v>
          </cell>
          <cell r="C4729" t="str">
            <v>UN</v>
          </cell>
          <cell r="E4729" t="str">
            <v>37,41</v>
          </cell>
        </row>
        <row r="4730">
          <cell r="A4730">
            <v>11736</v>
          </cell>
          <cell r="B4730" t="str">
            <v>PROLONGAMENTO PVC EB-608 P/ CX SIFONADA 150MMX10CM</v>
          </cell>
          <cell r="C4730" t="str">
            <v>UN</v>
          </cell>
          <cell r="E4730" t="str">
            <v>2,33</v>
          </cell>
        </row>
        <row r="4731">
          <cell r="A4731">
            <v>11737</v>
          </cell>
          <cell r="B4731" t="str">
            <v>PROLONGAMENTO PVC EB-608 P/ CX SIFONADA 150MMX15CM</v>
          </cell>
          <cell r="C4731" t="str">
            <v>UN</v>
          </cell>
          <cell r="E4731" t="str">
            <v>3,46</v>
          </cell>
        </row>
        <row r="4732">
          <cell r="A4732">
            <v>11738</v>
          </cell>
          <cell r="B4732" t="str">
            <v>PROLONGAMENTO PVC EB-608 P/ CX SIFONADA 150MMX20CM</v>
          </cell>
          <cell r="C4732" t="str">
            <v>UN</v>
          </cell>
          <cell r="E4732" t="str">
            <v>4,20</v>
          </cell>
        </row>
        <row r="4733">
          <cell r="A4733">
            <v>11733</v>
          </cell>
          <cell r="B4733" t="str">
            <v>PROLONGAMENTO PVC EB=608 P/ CX SIFONADA 100MMX10CM</v>
          </cell>
          <cell r="C4733" t="str">
            <v>UN</v>
          </cell>
          <cell r="E4733" t="str">
            <v>1,10</v>
          </cell>
        </row>
        <row r="4734">
          <cell r="A4734">
            <v>11734</v>
          </cell>
          <cell r="B4734" t="str">
            <v>PROLONGAMENTO PVC EB=608 P/ CX SIFONADA 100MMX15CM</v>
          </cell>
          <cell r="C4734" t="str">
            <v>UN</v>
          </cell>
          <cell r="E4734" t="str">
            <v>1,54</v>
          </cell>
        </row>
        <row r="4735">
          <cell r="A4735">
            <v>11735</v>
          </cell>
          <cell r="B4735" t="str">
            <v>PROLONGAMENTO PVC EB=608 P/ CX SIFONADA 100MMX20CM</v>
          </cell>
          <cell r="C4735" t="str">
            <v>UN</v>
          </cell>
          <cell r="E4735" t="str">
            <v>2,03</v>
          </cell>
        </row>
        <row r="4736">
          <cell r="A4736">
            <v>11523</v>
          </cell>
          <cell r="B4736" t="str">
            <v>PUXADOR CONCHA LATAO CROMADO OU POLIDO P/ PORTA/JAN CORRER - 3 X 9CM</v>
          </cell>
          <cell r="C4736" t="str">
            <v>UN</v>
          </cell>
          <cell r="E4736" t="str">
            <v>5,98</v>
          </cell>
        </row>
        <row r="4737">
          <cell r="A4737">
            <v>11522</v>
          </cell>
          <cell r="B4737" t="str">
            <v>PUXADOR CONCHA LATAO CROMADO OU POLIDO P/ PORTA/JAN CORRER C/ FURO P/ CHAVE - 4 X 10CM</v>
          </cell>
          <cell r="C4737" t="str">
            <v>UN</v>
          </cell>
          <cell r="E4737" t="str">
            <v>10,16</v>
          </cell>
        </row>
        <row r="4738">
          <cell r="A4738">
            <v>11524</v>
          </cell>
          <cell r="B4738" t="str">
            <v>PUXADOR TUBULAR DE CENTRO P/ JANELAS - LATAO CROMADO</v>
          </cell>
          <cell r="C4738" t="str">
            <v>UN</v>
          </cell>
          <cell r="E4738" t="str">
            <v>28,35</v>
          </cell>
        </row>
        <row r="4739">
          <cell r="A4739">
            <v>5080</v>
          </cell>
          <cell r="B4739" t="str">
            <v>PUXADOR ZAMAK CENTRAL P/ ESQUADRIA ALUMINIO</v>
          </cell>
          <cell r="C4739" t="str">
            <v>UN</v>
          </cell>
          <cell r="E4739" t="str">
            <v>6,62</v>
          </cell>
        </row>
        <row r="4740">
          <cell r="A4740">
            <v>11096</v>
          </cell>
          <cell r="B4740" t="str">
            <v>PÓ DE MÁRMORE</v>
          </cell>
          <cell r="C4740" t="str">
            <v>KG</v>
          </cell>
          <cell r="E4740" t="str">
            <v>0,08</v>
          </cell>
        </row>
        <row r="4741">
          <cell r="A4741">
            <v>4741</v>
          </cell>
          <cell r="B4741" t="str">
            <v>PÓ-DE-PEDRA</v>
          </cell>
          <cell r="C4741" t="str">
            <v>M3</v>
          </cell>
          <cell r="E4741" t="str">
            <v>29,85</v>
          </cell>
        </row>
        <row r="4742">
          <cell r="A4742">
            <v>13391</v>
          </cell>
          <cell r="B4742" t="str">
            <v>QUADRO DE DISTRIBUICAO DE EMBUTIR C/ BARRAMENTO MONOFASICO P/ 6 DISJUNTORES UNIPOLARES EM CHAPA DE ACO GALV</v>
          </cell>
          <cell r="C4742" t="str">
            <v>UN</v>
          </cell>
          <cell r="E4742" t="str">
            <v>80,75</v>
          </cell>
        </row>
        <row r="4743">
          <cell r="A4743">
            <v>13392</v>
          </cell>
          <cell r="B4743" t="str">
            <v>QUADRO DE DISTRIBUICAO DE EMBUTIR C/ BARRAMENTO MONOFASICO P/ 8 DISJUNTORES UNIPOLARES EM CHAPA DE ACO GALV</v>
          </cell>
          <cell r="C4743" t="str">
            <v>UN</v>
          </cell>
          <cell r="E4743" t="str">
            <v>75,21</v>
          </cell>
        </row>
        <row r="4744">
          <cell r="A4744">
            <v>13402</v>
          </cell>
          <cell r="B4744" t="str">
            <v>QUADRO DE DISTRIBUICAO DE EMBUTIR C/ BARRAMENTO NEUTRO P/ 18 DISJUNTORES UNIPOLARES EM CHAPA</v>
          </cell>
          <cell r="C4744" t="str">
            <v>UN</v>
          </cell>
          <cell r="E4744" t="str">
            <v>123,03</v>
          </cell>
        </row>
        <row r="4745">
          <cell r="A4745">
            <v>13393</v>
          </cell>
          <cell r="B4745" t="str">
            <v>QUADRO DE DISTRIBUICAO DE EMBUTIR C/ BARRAMENTO TRIFASICO P/ 12 DISJUNTORES UNIPOLARES EM CHAPA DE ACO GALV</v>
          </cell>
          <cell r="C4745" t="str">
            <v>UN</v>
          </cell>
          <cell r="E4745" t="str">
            <v>88,69</v>
          </cell>
        </row>
        <row r="4746">
          <cell r="A4746">
            <v>13394</v>
          </cell>
          <cell r="B4746" t="str">
            <v>QUADRO DE DISTRIBUICAO DE EMBUTIR C/ BARRAMENTO TRIFASICO P/ 15 DISJUNTORES UNIPOLARES EM CHAPA DE ACO GALV</v>
          </cell>
          <cell r="C4746" t="str">
            <v>UN</v>
          </cell>
          <cell r="E4746" t="str">
            <v>98,09</v>
          </cell>
        </row>
        <row r="4747">
          <cell r="A4747">
            <v>13395</v>
          </cell>
          <cell r="B4747" t="str">
            <v>QUADRO DE DISTRIBUICAO DE EMBUTIR C/ BARRAMENTO TRIFASICO P/ 18 DISJUNTORES UNIPOLARES EM CHAPA DE ACO GALV</v>
          </cell>
          <cell r="C4747" t="str">
            <v>UN</v>
          </cell>
          <cell r="E4747" t="str">
            <v>119,66</v>
          </cell>
        </row>
        <row r="4748">
          <cell r="A4748">
            <v>12039</v>
          </cell>
          <cell r="B4748" t="str">
            <v>QUADRO DE DISTRIBUICAO DE EMBUTIR C/ BARRAMENTO TRIFASICO P/ 24 DISJUNTORES UNIPOLARES EM CHAPA DE ACO GALV</v>
          </cell>
          <cell r="C4748" t="str">
            <v>UN</v>
          </cell>
          <cell r="E4748" t="str">
            <v>147,84</v>
          </cell>
        </row>
        <row r="4749">
          <cell r="A4749">
            <v>13396</v>
          </cell>
          <cell r="B4749" t="str">
            <v>QUADRO DE DISTRIBUICAO DE EMBUTIR C/ BARRAMENTO TRIFASICO P/ 27 DISJUNTORES UNIPOLARES EM CHAPA DE ACO GALV</v>
          </cell>
          <cell r="C4749" t="str">
            <v>UN</v>
          </cell>
          <cell r="E4749" t="str">
            <v>147,65</v>
          </cell>
        </row>
        <row r="4750">
          <cell r="A4750">
            <v>13397</v>
          </cell>
          <cell r="B4750" t="str">
            <v>QUADRO DE DISTRIBUICAO DE EMBUTIR C/ BARRAMENTO TRIFASICO P/ 30 DISJUNTORES UNIPOLARES EM CHAPA DE ACO GALV</v>
          </cell>
          <cell r="C4750" t="str">
            <v>UN</v>
          </cell>
          <cell r="E4750" t="str">
            <v>151,23</v>
          </cell>
        </row>
        <row r="4751">
          <cell r="A4751">
            <v>5101</v>
          </cell>
          <cell r="B4751" t="str">
            <v>QUADRO DE DISTRIBUICAO DE EMBUTIR C/ BARRAMENTO TRIFASICO P/ 30 DISJUNTORES UNIPOLARES EM CHAPA DE FERRO GALV</v>
          </cell>
          <cell r="C4751" t="str">
            <v>UN</v>
          </cell>
          <cell r="E4751" t="str">
            <v>149,86</v>
          </cell>
        </row>
        <row r="4752">
          <cell r="A4752">
            <v>12041</v>
          </cell>
          <cell r="B4752" t="str">
            <v>QUADRO DE DISTRIBUICAO DE EMBUTIR C/ BARRAMENTO TRIFASICO P/ 32 DISJUNTORES UNIPOLARES EM CHAPA DE ACO GALV</v>
          </cell>
          <cell r="C4752" t="str">
            <v>UN</v>
          </cell>
          <cell r="E4752" t="str">
            <v>231,50</v>
          </cell>
        </row>
        <row r="4753">
          <cell r="A4753">
            <v>12042</v>
          </cell>
          <cell r="B4753" t="str">
            <v>QUADRO DE DISTRIBUICAO DE EMBUTIR C/ BARRAMENTO TRIFASICO P/ 40 DISJUNTORES UNIPOLARES EM CHAPA DE ACO GALV COM CHAVE GERAL TRIFASICA</v>
          </cell>
          <cell r="C4753" t="str">
            <v>UN</v>
          </cell>
          <cell r="E4753" t="str">
            <v>260,58</v>
          </cell>
        </row>
        <row r="4754">
          <cell r="A4754">
            <v>5097</v>
          </cell>
          <cell r="B4754" t="str">
            <v>QUADRO DE DISTRIBUICAO DE EMBUTIR C/ BARRAMENTO TRIFASICO P/ 40 DISJUNTORES UNIPOLARES EM CHAPA DE FERRO GALV</v>
          </cell>
          <cell r="C4754" t="str">
            <v>UN</v>
          </cell>
          <cell r="E4754" t="str">
            <v>246,41</v>
          </cell>
        </row>
        <row r="4755">
          <cell r="A4755">
            <v>12043</v>
          </cell>
          <cell r="B4755" t="str">
            <v>QUADRO DE DISTRIBUICAO DE EMBUTIR C/ BARRAMENTO TRIFASICO P/ 50 DISJUNTORES UNIPOLARES EM CHAPA DE ACO GALV</v>
          </cell>
          <cell r="C4755" t="str">
            <v>UN</v>
          </cell>
          <cell r="E4755" t="str">
            <v>364,17</v>
          </cell>
        </row>
        <row r="4756">
          <cell r="A4756">
            <v>12045</v>
          </cell>
          <cell r="B4756" t="str">
            <v>QUADRO DE DISTRIBUICAO DE EMBUTIR C/ BARRAMENTO TRIFASICO P/ 60 DISJUNTORES UNIPOLARES EM CHAPA DE ACO GALV</v>
          </cell>
          <cell r="C4756" t="str">
            <v>UN</v>
          </cell>
          <cell r="E4756" t="str">
            <v>452,06</v>
          </cell>
        </row>
        <row r="4757">
          <cell r="A4757">
            <v>13399</v>
          </cell>
          <cell r="B4757" t="str">
            <v>QUADRO DE DISTRIBUICAO DE EMBUTIR SEM BARRAMENTO P/ 3 DISJUNTORES UNIPOLARES, COM PORTA EM CHAPA DE ACO GALV</v>
          </cell>
          <cell r="C4757" t="str">
            <v>UN</v>
          </cell>
          <cell r="E4757" t="str">
            <v>8,55</v>
          </cell>
        </row>
        <row r="4758">
          <cell r="A4758">
            <v>12035</v>
          </cell>
          <cell r="B4758" t="str">
            <v>QUADRO DE DISTRIBUICAO DE EMBUTIR SEM BARRAMENTO P/ 3 DISJUNTORES UNIPOLARES, EM CHAPA DE ACO GALV</v>
          </cell>
          <cell r="C4758" t="str">
            <v>UN</v>
          </cell>
          <cell r="E4758" t="str">
            <v>8,55</v>
          </cell>
        </row>
        <row r="4759">
          <cell r="A4759">
            <v>13398</v>
          </cell>
          <cell r="B4759" t="str">
            <v>QUADRO DE DISTRIBUICAO DE EMBUTIR SEM BARRAMENTO P/ 3 DISJUNTORES UNIPOLARES, S/ PORTA, EM CHAPA DE ACO GALV</v>
          </cell>
          <cell r="C4759" t="str">
            <v>UN</v>
          </cell>
          <cell r="E4759" t="str">
            <v>7,11</v>
          </cell>
        </row>
        <row r="4760">
          <cell r="A4760">
            <v>13400</v>
          </cell>
          <cell r="B4760" t="str">
            <v>QUADRO DE DISTRIBUICAO DE EMBUTIR SEM BARRAMENTO P/ 6 DISJUNTORES UNIPOLARES, S/ PORTA, EM CHAPA DE ACO GALV,</v>
          </cell>
          <cell r="C4760" t="str">
            <v>UN</v>
          </cell>
          <cell r="E4760" t="str">
            <v>12,96</v>
          </cell>
        </row>
        <row r="4761">
          <cell r="A4761">
            <v>13401</v>
          </cell>
          <cell r="B4761" t="str">
            <v>QUADRO DE DISTRIBUICAO DE EMBUTIR SEM BARRAMENTO, P/12 DISJUNTORES UNIPOLARES, S/ PORTA EM CHAPA DE ACO GALV</v>
          </cell>
          <cell r="C4761" t="str">
            <v>UN</v>
          </cell>
          <cell r="E4761" t="str">
            <v>24,03</v>
          </cell>
        </row>
        <row r="4762">
          <cell r="A4762">
            <v>5095</v>
          </cell>
          <cell r="B4762" t="str">
            <v>QUADRO DE DISTRIBUICAO DE EMBUTIR SEM BARRAMENTO, SEM PORTA, P/4 DISJUNTORES UNIPOLARES EM CHAPA DE ACO GALV</v>
          </cell>
          <cell r="C4762" t="str">
            <v>UN</v>
          </cell>
          <cell r="E4762" t="str">
            <v>11,66</v>
          </cell>
        </row>
        <row r="4763">
          <cell r="A4763">
            <v>12038</v>
          </cell>
          <cell r="B4763" t="str">
            <v>QUADRO DE DISTRIBUICAO DE SOBREPOR C/ BARRAMENTO TRIFASICO P/ 18 DISJUNTORES UNIPOLARES, EM CHAPA DE ACO GALV</v>
          </cell>
          <cell r="C4763" t="str">
            <v>UN</v>
          </cell>
          <cell r="E4763" t="str">
            <v>136,84</v>
          </cell>
        </row>
        <row r="4764">
          <cell r="A4764">
            <v>12040</v>
          </cell>
          <cell r="B4764" t="str">
            <v>QUADRO DE DISTRIBUICAO DE SOBREPOR C/ BARRAMENTO TRIFASICO P/ 24 DISJUNTORES UNIPOLARES, EM CHAPA DE ACO GALV</v>
          </cell>
          <cell r="C4764" t="str">
            <v>UN</v>
          </cell>
          <cell r="E4764" t="str">
            <v>160,51</v>
          </cell>
        </row>
        <row r="4765">
          <cell r="A4765">
            <v>21104</v>
          </cell>
          <cell r="B4765" t="str">
            <v>QUADRO EM CHAPA ACO GALVANIZADO 18 USG, 40X60CM P/ INSTALACAO DE PONTO DE FORCA PARA ELEVADOR</v>
          </cell>
          <cell r="C4765" t="str">
            <v>UN</v>
          </cell>
          <cell r="E4765" t="str">
            <v>184,66</v>
          </cell>
        </row>
        <row r="4766">
          <cell r="A4766">
            <v>20272</v>
          </cell>
          <cell r="B4766" t="str">
            <v>QUADRO METALICO P/ MONT ELETRO-ELETRONICO 48 X 38 X 22CM CEMAR OU EQUIV</v>
          </cell>
          <cell r="C4766" t="str">
            <v>UN</v>
          </cell>
          <cell r="E4766" t="str">
            <v>123,42</v>
          </cell>
        </row>
        <row r="4767">
          <cell r="A4767">
            <v>14060</v>
          </cell>
          <cell r="B4767" t="str">
            <v>QUADRO 160 X 66CM PADRAO LIGHT TR-4</v>
          </cell>
          <cell r="C4767" t="str">
            <v>UN</v>
          </cell>
          <cell r="E4767" t="str">
            <v>78,02</v>
          </cell>
        </row>
        <row r="4768">
          <cell r="A4768">
            <v>4224</v>
          </cell>
          <cell r="B4768" t="str">
            <v>QUEROSENE</v>
          </cell>
          <cell r="C4768" t="str">
            <v>L</v>
          </cell>
          <cell r="E4768" t="str">
            <v>2,24</v>
          </cell>
        </row>
        <row r="4769">
          <cell r="A4769">
            <v>21058</v>
          </cell>
          <cell r="B4769" t="str">
            <v>RALO QUADRADO FOFO C/ REQUADRO 100 X 100MM P/ PATIO</v>
          </cell>
          <cell r="C4769" t="str">
            <v>UN</v>
          </cell>
          <cell r="E4769" t="str">
            <v>10,44</v>
          </cell>
        </row>
        <row r="4770">
          <cell r="A4770">
            <v>21059</v>
          </cell>
          <cell r="B4770" t="str">
            <v>RALO QUADRADO FOFO C/ REQUADRO 150 X 150MM P/ PATIO</v>
          </cell>
          <cell r="C4770" t="str">
            <v>UN</v>
          </cell>
          <cell r="E4770" t="str">
            <v>11,56</v>
          </cell>
        </row>
        <row r="4771">
          <cell r="A4771">
            <v>11234</v>
          </cell>
          <cell r="B4771" t="str">
            <v>RALO QUADRADO FOFO C/ REQUADRO 200 X 200MM P/ PATIO</v>
          </cell>
          <cell r="C4771" t="str">
            <v>UN</v>
          </cell>
          <cell r="E4771" t="str">
            <v>16,78</v>
          </cell>
        </row>
        <row r="4772">
          <cell r="A4772">
            <v>21060</v>
          </cell>
          <cell r="B4772" t="str">
            <v>RALO QUADRADO FOFO C/ REQUADRO 250 X 250MM P/ PATIO</v>
          </cell>
          <cell r="C4772" t="str">
            <v>UN</v>
          </cell>
          <cell r="E4772" t="str">
            <v>19,56</v>
          </cell>
        </row>
        <row r="4773">
          <cell r="A4773">
            <v>21061</v>
          </cell>
          <cell r="B4773" t="str">
            <v>RALO QUADRADO FOFO C/ REQUADRO 300 X 300MM P/ PATIO</v>
          </cell>
          <cell r="C4773" t="str">
            <v>UN</v>
          </cell>
          <cell r="E4773" t="str">
            <v>26,67</v>
          </cell>
        </row>
        <row r="4774">
          <cell r="A4774">
            <v>21062</v>
          </cell>
          <cell r="B4774" t="str">
            <v>RALO QUADRADO FOFO C/ REQUADRO 400 X 400MM P/ PATIO</v>
          </cell>
          <cell r="C4774" t="str">
            <v>UN</v>
          </cell>
          <cell r="E4774" t="str">
            <v>55,78</v>
          </cell>
        </row>
        <row r="4775">
          <cell r="A4775">
            <v>11711</v>
          </cell>
          <cell r="B4775" t="str">
            <v>RALO SECO PVC CONICO 100 X 40 MM C/GRELHA QUADRADA BRANCA</v>
          </cell>
          <cell r="C4775" t="str">
            <v>UN</v>
          </cell>
          <cell r="E4775" t="str">
            <v>6,86</v>
          </cell>
        </row>
        <row r="4776">
          <cell r="A4776">
            <v>11739</v>
          </cell>
          <cell r="B4776" t="str">
            <v>RALO SECO PVC CONICO 100 X 40 MM C/GRELHA REDONDA BRANCA</v>
          </cell>
          <cell r="C4776" t="str">
            <v>UN</v>
          </cell>
          <cell r="E4776" t="str">
            <v>5,13</v>
          </cell>
        </row>
        <row r="4777">
          <cell r="A4777">
            <v>5102</v>
          </cell>
          <cell r="B4777" t="str">
            <v>RALO SECO PVC QUADRADO 100 X 100 X 53 MM SAIDA 40MM C/GRELHA BRANCA</v>
          </cell>
          <cell r="C4777" t="str">
            <v>UN</v>
          </cell>
          <cell r="E4777" t="str">
            <v>5,71</v>
          </cell>
        </row>
        <row r="4778">
          <cell r="A4778">
            <v>11708</v>
          </cell>
          <cell r="B4778" t="str">
            <v>RALO SEMI-ESFERICO FOFO TP ABACAXI D = 100MM P/ LAJES, CALHAS ETC</v>
          </cell>
          <cell r="C4778" t="str">
            <v>UN</v>
          </cell>
          <cell r="E4778" t="str">
            <v>9,00</v>
          </cell>
        </row>
        <row r="4779">
          <cell r="A4779">
            <v>11709</v>
          </cell>
          <cell r="B4779" t="str">
            <v>RALO SEMI-ESFERICO FOFO TP ABACAXI D = 150MM P/ LAJES, CALHAS ETC</v>
          </cell>
          <cell r="C4779" t="str">
            <v>UN</v>
          </cell>
          <cell r="E4779" t="str">
            <v>15,44</v>
          </cell>
        </row>
        <row r="4780">
          <cell r="A4780">
            <v>11710</v>
          </cell>
          <cell r="B4780" t="str">
            <v>RALO SEMI-ESFERICO FOFO TP ABACAXI D = 200MM P/ LAJES, CALHAS ETC</v>
          </cell>
          <cell r="C4780" t="str">
            <v>UN</v>
          </cell>
          <cell r="E4780" t="str">
            <v>33,33</v>
          </cell>
        </row>
        <row r="4781">
          <cell r="A4781">
            <v>21066</v>
          </cell>
          <cell r="B4781" t="str">
            <v>RALO SEMI-ESFERICO FOFO TP ABACAXI D = 50MM P/ LAJES, CALHAS ETC</v>
          </cell>
          <cell r="C4781" t="str">
            <v>UN</v>
          </cell>
          <cell r="E4781" t="str">
            <v>7,56</v>
          </cell>
        </row>
        <row r="4782">
          <cell r="A4782">
            <v>11707</v>
          </cell>
          <cell r="B4782" t="str">
            <v>RALO SEMI-ESFERICO FOFO TP ABACAXI D = 75MM P/ LAJES, CALHAS ETC</v>
          </cell>
          <cell r="C4782" t="str">
            <v>UN</v>
          </cell>
          <cell r="E4782" t="str">
            <v>8,89</v>
          </cell>
        </row>
        <row r="4783">
          <cell r="A4783">
            <v>11741</v>
          </cell>
          <cell r="B4783" t="str">
            <v>RALO SIFONADO PVC CILINDRICO 100 X 40 MM C/GRELHA REDONDA BRANCA</v>
          </cell>
          <cell r="C4783" t="str">
            <v>UN</v>
          </cell>
          <cell r="E4783" t="str">
            <v>4,39</v>
          </cell>
        </row>
        <row r="4784">
          <cell r="A4784">
            <v>11742</v>
          </cell>
          <cell r="B4784" t="str">
            <v>RALO SIFONADO PVC CILINDRICO 100X40MM C/GRELHA REDONDA BRANCA</v>
          </cell>
          <cell r="C4784" t="str">
            <v>UN</v>
          </cell>
          <cell r="E4784" t="str">
            <v>5,49</v>
          </cell>
        </row>
        <row r="4785">
          <cell r="A4785">
            <v>11744</v>
          </cell>
          <cell r="B4785" t="str">
            <v>RALO SIFONADO PVC CONICO 100X40MM C/GRELHA REDONDA BRANCA</v>
          </cell>
          <cell r="C4785" t="str">
            <v>UN</v>
          </cell>
          <cell r="E4785" t="str">
            <v>5,30</v>
          </cell>
        </row>
        <row r="4786">
          <cell r="A4786">
            <v>11745</v>
          </cell>
          <cell r="B4786" t="str">
            <v>RALO SIFONADO PVC QUADRADO 100X100X53MM SAIDA 40MM C/GRELHA BRANCA</v>
          </cell>
          <cell r="C4786" t="str">
            <v>UN</v>
          </cell>
          <cell r="E4786" t="str">
            <v>5,98</v>
          </cell>
        </row>
        <row r="4787">
          <cell r="A4787">
            <v>11743</v>
          </cell>
          <cell r="B4787" t="str">
            <v>RALO SIFONADO PVC REDONDO CONICO 100X40MM C/ GRELHA PVC BRANCA</v>
          </cell>
          <cell r="C4787" t="str">
            <v>UN</v>
          </cell>
          <cell r="E4787" t="str">
            <v>5,49</v>
          </cell>
        </row>
        <row r="4788">
          <cell r="A4788">
            <v>25961</v>
          </cell>
          <cell r="B4788" t="str">
            <v>RASTELEIRO</v>
          </cell>
          <cell r="C4788" t="str">
            <v>H</v>
          </cell>
          <cell r="E4788" t="str">
            <v>6,45</v>
          </cell>
        </row>
        <row r="4789">
          <cell r="A4789">
            <v>1082</v>
          </cell>
          <cell r="B4789" t="str">
            <v>REATOR P/ LAMPADA VAPOR DE SODIO 250W USO EXT</v>
          </cell>
          <cell r="C4789" t="str">
            <v>UN</v>
          </cell>
          <cell r="E4789" t="str">
            <v>84,79</v>
          </cell>
        </row>
        <row r="4790">
          <cell r="A4790">
            <v>12316</v>
          </cell>
          <cell r="B4790" t="str">
            <v>REATOR P/ 1 LAMPADA VAPOR DE MERCURIO 125W USO EXT</v>
          </cell>
          <cell r="C4790" t="str">
            <v>UN</v>
          </cell>
          <cell r="E4790" t="str">
            <v>38,86</v>
          </cell>
        </row>
        <row r="4791">
          <cell r="A4791">
            <v>12317</v>
          </cell>
          <cell r="B4791" t="str">
            <v>REATOR P/ 1 LAMPADA VAPOR DE MERCURIO 250W USO EXT</v>
          </cell>
          <cell r="C4791" t="str">
            <v>UN</v>
          </cell>
          <cell r="E4791" t="str">
            <v>46,34</v>
          </cell>
        </row>
        <row r="4792">
          <cell r="A4792">
            <v>12318</v>
          </cell>
          <cell r="B4792" t="str">
            <v>REATOR P/ 1 LAMPADA VAPOR DE MERCURIO 400W USO EXT</v>
          </cell>
          <cell r="C4792" t="str">
            <v>UN</v>
          </cell>
          <cell r="E4792" t="str">
            <v>53,39</v>
          </cell>
        </row>
        <row r="4793">
          <cell r="A4793">
            <v>1074</v>
          </cell>
          <cell r="B4793" t="str">
            <v>REATOR PARTIDA CONVENCIONAL P/ 1 LAMPADA FLUORESCENTE 20W/220V</v>
          </cell>
          <cell r="C4793" t="str">
            <v>UN</v>
          </cell>
          <cell r="E4793" t="str">
            <v>7,73</v>
          </cell>
        </row>
        <row r="4794">
          <cell r="A4794">
            <v>1075</v>
          </cell>
          <cell r="B4794" t="str">
            <v>REATOR PARTIDA CONVENCIONAL P/ 1 LAMPADA FLUORESCENTE 40W/127V</v>
          </cell>
          <cell r="C4794" t="str">
            <v>UN</v>
          </cell>
          <cell r="E4794" t="str">
            <v>14,05</v>
          </cell>
        </row>
        <row r="4795">
          <cell r="A4795">
            <v>1089</v>
          </cell>
          <cell r="B4795" t="str">
            <v>REATOR PARTIDA CONVENCIONAL P/ 1 LAMPADA FLUORESCENTE 40W/220V</v>
          </cell>
          <cell r="C4795" t="str">
            <v>UN</v>
          </cell>
          <cell r="E4795" t="str">
            <v>10,60</v>
          </cell>
        </row>
        <row r="4796">
          <cell r="A4796">
            <v>1103</v>
          </cell>
          <cell r="B4796" t="str">
            <v>REATOR PARTIDA CONVENCIONAL P/1 LAMPADA FLUORESCENTE 20W/127V</v>
          </cell>
          <cell r="C4796" t="str">
            <v>UN</v>
          </cell>
          <cell r="E4796" t="str">
            <v>7,25</v>
          </cell>
        </row>
        <row r="4797">
          <cell r="A4797">
            <v>12314</v>
          </cell>
          <cell r="B4797" t="str">
            <v>REATOR PARTIDA RAPIDA P/ 1 LAMPADA FLUORESCENTE 110W/220V</v>
          </cell>
          <cell r="C4797" t="str">
            <v>UN</v>
          </cell>
          <cell r="E4797" t="str">
            <v>43,12</v>
          </cell>
        </row>
        <row r="4798">
          <cell r="A4798">
            <v>1088</v>
          </cell>
          <cell r="B4798" t="str">
            <v>REATOR PARTIDA RAPIDA P/ 1 LAMPADA FLUORESCENTE 20W/127V</v>
          </cell>
          <cell r="C4798" t="str">
            <v>UN</v>
          </cell>
          <cell r="E4798" t="str">
            <v>16,52</v>
          </cell>
        </row>
        <row r="4799">
          <cell r="A4799">
            <v>1077</v>
          </cell>
          <cell r="B4799" t="str">
            <v>REATOR PARTIDA RAPIDA P/ 1 LAMPADA FLUORESCENTE 20W/220V</v>
          </cell>
          <cell r="C4799" t="str">
            <v>UN</v>
          </cell>
          <cell r="E4799" t="str">
            <v>15,79</v>
          </cell>
        </row>
        <row r="4800">
          <cell r="A4800">
            <v>1087</v>
          </cell>
          <cell r="B4800" t="str">
            <v>REATOR PARTIDA RAPIDA P/ 1 LAMPADA FLUORESCENTE 40W/127V</v>
          </cell>
          <cell r="C4800" t="str">
            <v>UN</v>
          </cell>
          <cell r="E4800" t="str">
            <v>16,52</v>
          </cell>
        </row>
        <row r="4801">
          <cell r="A4801">
            <v>1078</v>
          </cell>
          <cell r="B4801" t="str">
            <v>REATOR PARTIDA RAPIDA P/ 1 LAMPADA FLUORESCENTE 40W/220V</v>
          </cell>
          <cell r="C4801" t="str">
            <v>UN</v>
          </cell>
          <cell r="E4801" t="str">
            <v>15,79</v>
          </cell>
        </row>
        <row r="4802">
          <cell r="A4802">
            <v>12315</v>
          </cell>
          <cell r="B4802" t="str">
            <v>REATOR PARTIDA RAPIDA P/ 1 LAMPADA FLUORESCENTE 85W/220V</v>
          </cell>
          <cell r="C4802" t="str">
            <v>UN</v>
          </cell>
          <cell r="E4802" t="str">
            <v>41,15</v>
          </cell>
        </row>
        <row r="4803">
          <cell r="A4803">
            <v>1086</v>
          </cell>
          <cell r="B4803" t="str">
            <v>REATOR PARTIDA RAPIDA P/ 2 LAMPADAS FLUORESCENTES 20W/127V</v>
          </cell>
          <cell r="C4803" t="str">
            <v>UN</v>
          </cell>
          <cell r="E4803" t="str">
            <v>22,55</v>
          </cell>
        </row>
        <row r="4804">
          <cell r="A4804">
            <v>1084</v>
          </cell>
          <cell r="B4804" t="str">
            <v>REATOR PARTIDA RAPIDA P/ 2 LAMPADAS FLUORESCENTES 20W/220V</v>
          </cell>
          <cell r="C4804" t="str">
            <v>UN</v>
          </cell>
          <cell r="E4804" t="str">
            <v>22,46</v>
          </cell>
        </row>
        <row r="4805">
          <cell r="A4805">
            <v>1079</v>
          </cell>
          <cell r="B4805" t="str">
            <v>REATOR PARTIDA RAPIDA P/ 2 LAMPADAS FLUORESCENTES 40W/127V</v>
          </cell>
          <cell r="C4805" t="str">
            <v>UN</v>
          </cell>
          <cell r="E4805" t="str">
            <v>24,94</v>
          </cell>
        </row>
        <row r="4806">
          <cell r="A4806">
            <v>1085</v>
          </cell>
          <cell r="B4806" t="str">
            <v>REATOR PARTIDA RAPIDA P/ 2 LAMPADAS FLUORESCENTES 40W/220V</v>
          </cell>
          <cell r="C4806" t="str">
            <v>UN</v>
          </cell>
          <cell r="E4806" t="str">
            <v>23,90</v>
          </cell>
        </row>
        <row r="4807">
          <cell r="A4807">
            <v>5104</v>
          </cell>
          <cell r="B4807" t="str">
            <v>REBITE DE ALUMINIO VAZADO DE REPUXO, 3,2 X 8MM - (1KG=1025UNID)</v>
          </cell>
          <cell r="C4807" t="str">
            <v>KG</v>
          </cell>
          <cell r="E4807" t="str">
            <v>45,06</v>
          </cell>
        </row>
        <row r="4808">
          <cell r="A4808">
            <v>26023</v>
          </cell>
          <cell r="B4808" t="str">
            <v>REBOLO ABRASIVO, DIVERSAS GRANAS, TIPO RETO, DIM. 6" ( 152,4MM X 25,4MM X 31,75MM)</v>
          </cell>
          <cell r="C4808" t="str">
            <v>UN</v>
          </cell>
          <cell r="E4808" t="str">
            <v>34,12</v>
          </cell>
        </row>
        <row r="4809">
          <cell r="A4809">
            <v>14575</v>
          </cell>
          <cell r="B4809" t="str">
            <v>RECICLADORA DE PAVIMENTACAO ASFALTICA A FRIO, WIRTGEN, MODELO W 1900, DIESEL, POTÊNCIA 435 HP</v>
          </cell>
          <cell r="C4809" t="str">
            <v>UN</v>
          </cell>
          <cell r="E4809" t="str">
            <v>2.219.215,00</v>
          </cell>
        </row>
        <row r="4810">
          <cell r="A4810">
            <v>5240</v>
          </cell>
          <cell r="B4810" t="str">
            <v>REDUCAO C/BOLSAS FOFO JM DN 700 X 500</v>
          </cell>
          <cell r="C4810" t="str">
            <v>UN</v>
          </cell>
          <cell r="E4810" t="str">
            <v>0,81</v>
          </cell>
        </row>
        <row r="4811">
          <cell r="A4811">
            <v>5117</v>
          </cell>
          <cell r="B4811" t="str">
            <v>REDUCAO C/BOLSAS FOFO JM DN 700 X 600</v>
          </cell>
          <cell r="C4811" t="str">
            <v>UN</v>
          </cell>
          <cell r="E4811" t="str">
            <v>0,84</v>
          </cell>
        </row>
        <row r="4812">
          <cell r="A4812">
            <v>5118</v>
          </cell>
          <cell r="B4812" t="str">
            <v>REDUCAO C/BOLSAS FOFO JM DN 800 X 600</v>
          </cell>
          <cell r="C4812" t="str">
            <v>UN</v>
          </cell>
          <cell r="E4812" t="str">
            <v>1,00</v>
          </cell>
        </row>
        <row r="4813">
          <cell r="A4813">
            <v>5239</v>
          </cell>
          <cell r="B4813" t="str">
            <v>REDUCAO C/BOLSAS FOFO JM DN 800 X 700</v>
          </cell>
          <cell r="C4813" t="str">
            <v>UN</v>
          </cell>
          <cell r="E4813" t="str">
            <v>1,07</v>
          </cell>
        </row>
        <row r="4814">
          <cell r="A4814">
            <v>5119</v>
          </cell>
          <cell r="B4814" t="str">
            <v>REDUCAO C/BOLSAS FOFO JM DN 900 X 700</v>
          </cell>
          <cell r="C4814" t="str">
            <v>UN</v>
          </cell>
          <cell r="E4814" t="str">
            <v>1,22</v>
          </cell>
        </row>
        <row r="4815">
          <cell r="A4815">
            <v>5238</v>
          </cell>
          <cell r="B4815" t="str">
            <v>REDUCAO C/BOLSAS FOFO JM DN 900 X 800</v>
          </cell>
          <cell r="C4815" t="str">
            <v>UN</v>
          </cell>
          <cell r="E4815" t="str">
            <v>1,22</v>
          </cell>
        </row>
        <row r="4816">
          <cell r="A4816">
            <v>5120</v>
          </cell>
          <cell r="B4816" t="str">
            <v>REDUCAO C/BOLSAS FOFO JM DN 1000 X 800</v>
          </cell>
          <cell r="C4816" t="str">
            <v>UN</v>
          </cell>
          <cell r="E4816" t="str">
            <v>1,63</v>
          </cell>
        </row>
        <row r="4817">
          <cell r="A4817">
            <v>5121</v>
          </cell>
          <cell r="B4817" t="str">
            <v>REDUCAO C/BOLSAS FOFO JM DN 1000 X 900</v>
          </cell>
          <cell r="C4817" t="str">
            <v>UN</v>
          </cell>
          <cell r="E4817" t="str">
            <v>1,65</v>
          </cell>
        </row>
        <row r="4818">
          <cell r="A4818">
            <v>5237</v>
          </cell>
          <cell r="B4818" t="str">
            <v>REDUCAO C/BOLSAS FOFO JM DN 1200 X 1000</v>
          </cell>
          <cell r="C4818" t="str">
            <v>UN</v>
          </cell>
          <cell r="E4818" t="str">
            <v>2,27</v>
          </cell>
        </row>
        <row r="4819">
          <cell r="A4819">
            <v>5116</v>
          </cell>
          <cell r="B4819" t="str">
            <v>REDUCAO C/BOLSAS FOFO JM 600X500</v>
          </cell>
          <cell r="C4819" t="str">
            <v>UN</v>
          </cell>
          <cell r="E4819" t="str">
            <v>0,26</v>
          </cell>
        </row>
        <row r="4820">
          <cell r="A4820">
            <v>5289</v>
          </cell>
          <cell r="B4820" t="str">
            <v>REDUCAO C/PONTA E BOLSA JE FOFO DN 150X100 P/TUBO PVC</v>
          </cell>
          <cell r="C4820" t="str">
            <v>UN</v>
          </cell>
          <cell r="E4820" t="str">
            <v>0,01</v>
          </cell>
        </row>
        <row r="4821">
          <cell r="A4821">
            <v>5288</v>
          </cell>
          <cell r="B4821" t="str">
            <v>REDUCAO C/PONTA E BOLSA JE FOFO DN 200X100 P/TUBO PVC</v>
          </cell>
          <cell r="C4821" t="str">
            <v>UN</v>
          </cell>
          <cell r="E4821" t="str">
            <v>0,01</v>
          </cell>
        </row>
        <row r="4822">
          <cell r="A4822">
            <v>5172</v>
          </cell>
          <cell r="B4822" t="str">
            <v>REDUCAO CONCENTRICA C/FLANGES FOFO PN-10 DN 350 X 300</v>
          </cell>
          <cell r="C4822" t="str">
            <v>UN</v>
          </cell>
          <cell r="E4822" t="str">
            <v>0,16</v>
          </cell>
        </row>
        <row r="4823">
          <cell r="A4823">
            <v>5174</v>
          </cell>
          <cell r="B4823" t="str">
            <v>REDUCAO CONCENTRICA C/FLANGES FOFO PN-10 DN 400 X 350</v>
          </cell>
          <cell r="C4823" t="str">
            <v>UN</v>
          </cell>
          <cell r="E4823" t="str">
            <v>0,15</v>
          </cell>
        </row>
        <row r="4824">
          <cell r="A4824">
            <v>5219</v>
          </cell>
          <cell r="B4824" t="str">
            <v>REDUCAO CONCENTRICA C/FLANGES FOFO PN-10 DN 400 X 250</v>
          </cell>
          <cell r="C4824" t="str">
            <v>UN</v>
          </cell>
          <cell r="E4824" t="str">
            <v>0,09</v>
          </cell>
        </row>
        <row r="4825">
          <cell r="A4825">
            <v>5173</v>
          </cell>
          <cell r="B4825" t="str">
            <v>REDUCAO CONCENTRICA C/FLANGES FOFO PN-10 DN 400 X 300</v>
          </cell>
          <cell r="C4825" t="str">
            <v>UN</v>
          </cell>
          <cell r="E4825" t="str">
            <v>0,12</v>
          </cell>
        </row>
        <row r="4826">
          <cell r="A4826">
            <v>5177</v>
          </cell>
          <cell r="B4826" t="str">
            <v>REDUCAO CONCENTRICA C/FLANGES FOFO PN-10 DN 500 X 400</v>
          </cell>
          <cell r="C4826" t="str">
            <v>UN</v>
          </cell>
          <cell r="E4826" t="str">
            <v>0,23</v>
          </cell>
        </row>
        <row r="4827">
          <cell r="A4827">
            <v>5178</v>
          </cell>
          <cell r="B4827" t="str">
            <v>REDUCAO CONCENTRICA C/FLANGES FOFO PN-10 DN 600 X 500</v>
          </cell>
          <cell r="C4827" t="str">
            <v>UN</v>
          </cell>
          <cell r="E4827" t="str">
            <v>0,34</v>
          </cell>
        </row>
        <row r="4828">
          <cell r="A4828">
            <v>5179</v>
          </cell>
          <cell r="B4828" t="str">
            <v>REDUCAO CONCENTRICA C/FLANGES FOFO PN-10 DN 700 X 600</v>
          </cell>
          <cell r="C4828" t="str">
            <v>UN</v>
          </cell>
          <cell r="E4828" t="str">
            <v>0,49</v>
          </cell>
        </row>
        <row r="4829">
          <cell r="A4829">
            <v>5217</v>
          </cell>
          <cell r="B4829" t="str">
            <v>REDUCAO CONCENTRICA C/FLANGES FOFO PN-10 DN 800 X 700</v>
          </cell>
          <cell r="C4829" t="str">
            <v>UN</v>
          </cell>
          <cell r="E4829" t="str">
            <v>0,58</v>
          </cell>
        </row>
        <row r="4830">
          <cell r="A4830">
            <v>5180</v>
          </cell>
          <cell r="B4830" t="str">
            <v>REDUCAO CONCENTRICA C/FLANGES FOFO PN-10 DN 900 X 800</v>
          </cell>
          <cell r="C4830" t="str">
            <v>UN</v>
          </cell>
          <cell r="E4830" t="str">
            <v>0,61</v>
          </cell>
        </row>
        <row r="4831">
          <cell r="A4831">
            <v>5181</v>
          </cell>
          <cell r="B4831" t="str">
            <v>REDUCAO CONCENTRICA C/FLANGES FOFO PN-10 DN 1000 X 900</v>
          </cell>
          <cell r="C4831" t="str">
            <v>UN</v>
          </cell>
          <cell r="E4831" t="str">
            <v>0,75</v>
          </cell>
        </row>
        <row r="4832">
          <cell r="A4832">
            <v>5182</v>
          </cell>
          <cell r="B4832" t="str">
            <v>REDUCAO CONCENTRICA C/FLANGES FOFO PN-10 DN 1200X1000</v>
          </cell>
          <cell r="C4832" t="str">
            <v>UN</v>
          </cell>
          <cell r="E4832" t="str">
            <v>1,21</v>
          </cell>
        </row>
        <row r="4833">
          <cell r="A4833">
            <v>12536</v>
          </cell>
          <cell r="B4833" t="str">
            <v>REDUCAO CONCENTRICA C/FLANGES FOFO PN-10/16 DN 100 X 50</v>
          </cell>
          <cell r="C4833" t="str">
            <v>UN</v>
          </cell>
          <cell r="E4833" t="str">
            <v>0,02</v>
          </cell>
        </row>
        <row r="4834">
          <cell r="A4834">
            <v>5222</v>
          </cell>
          <cell r="B4834" t="str">
            <v>REDUCAO CONCENTRICA C/FLANGES FOFO PN-10/16 DN 150 X 80</v>
          </cell>
          <cell r="C4834" t="str">
            <v>UN</v>
          </cell>
          <cell r="E4834" t="str">
            <v>0,02</v>
          </cell>
        </row>
        <row r="4835">
          <cell r="A4835">
            <v>5215</v>
          </cell>
          <cell r="B4835" t="str">
            <v>REDUCAO CONCENTRICA C/FLANGES FOFO PN-10/16 DN 150 X 100</v>
          </cell>
          <cell r="C4835" t="str">
            <v>UN</v>
          </cell>
          <cell r="E4835" t="str">
            <v>0,02</v>
          </cell>
        </row>
        <row r="4836">
          <cell r="A4836">
            <v>5220</v>
          </cell>
          <cell r="B4836" t="str">
            <v>REDUCAO CONCENTRICA C/FLANGES FOFO PN-10/16 DN 200 X 100</v>
          </cell>
          <cell r="C4836" t="str">
            <v>UN</v>
          </cell>
          <cell r="E4836" t="str">
            <v>0,03</v>
          </cell>
        </row>
        <row r="4837">
          <cell r="A4837">
            <v>5169</v>
          </cell>
          <cell r="B4837" t="str">
            <v>REDUCAO CONCENTRICA C/FLANGES FOFO PN-10/16 DN 200 X 150</v>
          </cell>
          <cell r="C4837" t="str">
            <v>UN</v>
          </cell>
          <cell r="E4837" t="str">
            <v>0,03</v>
          </cell>
        </row>
        <row r="4838">
          <cell r="A4838">
            <v>12539</v>
          </cell>
          <cell r="B4838" t="str">
            <v>REDUCAO CONCENTRICA C/FLANGES FOFO PN-10/16 DN 250 X 150</v>
          </cell>
          <cell r="C4838" t="str">
            <v>UN</v>
          </cell>
          <cell r="E4838" t="str">
            <v>0,08</v>
          </cell>
        </row>
        <row r="4839">
          <cell r="A4839">
            <v>5170</v>
          </cell>
          <cell r="B4839" t="str">
            <v>REDUCAO CONCENTRICA C/FLANGES FOFO PN-10/16 DN 250 X 200</v>
          </cell>
          <cell r="C4839" t="str">
            <v>UN</v>
          </cell>
          <cell r="E4839" t="str">
            <v>0,04</v>
          </cell>
        </row>
        <row r="4840">
          <cell r="A4840">
            <v>12541</v>
          </cell>
          <cell r="B4840" t="str">
            <v>REDUCAO CONCENTRICA C/FLANGES FOFO PN-10/16 DN 300 X 200</v>
          </cell>
          <cell r="C4840" t="str">
            <v>UN</v>
          </cell>
          <cell r="E4840" t="str">
            <v>0,09</v>
          </cell>
        </row>
        <row r="4841">
          <cell r="A4841">
            <v>12540</v>
          </cell>
          <cell r="B4841" t="str">
            <v>REDUCAO CONCENTRICA C/FLANGES FOFO PN-10/16 DN 300 X 150</v>
          </cell>
          <cell r="C4841" t="str">
            <v>UN</v>
          </cell>
          <cell r="E4841" t="str">
            <v>0,08</v>
          </cell>
        </row>
        <row r="4842">
          <cell r="A4842">
            <v>5171</v>
          </cell>
          <cell r="B4842" t="str">
            <v>REDUCAO CONCENTRICA C/FLANGES FOFO PN-10/16 DN 300 X 250</v>
          </cell>
          <cell r="C4842" t="str">
            <v>UN</v>
          </cell>
          <cell r="E4842" t="str">
            <v>0,05</v>
          </cell>
        </row>
        <row r="4843">
          <cell r="A4843">
            <v>5167</v>
          </cell>
          <cell r="B4843" t="str">
            <v>REDUCAO CONCENTRICA C/FLANGES FOFO PN-10/16/25 DN 80 X 50</v>
          </cell>
          <cell r="C4843" t="str">
            <v>UN</v>
          </cell>
          <cell r="E4843" t="str">
            <v>0,01</v>
          </cell>
        </row>
        <row r="4844">
          <cell r="A4844">
            <v>5216</v>
          </cell>
          <cell r="B4844" t="str">
            <v>REDUCAO CONCENTRICA C/FLANGES FOFO PN-10/16/25 DN 100 X 80</v>
          </cell>
          <cell r="C4844" t="str">
            <v>UN</v>
          </cell>
          <cell r="E4844" t="str">
            <v>0,01</v>
          </cell>
        </row>
        <row r="4845">
          <cell r="A4845">
            <v>15011</v>
          </cell>
          <cell r="B4845" t="str">
            <v>REDUCAO CONCENTRICA C/FLANGES FOFO PN-16 DN 200 X 100</v>
          </cell>
          <cell r="C4845" t="str">
            <v>UN</v>
          </cell>
          <cell r="E4845" t="str">
            <v>0,04</v>
          </cell>
        </row>
        <row r="4846">
          <cell r="A4846">
            <v>15012</v>
          </cell>
          <cell r="B4846" t="str">
            <v>REDUCAO CONCENTRICA C/FLANGES FOFO PN-16 DN 250 X 150</v>
          </cell>
          <cell r="C4846" t="str">
            <v>UN</v>
          </cell>
          <cell r="E4846" t="str">
            <v>0,08</v>
          </cell>
        </row>
        <row r="4847">
          <cell r="A4847">
            <v>15014</v>
          </cell>
          <cell r="B4847" t="str">
            <v>REDUCAO CONCENTRICA C/FLANGES FOFO PN-16 DN 300 X 150</v>
          </cell>
          <cell r="C4847" t="str">
            <v>UN</v>
          </cell>
          <cell r="E4847" t="str">
            <v>0,08</v>
          </cell>
        </row>
        <row r="4848">
          <cell r="A4848">
            <v>15013</v>
          </cell>
          <cell r="B4848" t="str">
            <v>REDUCAO CONCENTRICA C/FLANGES FOFO PN-16 DN 300 X 200</v>
          </cell>
          <cell r="C4848" t="str">
            <v>UN</v>
          </cell>
          <cell r="E4848" t="str">
            <v>0,08</v>
          </cell>
        </row>
        <row r="4849">
          <cell r="A4849">
            <v>5187</v>
          </cell>
          <cell r="B4849" t="str">
            <v>REDUCAO CONCENTRICA C/FLANGES FOFO PN-16 DN 350 X 300</v>
          </cell>
          <cell r="C4849" t="str">
            <v>UN</v>
          </cell>
          <cell r="E4849" t="str">
            <v>0,16</v>
          </cell>
        </row>
        <row r="4850">
          <cell r="A4850">
            <v>5188</v>
          </cell>
          <cell r="B4850" t="str">
            <v>REDUCAO CONCENTRICA C/FLANGES FOFO PN-16 DN 400 X 300</v>
          </cell>
          <cell r="C4850" t="str">
            <v>UN</v>
          </cell>
          <cell r="E4850" t="str">
            <v>0,18</v>
          </cell>
        </row>
        <row r="4851">
          <cell r="A4851">
            <v>5189</v>
          </cell>
          <cell r="B4851" t="str">
            <v>REDUCAO CONCENTRICA C/FLANGES FOFO PN-16 DN 400 X 350</v>
          </cell>
          <cell r="C4851" t="str">
            <v>UN</v>
          </cell>
          <cell r="E4851" t="str">
            <v>0,13</v>
          </cell>
        </row>
        <row r="4852">
          <cell r="A4852">
            <v>5192</v>
          </cell>
          <cell r="B4852" t="str">
            <v>REDUCAO CONCENTRICA C/FLANGES FOFO PN-16 DN 500 X 400</v>
          </cell>
          <cell r="C4852" t="str">
            <v>UN</v>
          </cell>
          <cell r="E4852" t="str">
            <v>0,18</v>
          </cell>
        </row>
        <row r="4853">
          <cell r="A4853">
            <v>5213</v>
          </cell>
          <cell r="B4853" t="str">
            <v>REDUCAO CONCENTRICA C/FLANGES FOFO PN-16 DN 600 X 500</v>
          </cell>
          <cell r="C4853" t="str">
            <v>UN</v>
          </cell>
          <cell r="E4853" t="str">
            <v>0,40</v>
          </cell>
        </row>
        <row r="4854">
          <cell r="A4854">
            <v>5212</v>
          </cell>
          <cell r="B4854" t="str">
            <v>REDUCAO CONCENTRICA C/FLANGES FOFO PN-16 DN 700 X 600</v>
          </cell>
          <cell r="C4854" t="str">
            <v>UN</v>
          </cell>
          <cell r="E4854" t="str">
            <v>0,47</v>
          </cell>
        </row>
        <row r="4855">
          <cell r="A4855">
            <v>5193</v>
          </cell>
          <cell r="B4855" t="str">
            <v>REDUCAO CONCENTRICA C/FLANGES FOFO PN-16 DN 800 X 700</v>
          </cell>
          <cell r="C4855" t="str">
            <v>UN</v>
          </cell>
          <cell r="E4855" t="str">
            <v>0,54</v>
          </cell>
        </row>
        <row r="4856">
          <cell r="A4856">
            <v>5211</v>
          </cell>
          <cell r="B4856" t="str">
            <v>REDUCAO CONCENTRICA C/FLANGES FOFO PN-16 DN 900 X 800</v>
          </cell>
          <cell r="C4856" t="str">
            <v>UN</v>
          </cell>
          <cell r="E4856" t="str">
            <v>0,69</v>
          </cell>
        </row>
        <row r="4857">
          <cell r="A4857">
            <v>5194</v>
          </cell>
          <cell r="B4857" t="str">
            <v>REDUCAO CONCENTRICA C/FLANGES FOFO PN-16 DN 1000 X 900</v>
          </cell>
          <cell r="C4857" t="str">
            <v>UN</v>
          </cell>
          <cell r="E4857" t="str">
            <v>0,88</v>
          </cell>
        </row>
        <row r="4858">
          <cell r="A4858">
            <v>5195</v>
          </cell>
          <cell r="B4858" t="str">
            <v>REDUCAO CONCENTRICA C/FLANGES FOFO PN-16 DN 1200 X 1000</v>
          </cell>
          <cell r="C4858" t="str">
            <v>UN</v>
          </cell>
          <cell r="E4858" t="str">
            <v>1,42</v>
          </cell>
        </row>
        <row r="4859">
          <cell r="A4859">
            <v>5184</v>
          </cell>
          <cell r="B4859" t="str">
            <v>REDUCAO CONCENTRICA C/FLANGES FOFO PN-16 DN 200X150</v>
          </cell>
          <cell r="C4859" t="str">
            <v>UN</v>
          </cell>
          <cell r="E4859" t="str">
            <v>0,06</v>
          </cell>
        </row>
        <row r="4860">
          <cell r="A4860">
            <v>5185</v>
          </cell>
          <cell r="B4860" t="str">
            <v>REDUCAO CONCENTRICA C/FLANGES FOFO PN-16 DN 250X200</v>
          </cell>
          <cell r="C4860" t="str">
            <v>UN</v>
          </cell>
          <cell r="E4860" t="str">
            <v>0,08</v>
          </cell>
        </row>
        <row r="4861">
          <cell r="A4861">
            <v>5186</v>
          </cell>
          <cell r="B4861" t="str">
            <v>REDUCAO CONCENTRICA C/FLANGES FOFO PN-16 DN 300X250</v>
          </cell>
          <cell r="C4861" t="str">
            <v>UN</v>
          </cell>
          <cell r="E4861" t="str">
            <v>0,09</v>
          </cell>
        </row>
        <row r="4862">
          <cell r="A4862">
            <v>5209</v>
          </cell>
          <cell r="B4862" t="str">
            <v>REDUCAO CONCENTRICA C/FLANGES FOFO PN-25 DN 150 X 100</v>
          </cell>
          <cell r="C4862" t="str">
            <v>UN</v>
          </cell>
          <cell r="E4862" t="str">
            <v>0,02</v>
          </cell>
        </row>
        <row r="4863">
          <cell r="A4863">
            <v>5208</v>
          </cell>
          <cell r="B4863" t="str">
            <v>REDUCAO CONCENTRICA C/FLANGES FOFO PN-25 DN 200 X 150</v>
          </cell>
          <cell r="C4863" t="str">
            <v>UN</v>
          </cell>
          <cell r="E4863" t="str">
            <v>0,06</v>
          </cell>
        </row>
        <row r="4864">
          <cell r="A4864">
            <v>5197</v>
          </cell>
          <cell r="B4864" t="str">
            <v>REDUCAO CONCENTRICA C/FLANGES FOFO PN-25 DN 250 X 200</v>
          </cell>
          <cell r="C4864" t="str">
            <v>UN</v>
          </cell>
          <cell r="E4864" t="str">
            <v>0,08</v>
          </cell>
        </row>
        <row r="4865">
          <cell r="A4865">
            <v>5207</v>
          </cell>
          <cell r="B4865" t="str">
            <v>REDUCAO CONCENTRICA C/FLANGES FOFO PN-25 DN 300 X 250</v>
          </cell>
          <cell r="C4865" t="str">
            <v>UN</v>
          </cell>
          <cell r="E4865" t="str">
            <v>0,11</v>
          </cell>
        </row>
        <row r="4866">
          <cell r="A4866">
            <v>5198</v>
          </cell>
          <cell r="B4866" t="str">
            <v>REDUCAO CONCENTRICA C/FLANGES FOFO PN-25 DN 350 X 300</v>
          </cell>
          <cell r="C4866" t="str">
            <v>UN</v>
          </cell>
          <cell r="E4866" t="str">
            <v>0,18</v>
          </cell>
        </row>
        <row r="4867">
          <cell r="A4867">
            <v>5206</v>
          </cell>
          <cell r="B4867" t="str">
            <v>REDUCAO CONCENTRICA C/FLANGES FOFO PN-25 DN 400 X 300</v>
          </cell>
          <cell r="C4867" t="str">
            <v>UN</v>
          </cell>
          <cell r="E4867" t="str">
            <v>0,17</v>
          </cell>
        </row>
        <row r="4868">
          <cell r="A4868">
            <v>5199</v>
          </cell>
          <cell r="B4868" t="str">
            <v>REDUCAO CONCENTRICA C/FLANGES FOFO PN-25 DN 400 X 350</v>
          </cell>
          <cell r="C4868" t="str">
            <v>UN</v>
          </cell>
          <cell r="E4868" t="str">
            <v>0,20</v>
          </cell>
        </row>
        <row r="4869">
          <cell r="A4869">
            <v>5201</v>
          </cell>
          <cell r="B4869" t="str">
            <v>REDUCAO CONCENTRICA C/FLANGES FOFO PN-25 DN 500 X 400</v>
          </cell>
          <cell r="C4869" t="str">
            <v>UN</v>
          </cell>
          <cell r="E4869" t="str">
            <v>0,25</v>
          </cell>
        </row>
        <row r="4870">
          <cell r="A4870">
            <v>5202</v>
          </cell>
          <cell r="B4870" t="str">
            <v>REDUCAO CONCENTRICA C/FLANGES FOFO PN-25 DN 600 X 500</v>
          </cell>
          <cell r="C4870" t="str">
            <v>UN</v>
          </cell>
          <cell r="E4870" t="str">
            <v>0,40</v>
          </cell>
        </row>
        <row r="4871">
          <cell r="A4871">
            <v>5203</v>
          </cell>
          <cell r="B4871" t="str">
            <v>REDUCAO CONCENTRICA C/FLANGES FOFO PN-25 DN 700 X 600</v>
          </cell>
          <cell r="C4871" t="str">
            <v>UN</v>
          </cell>
          <cell r="E4871" t="str">
            <v>0,57</v>
          </cell>
        </row>
        <row r="4872">
          <cell r="A4872">
            <v>5252</v>
          </cell>
          <cell r="B4872" t="str">
            <v>REDUCAO CONCENTRICA C/FLANGES FOFO PN-25 DN 800 X 700</v>
          </cell>
          <cell r="C4872" t="str">
            <v>UN</v>
          </cell>
          <cell r="E4872" t="str">
            <v>0,70</v>
          </cell>
        </row>
        <row r="4873">
          <cell r="A4873">
            <v>5163</v>
          </cell>
          <cell r="B4873" t="str">
            <v>REDUCAO CONCENTRICA C/FLANGES FOFO PN-25 DN 900 X 800</v>
          </cell>
          <cell r="C4873" t="str">
            <v>UN</v>
          </cell>
          <cell r="E4873" t="str">
            <v>0,91</v>
          </cell>
        </row>
        <row r="4874">
          <cell r="A4874">
            <v>5164</v>
          </cell>
          <cell r="B4874" t="str">
            <v>REDUCAO CONCENTRICA C/FLANGES FOFO PN-25 DN 1000 X 900</v>
          </cell>
          <cell r="C4874" t="str">
            <v>UN</v>
          </cell>
          <cell r="E4874" t="str">
            <v>1,16</v>
          </cell>
        </row>
        <row r="4875">
          <cell r="A4875">
            <v>5165</v>
          </cell>
          <cell r="B4875" t="str">
            <v>REDUCAO CONCENTRICA C/FLANGES FOFO PN-25 DN 1200 X 1000</v>
          </cell>
          <cell r="C4875" t="str">
            <v>UN</v>
          </cell>
          <cell r="E4875" t="str">
            <v>1,77</v>
          </cell>
        </row>
        <row r="4876">
          <cell r="A4876">
            <v>5256</v>
          </cell>
          <cell r="B4876" t="str">
            <v>REDUCAO EXCENTRICA C/FLANGES FOFO PN-10 DN 400 X 250</v>
          </cell>
          <cell r="C4876" t="str">
            <v>UN</v>
          </cell>
          <cell r="E4876" t="str">
            <v>0,12</v>
          </cell>
        </row>
        <row r="4877">
          <cell r="A4877">
            <v>5159</v>
          </cell>
          <cell r="B4877" t="str">
            <v>REDUCAO EXCENTRICA C/FLANGES FOFO PN-10 DN 400 X 300</v>
          </cell>
          <cell r="C4877" t="str">
            <v>UN</v>
          </cell>
          <cell r="E4877" t="str">
            <v>0,14</v>
          </cell>
        </row>
        <row r="4878">
          <cell r="A4878">
            <v>5156</v>
          </cell>
          <cell r="B4878" t="str">
            <v>REDUCAO EXCENTRICA C/FLANGES FOFO PN-10/16 DN 100 X 80</v>
          </cell>
          <cell r="C4878" t="str">
            <v>UN</v>
          </cell>
          <cell r="E4878" t="str">
            <v>0,01</v>
          </cell>
        </row>
        <row r="4879">
          <cell r="A4879">
            <v>5161</v>
          </cell>
          <cell r="B4879" t="str">
            <v>REDUCAO EXCENTRICA C/FLANGES FOFO PN-10/16 DN 150 X 80</v>
          </cell>
          <cell r="C4879" t="str">
            <v>UN</v>
          </cell>
          <cell r="E4879" t="str">
            <v>0,03</v>
          </cell>
        </row>
        <row r="4880">
          <cell r="A4880">
            <v>5162</v>
          </cell>
          <cell r="B4880" t="str">
            <v>REDUCAO EXCENTRICA C/FLANGES FOFO PN-10/16 DN 150 X 100</v>
          </cell>
          <cell r="C4880" t="str">
            <v>UN</v>
          </cell>
          <cell r="E4880" t="str">
            <v>0,03</v>
          </cell>
        </row>
        <row r="4881">
          <cell r="A4881">
            <v>5157</v>
          </cell>
          <cell r="B4881" t="str">
            <v>REDUCAO EXCENTRICA C/FLANGES FOFO PN-10/16 DN 200 X 100</v>
          </cell>
          <cell r="C4881" t="str">
            <v>UN</v>
          </cell>
          <cell r="E4881" t="str">
            <v>0,06</v>
          </cell>
        </row>
        <row r="4882">
          <cell r="A4882">
            <v>5158</v>
          </cell>
          <cell r="B4882" t="str">
            <v>REDUCAO EXCENTRICA C/FLANGES FOFO PN-10/16 DN 200 X 150</v>
          </cell>
          <cell r="C4882" t="str">
            <v>UN</v>
          </cell>
          <cell r="E4882" t="str">
            <v>0,06</v>
          </cell>
        </row>
        <row r="4883">
          <cell r="A4883">
            <v>5153</v>
          </cell>
          <cell r="B4883" t="str">
            <v>REDUCAO EXCENTRICA C/FLANGES FOFO PN-10/16 DN 250 X 200</v>
          </cell>
          <cell r="C4883" t="str">
            <v>UN</v>
          </cell>
          <cell r="E4883" t="str">
            <v>0,06</v>
          </cell>
        </row>
        <row r="4884">
          <cell r="A4884">
            <v>5247</v>
          </cell>
          <cell r="B4884" t="str">
            <v>REDUCAO EXCENTRICA C/FLANGES FOFO PN-10/16 DN 300 X 150</v>
          </cell>
          <cell r="C4884" t="str">
            <v>UN</v>
          </cell>
          <cell r="E4884" t="str">
            <v>0,08</v>
          </cell>
        </row>
        <row r="4885">
          <cell r="A4885">
            <v>5154</v>
          </cell>
          <cell r="B4885" t="str">
            <v>REDUCAO EXCENTRICA C/FLANGES FOFO PN-10/16 DN 300 X 200</v>
          </cell>
          <cell r="C4885" t="str">
            <v>UN</v>
          </cell>
          <cell r="E4885" t="str">
            <v>0,08</v>
          </cell>
        </row>
        <row r="4886">
          <cell r="A4886">
            <v>5246</v>
          </cell>
          <cell r="B4886" t="str">
            <v>REDUCAO EXCENTRICA C/FLANGES FOFO PN-10/16 DN 300 X 250</v>
          </cell>
          <cell r="C4886" t="str">
            <v>UN</v>
          </cell>
          <cell r="E4886" t="str">
            <v>0,08</v>
          </cell>
        </row>
        <row r="4887">
          <cell r="A4887">
            <v>5248</v>
          </cell>
          <cell r="B4887" t="str">
            <v>REDUCAO EXCENTRICA C/FLANGES FOFO PN-10/16 DN 250 X 150</v>
          </cell>
          <cell r="C4887" t="str">
            <v>UN</v>
          </cell>
          <cell r="E4887" t="str">
            <v>0,06</v>
          </cell>
        </row>
        <row r="4888">
          <cell r="A4888">
            <v>5160</v>
          </cell>
          <cell r="B4888" t="str">
            <v>REDUCAO EXCENTRICA C/FLANGES FOFO PN-10/16/25 DN 80 X 50</v>
          </cell>
          <cell r="C4888" t="str">
            <v>UN</v>
          </cell>
          <cell r="E4888" t="str">
            <v>0,01</v>
          </cell>
        </row>
        <row r="4889">
          <cell r="A4889">
            <v>5281</v>
          </cell>
          <cell r="B4889" t="str">
            <v>REDUCAO EXCENTRICA C/FLANGES FOFO PN-16 DN 400 X 250</v>
          </cell>
          <cell r="C4889" t="str">
            <v>UN</v>
          </cell>
          <cell r="E4889" t="str">
            <v>0,12</v>
          </cell>
        </row>
        <row r="4890">
          <cell r="A4890">
            <v>5263</v>
          </cell>
          <cell r="B4890" t="str">
            <v>REDUCAO EXCENTRICA C/FLANGES FOFO PN-16 DN 400 X 300</v>
          </cell>
          <cell r="C4890" t="str">
            <v>UN</v>
          </cell>
          <cell r="E4890" t="str">
            <v>0,14</v>
          </cell>
        </row>
        <row r="4891">
          <cell r="A4891">
            <v>5253</v>
          </cell>
          <cell r="B4891" t="str">
            <v>REDUCAO EXCENTRICA C/FLANGES FOFO PN-16 DN 200X100</v>
          </cell>
          <cell r="C4891" t="str">
            <v>UN</v>
          </cell>
          <cell r="E4891" t="str">
            <v>0,06</v>
          </cell>
        </row>
        <row r="4892">
          <cell r="A4892">
            <v>5257</v>
          </cell>
          <cell r="B4892" t="str">
            <v>REDUCAO EXCENTRICA C/FLANGES FOFO PN-16 DN 200X150</v>
          </cell>
          <cell r="C4892" t="str">
            <v>UN</v>
          </cell>
          <cell r="E4892" t="str">
            <v>0,06</v>
          </cell>
        </row>
        <row r="4893">
          <cell r="A4893">
            <v>5258</v>
          </cell>
          <cell r="B4893" t="str">
            <v>REDUCAO EXCENTRICA C/FLANGES FOFO PN-16 DN 250X150</v>
          </cell>
          <cell r="C4893" t="str">
            <v>UN</v>
          </cell>
          <cell r="E4893" t="str">
            <v>0,06</v>
          </cell>
        </row>
        <row r="4894">
          <cell r="A4894">
            <v>5259</v>
          </cell>
          <cell r="B4894" t="str">
            <v>REDUCAO EXCENTRICA C/FLANGES FOFO PN-16 DN 250X200</v>
          </cell>
          <cell r="C4894" t="str">
            <v>UN</v>
          </cell>
          <cell r="E4894" t="str">
            <v>0,07</v>
          </cell>
        </row>
        <row r="4895">
          <cell r="A4895">
            <v>5260</v>
          </cell>
          <cell r="B4895" t="str">
            <v>REDUCAO EXCENTRICA C/FLANGES FOFO PN-16 DN 300X150</v>
          </cell>
          <cell r="C4895" t="str">
            <v>UN</v>
          </cell>
          <cell r="E4895" t="str">
            <v>0,08</v>
          </cell>
        </row>
        <row r="4896">
          <cell r="A4896">
            <v>5261</v>
          </cell>
          <cell r="B4896" t="str">
            <v>REDUCAO EXCENTRICA C/FLANGES FOFO PN-16 DN 300X200</v>
          </cell>
          <cell r="C4896" t="str">
            <v>UN</v>
          </cell>
          <cell r="E4896" t="str">
            <v>0,08</v>
          </cell>
        </row>
        <row r="4897">
          <cell r="A4897">
            <v>5262</v>
          </cell>
          <cell r="B4897" t="str">
            <v>REDUCAO EXCENTRICA C/FLANGES FOFO PN-16 DN 300X250</v>
          </cell>
          <cell r="C4897" t="str">
            <v>UN</v>
          </cell>
          <cell r="E4897" t="str">
            <v>0,09</v>
          </cell>
        </row>
        <row r="4898">
          <cell r="A4898">
            <v>5266</v>
          </cell>
          <cell r="B4898" t="str">
            <v>REDUCAO EXCENTRICA C/FLANGES FOFO PN-25 DN 150 X 100</v>
          </cell>
          <cell r="C4898" t="str">
            <v>UN</v>
          </cell>
          <cell r="E4898" t="str">
            <v>0,03</v>
          </cell>
        </row>
        <row r="4899">
          <cell r="A4899">
            <v>5267</v>
          </cell>
          <cell r="B4899" t="str">
            <v>REDUCAO EXCENTRICA C/FLANGES FOFO PN-25 DN 200 X 100</v>
          </cell>
          <cell r="C4899" t="str">
            <v>UN</v>
          </cell>
          <cell r="E4899" t="str">
            <v>0,06</v>
          </cell>
        </row>
        <row r="4900">
          <cell r="A4900">
            <v>5284</v>
          </cell>
          <cell r="B4900" t="str">
            <v>REDUCAO EXCENTRICA C/FLANGES FOFO PN-25 DN 200 X 150</v>
          </cell>
          <cell r="C4900" t="str">
            <v>UN</v>
          </cell>
          <cell r="E4900" t="str">
            <v>0,06</v>
          </cell>
        </row>
        <row r="4901">
          <cell r="A4901">
            <v>5268</v>
          </cell>
          <cell r="B4901" t="str">
            <v>REDUCAO EXCENTRICA C/FLANGES FOFO PN-25 DN 250 X 150</v>
          </cell>
          <cell r="C4901" t="str">
            <v>UN</v>
          </cell>
          <cell r="E4901" t="str">
            <v>0,06</v>
          </cell>
        </row>
        <row r="4902">
          <cell r="A4902">
            <v>5269</v>
          </cell>
          <cell r="B4902" t="str">
            <v>REDUCAO EXCENTRICA C/FLANGES FOFO PN-25 DN 250 X 200</v>
          </cell>
          <cell r="C4902" t="str">
            <v>UN</v>
          </cell>
          <cell r="E4902" t="str">
            <v>0,07</v>
          </cell>
        </row>
        <row r="4903">
          <cell r="A4903">
            <v>5282</v>
          </cell>
          <cell r="B4903" t="str">
            <v>REDUCAO EXCENTRICA C/FLANGES FOFO PN-25 DN 300 X 150</v>
          </cell>
          <cell r="C4903" t="str">
            <v>UN</v>
          </cell>
          <cell r="E4903" t="str">
            <v>0,08</v>
          </cell>
        </row>
        <row r="4904">
          <cell r="A4904">
            <v>5270</v>
          </cell>
          <cell r="B4904" t="str">
            <v>REDUCAO EXCENTRICA C/FLANGES FOFO PN-25 DN 300 X 200</v>
          </cell>
          <cell r="C4904" t="str">
            <v>UN</v>
          </cell>
          <cell r="E4904" t="str">
            <v>0,08</v>
          </cell>
        </row>
        <row r="4905">
          <cell r="A4905">
            <v>5271</v>
          </cell>
          <cell r="B4905" t="str">
            <v>REDUCAO EXCENTRICA C/FLANGES FOFO PN-25 DN 300 X 250</v>
          </cell>
          <cell r="C4905" t="str">
            <v>UN</v>
          </cell>
          <cell r="E4905" t="str">
            <v>0,09</v>
          </cell>
        </row>
        <row r="4906">
          <cell r="A4906">
            <v>5272</v>
          </cell>
          <cell r="B4906" t="str">
            <v>REDUCAO EXCENTRICA C/FLANGES FOFO PN-25 DN 400 X 250</v>
          </cell>
          <cell r="C4906" t="str">
            <v>UN</v>
          </cell>
          <cell r="E4906" t="str">
            <v>0,15</v>
          </cell>
        </row>
        <row r="4907">
          <cell r="A4907">
            <v>5273</v>
          </cell>
          <cell r="B4907" t="str">
            <v>REDUCAO EXCENTRICA C/FLANGES FOFO PN-25 DN 400 X 300</v>
          </cell>
          <cell r="C4907" t="str">
            <v>UN</v>
          </cell>
          <cell r="E4907" t="str">
            <v>0,16</v>
          </cell>
        </row>
        <row r="4908">
          <cell r="A4908">
            <v>20049</v>
          </cell>
          <cell r="B4908" t="str">
            <v>REDUCAO EXCENTRICA PVC LEVE C/ BOLSA P/ ANEL DN 125 X 100MM</v>
          </cell>
          <cell r="C4908" t="str">
            <v>UN</v>
          </cell>
          <cell r="E4908" t="str">
            <v>7,96</v>
          </cell>
        </row>
        <row r="4909">
          <cell r="A4909">
            <v>20050</v>
          </cell>
          <cell r="B4909" t="str">
            <v>REDUCAO EXCENTRICA PVC LEVE C/ BOLSA P/ ANEL DN 150 X 100MM</v>
          </cell>
          <cell r="C4909" t="str">
            <v>UN</v>
          </cell>
          <cell r="E4909" t="str">
            <v>5,55</v>
          </cell>
        </row>
        <row r="4910">
          <cell r="A4910">
            <v>20051</v>
          </cell>
          <cell r="B4910" t="str">
            <v>REDUCAO EXCENTRICA PVC LEVE DN 125 X 75MM</v>
          </cell>
          <cell r="C4910" t="str">
            <v>UN</v>
          </cell>
          <cell r="E4910" t="str">
            <v>4,54</v>
          </cell>
        </row>
        <row r="4911">
          <cell r="A4911">
            <v>20052</v>
          </cell>
          <cell r="B4911" t="str">
            <v>REDUCAO EXCENTRICA PVC LEVE DN 150 X 125MM</v>
          </cell>
          <cell r="C4911" t="str">
            <v>UN</v>
          </cell>
          <cell r="E4911" t="str">
            <v>13,38</v>
          </cell>
        </row>
        <row r="4912">
          <cell r="A4912">
            <v>20053</v>
          </cell>
          <cell r="B4912" t="str">
            <v>REDUCAO EXCENTRICA PVC LEVE DN 200 X 150MM</v>
          </cell>
          <cell r="C4912" t="str">
            <v>UN</v>
          </cell>
          <cell r="E4912" t="str">
            <v>16,22</v>
          </cell>
        </row>
        <row r="4913">
          <cell r="A4913">
            <v>20054</v>
          </cell>
          <cell r="B4913" t="str">
            <v>REDUCAO EXCENTRICA PVC LEVE DN 250 X 200MM</v>
          </cell>
          <cell r="C4913" t="str">
            <v>UN</v>
          </cell>
          <cell r="E4913" t="str">
            <v>35,92</v>
          </cell>
        </row>
        <row r="4914">
          <cell r="A4914">
            <v>20033</v>
          </cell>
          <cell r="B4914" t="str">
            <v>REDUCAO EXCENTRICA PVC NBR 10569 P/REDE COLET ESG PB JE 125 X 100MM</v>
          </cell>
          <cell r="C4914" t="str">
            <v>UN</v>
          </cell>
          <cell r="E4914" t="str">
            <v>10,94</v>
          </cell>
        </row>
        <row r="4915">
          <cell r="A4915">
            <v>20034</v>
          </cell>
          <cell r="B4915" t="str">
            <v>REDUCAO EXCENTRICA PVC NBR 10569 P/REDE COLET ESG PB JE 150 X 100MM</v>
          </cell>
          <cell r="C4915" t="str">
            <v>UN</v>
          </cell>
          <cell r="E4915" t="str">
            <v>17,93</v>
          </cell>
        </row>
        <row r="4916">
          <cell r="A4916">
            <v>20035</v>
          </cell>
          <cell r="B4916" t="str">
            <v>REDUCAO EXCENTRICA PVC NBR 10569 P/REDE COLET ESG PB JE 150 X 125MM</v>
          </cell>
          <cell r="C4916" t="str">
            <v>UN</v>
          </cell>
          <cell r="E4916" t="str">
            <v>19,96</v>
          </cell>
        </row>
        <row r="4917">
          <cell r="A4917">
            <v>20036</v>
          </cell>
          <cell r="B4917" t="str">
            <v>REDUCAO EXCENTRICA PVC NBR 10569 P/REDE COLET ESG PB JE 200 X 150MM</v>
          </cell>
          <cell r="C4917" t="str">
            <v>UN</v>
          </cell>
          <cell r="E4917" t="str">
            <v>28,86</v>
          </cell>
        </row>
        <row r="4918">
          <cell r="A4918">
            <v>20037</v>
          </cell>
          <cell r="B4918" t="str">
            <v>REDUCAO EXCENTRICA PVC NBR 10569 P/REDE COLET ESG PB JE 250 X 200MM</v>
          </cell>
          <cell r="C4918" t="str">
            <v>UN</v>
          </cell>
          <cell r="E4918" t="str">
            <v>58,87</v>
          </cell>
        </row>
        <row r="4919">
          <cell r="A4919">
            <v>20038</v>
          </cell>
          <cell r="B4919" t="str">
            <v>REDUCAO EXCENTRICA PVC NBR 10569 P/REDE COLET ESG PB JE 300 X 250MM</v>
          </cell>
          <cell r="C4919" t="str">
            <v>UN</v>
          </cell>
          <cell r="E4919" t="str">
            <v>108,63</v>
          </cell>
        </row>
        <row r="4920">
          <cell r="A4920">
            <v>20039</v>
          </cell>
          <cell r="B4920" t="str">
            <v>REDUCAO EXCENTRICA PVC NBR 10569 P/REDE COLET ESG PB JE 350 X 300MM</v>
          </cell>
          <cell r="C4920" t="str">
            <v>UN</v>
          </cell>
          <cell r="E4920" t="str">
            <v>153,43</v>
          </cell>
        </row>
        <row r="4921">
          <cell r="A4921">
            <v>20040</v>
          </cell>
          <cell r="B4921" t="str">
            <v>REDUCAO EXCENTRICA PVC NBR 10569 P/REDE COLET ESG PB JE 400 X 300MM</v>
          </cell>
          <cell r="C4921" t="str">
            <v>UN</v>
          </cell>
          <cell r="E4921" t="str">
            <v>195,69</v>
          </cell>
        </row>
        <row r="4922">
          <cell r="A4922">
            <v>20041</v>
          </cell>
          <cell r="B4922" t="str">
            <v>REDUCAO EXCENTRICA PVC NBR 10569 P/REDE COLET ESG PB JE 400 X 350MM</v>
          </cell>
          <cell r="C4922" t="str">
            <v>UN</v>
          </cell>
          <cell r="E4922" t="str">
            <v>197,51</v>
          </cell>
        </row>
        <row r="4923">
          <cell r="A4923">
            <v>20043</v>
          </cell>
          <cell r="B4923" t="str">
            <v>REDUCAO EXCENTRICA PVC P/ ESG PREDIAL DN 100 X 50MM</v>
          </cell>
          <cell r="C4923" t="str">
            <v>UN</v>
          </cell>
          <cell r="E4923" t="str">
            <v>1,08</v>
          </cell>
        </row>
        <row r="4924">
          <cell r="A4924">
            <v>20044</v>
          </cell>
          <cell r="B4924" t="str">
            <v>REDUCAO EXCENTRICA PVC P/ ESG PREDIAL DN 100 X 75MM</v>
          </cell>
          <cell r="C4924" t="str">
            <v>UN</v>
          </cell>
          <cell r="E4924" t="str">
            <v>1,32</v>
          </cell>
        </row>
        <row r="4925">
          <cell r="A4925">
            <v>20042</v>
          </cell>
          <cell r="B4925" t="str">
            <v>REDUCAO EXCENTRICA PVC P/ ESG PREDIAL DN 75 X 50MM</v>
          </cell>
          <cell r="C4925" t="str">
            <v>UN</v>
          </cell>
          <cell r="E4925" t="str">
            <v>0,99</v>
          </cell>
        </row>
        <row r="4926">
          <cell r="A4926">
            <v>20046</v>
          </cell>
          <cell r="B4926" t="str">
            <v>REDUCAO EXCENTRICA PVC SERIE R P/ESG PREDIAL DN 100 X 75MM</v>
          </cell>
          <cell r="C4926" t="str">
            <v>UN</v>
          </cell>
          <cell r="E4926" t="str">
            <v>2,93</v>
          </cell>
        </row>
        <row r="4927">
          <cell r="A4927">
            <v>20047</v>
          </cell>
          <cell r="B4927" t="str">
            <v>REDUCAO EXCENTRICA PVC SERIE R P/ESG PREDIAL DN 150 X 100MM</v>
          </cell>
          <cell r="C4927" t="str">
            <v>UN</v>
          </cell>
          <cell r="E4927" t="str">
            <v>8,47</v>
          </cell>
        </row>
        <row r="4928">
          <cell r="A4928">
            <v>20045</v>
          </cell>
          <cell r="B4928" t="str">
            <v>REDUCAO EXCENTRICA PVC SERIE R P/ESG PREDIAL DN 75 X 50MM</v>
          </cell>
          <cell r="C4928" t="str">
            <v>UN</v>
          </cell>
          <cell r="E4928" t="str">
            <v>1,51</v>
          </cell>
        </row>
        <row r="4929">
          <cell r="A4929">
            <v>20972</v>
          </cell>
          <cell r="B4929" t="str">
            <v>REDUCAO FIXA TIPO STORZ LATAO P/ INST. PREDIAL COMBATE A INCENDIO ENGATE RAPIDO 2.1/2" X 1.1/2"</v>
          </cell>
          <cell r="C4929" t="str">
            <v>UN</v>
          </cell>
          <cell r="E4929" t="str">
            <v>49,52</v>
          </cell>
        </row>
        <row r="4930">
          <cell r="A4930">
            <v>5138</v>
          </cell>
          <cell r="B4930" t="str">
            <v>REDUCAO PONTA E BOLSA FOFO JGS DN 100 X 80 INCLUSIVE ANEL BORRACHA</v>
          </cell>
          <cell r="C4930" t="str">
            <v>UN</v>
          </cell>
          <cell r="E4930" t="str">
            <v>0,01</v>
          </cell>
        </row>
        <row r="4931">
          <cell r="A4931">
            <v>5228</v>
          </cell>
          <cell r="B4931" t="str">
            <v>REDUCAO PONTA E BOLSA FOFO JGS DN 150 X 80 INCLUSIVE ANEL BORRACHA</v>
          </cell>
          <cell r="C4931" t="str">
            <v>UN</v>
          </cell>
          <cell r="E4931" t="str">
            <v>0,01</v>
          </cell>
        </row>
        <row r="4932">
          <cell r="A4932">
            <v>5139</v>
          </cell>
          <cell r="B4932" t="str">
            <v>REDUCAO PONTA E BOLSA FOFO JGS DN 150 X 100 INCLUSIVE ANEL BORRACHA</v>
          </cell>
          <cell r="C4932" t="str">
            <v>UN</v>
          </cell>
          <cell r="E4932" t="str">
            <v>0,02</v>
          </cell>
        </row>
        <row r="4933">
          <cell r="A4933">
            <v>5140</v>
          </cell>
          <cell r="B4933" t="str">
            <v>REDUCAO PONTA E BOLSA FOFO JGS DN 200 X 80 INCLUSIVE ANEL BORRACHA</v>
          </cell>
          <cell r="C4933" t="str">
            <v>UN</v>
          </cell>
          <cell r="E4933" t="str">
            <v>0,02</v>
          </cell>
        </row>
        <row r="4934">
          <cell r="A4934">
            <v>5141</v>
          </cell>
          <cell r="B4934" t="str">
            <v>REDUCAO PONTA E BOLSA FOFO JGS DN 200 X 100 INCLUSIVE ANEL BORRACHA</v>
          </cell>
          <cell r="C4934" t="str">
            <v>UN</v>
          </cell>
          <cell r="E4934" t="str">
            <v>0,02</v>
          </cell>
        </row>
        <row r="4935">
          <cell r="A4935">
            <v>5143</v>
          </cell>
          <cell r="B4935" t="str">
            <v>REDUCAO PONTA E BOLSA FOFO JGS DN 200 X 150 INCLUSIVE ANEL BORRACHA</v>
          </cell>
          <cell r="C4935" t="str">
            <v>UN</v>
          </cell>
          <cell r="E4935" t="str">
            <v>0,02</v>
          </cell>
        </row>
        <row r="4936">
          <cell r="A4936">
            <v>5144</v>
          </cell>
          <cell r="B4936" t="str">
            <v>REDUCAO PONTA E BOLSA FOFO JGS DN 250 X 150 INCLUSIVE ANEL BORRACHA</v>
          </cell>
          <cell r="C4936" t="str">
            <v>UN</v>
          </cell>
          <cell r="E4936" t="str">
            <v>0,03</v>
          </cell>
        </row>
        <row r="4937">
          <cell r="A4937">
            <v>5145</v>
          </cell>
          <cell r="B4937" t="str">
            <v>REDUCAO PONTA E BOLSA FOFO JGS DN 250 X 200 INCLUSIVE ANEL BORRACHA</v>
          </cell>
          <cell r="C4937" t="str">
            <v>UN</v>
          </cell>
          <cell r="E4937" t="str">
            <v>0,03</v>
          </cell>
        </row>
        <row r="4938">
          <cell r="A4938">
            <v>5146</v>
          </cell>
          <cell r="B4938" t="str">
            <v>REDUCAO PONTA E BOLSA FOFO JGS DN 300 X 150 INCLUSIVE ANEL BORRACHA</v>
          </cell>
          <cell r="C4938" t="str">
            <v>UN</v>
          </cell>
          <cell r="E4938" t="str">
            <v>0,03</v>
          </cell>
        </row>
        <row r="4939">
          <cell r="A4939">
            <v>5227</v>
          </cell>
          <cell r="B4939" t="str">
            <v>REDUCAO PONTA E BOLSA FOFO JGS DN 300 X 200 INCLUSIVE ANEL BORRACHA</v>
          </cell>
          <cell r="C4939" t="str">
            <v>UN</v>
          </cell>
          <cell r="E4939" t="str">
            <v>0,03</v>
          </cell>
        </row>
        <row r="4940">
          <cell r="A4940">
            <v>5147</v>
          </cell>
          <cell r="B4940" t="str">
            <v>REDUCAO PONTA E BOLSA FOFO JGS DN 300 X 250 INCLUSIVE ANEL BORRACHA</v>
          </cell>
          <cell r="C4940" t="str">
            <v>UN</v>
          </cell>
          <cell r="E4940" t="str">
            <v>0,03</v>
          </cell>
        </row>
        <row r="4941">
          <cell r="A4941">
            <v>5148</v>
          </cell>
          <cell r="B4941" t="str">
            <v>REDUCAO PONTA E BOLSA FOFO JGS DN 350 X 200 INCLUSIVE ANEL BORRACHA</v>
          </cell>
          <cell r="C4941" t="str">
            <v>UN</v>
          </cell>
          <cell r="E4941" t="str">
            <v>0,05</v>
          </cell>
        </row>
        <row r="4942">
          <cell r="A4942">
            <v>5149</v>
          </cell>
          <cell r="B4942" t="str">
            <v>REDUCAO PONTA E BOLSA FOFO JGS DN 350 X 250 INCLUSIVE ANEL BORRACHA</v>
          </cell>
          <cell r="C4942" t="str">
            <v>UN</v>
          </cell>
          <cell r="E4942" t="str">
            <v>0,06</v>
          </cell>
        </row>
        <row r="4943">
          <cell r="A4943">
            <v>5226</v>
          </cell>
          <cell r="B4943" t="str">
            <v>REDUCAO PONTA E BOLSA FOFO JGS DN 350 X 300 INCLUSIVE ANEL BORRACHA</v>
          </cell>
          <cell r="C4943" t="str">
            <v>UN</v>
          </cell>
          <cell r="E4943" t="str">
            <v>0,06</v>
          </cell>
        </row>
        <row r="4944">
          <cell r="A4944">
            <v>5150</v>
          </cell>
          <cell r="B4944" t="str">
            <v>REDUCAO PONTA E BOLSA FOFO JGS DN 400 X 250 INCLUSIVE ANEL BORRACHA</v>
          </cell>
          <cell r="C4944" t="str">
            <v>UN</v>
          </cell>
          <cell r="E4944" t="str">
            <v>0,06</v>
          </cell>
        </row>
        <row r="4945">
          <cell r="A4945">
            <v>5151</v>
          </cell>
          <cell r="B4945" t="str">
            <v>REDUCAO PONTA E BOLSA FOFO JGS DN 400 X 300 INCLUSIVE ANEL BORRACHA</v>
          </cell>
          <cell r="C4945" t="str">
            <v>UN</v>
          </cell>
          <cell r="E4945" t="str">
            <v>0,05</v>
          </cell>
        </row>
        <row r="4946">
          <cell r="A4946">
            <v>5225</v>
          </cell>
          <cell r="B4946" t="str">
            <v>REDUCAO PONTA E BOLSA FOFO JGS DN 400 X 350 INCLUSIVE ANEL BORRACHA</v>
          </cell>
          <cell r="C4946" t="str">
            <v>UN</v>
          </cell>
          <cell r="E4946" t="str">
            <v>0,07</v>
          </cell>
        </row>
        <row r="4947">
          <cell r="A4947">
            <v>5152</v>
          </cell>
          <cell r="B4947" t="str">
            <v>REDUCAO PONTA E BOLSA FOFO JGS DN 500 X 350 INCLUSIVE ANEL BORRACHA</v>
          </cell>
          <cell r="C4947" t="str">
            <v>UN</v>
          </cell>
          <cell r="E4947" t="str">
            <v>0,09</v>
          </cell>
        </row>
        <row r="4948">
          <cell r="A4948">
            <v>5224</v>
          </cell>
          <cell r="B4948" t="str">
            <v>REDUCAO PONTA E BOLSA FOFO JGS DN 500 X 400 INCLUSIVE ANEL BORRACHA</v>
          </cell>
          <cell r="C4948" t="str">
            <v>UN</v>
          </cell>
          <cell r="E4948" t="str">
            <v>0,11</v>
          </cell>
        </row>
        <row r="4949">
          <cell r="A4949">
            <v>5166</v>
          </cell>
          <cell r="B4949" t="str">
            <v>REDUCAO PONTA E BOLSA FOFO JGS DN 600 X 400 INCLUSIVE ANEL BORRACHA</v>
          </cell>
          <cell r="C4949" t="str">
            <v>UN</v>
          </cell>
          <cell r="E4949" t="str">
            <v>0,14</v>
          </cell>
        </row>
        <row r="4950">
          <cell r="A4950">
            <v>5223</v>
          </cell>
          <cell r="B4950" t="str">
            <v>REDUCAO PONTA E BOLSA FOFO JGS DN 600 X 500 INCLUSIVE ANEL BORRACHA</v>
          </cell>
          <cell r="C4950" t="str">
            <v>UN</v>
          </cell>
          <cell r="E4950" t="str">
            <v>0,20</v>
          </cell>
        </row>
        <row r="4951">
          <cell r="A4951">
            <v>20032</v>
          </cell>
          <cell r="B4951" t="str">
            <v>REDUCAO PVC PBA JE BB P/REDE AGUA DN 75 X 50/DE 85 X 60MM</v>
          </cell>
          <cell r="C4951" t="str">
            <v>UN</v>
          </cell>
          <cell r="E4951" t="str">
            <v>12,25</v>
          </cell>
        </row>
        <row r="4952">
          <cell r="A4952">
            <v>11321</v>
          </cell>
          <cell r="B4952" t="str">
            <v>REDUCAO PVC PBA JE PB P/REDE AGUA DN 100 X 50/DE 110 X 60MM</v>
          </cell>
          <cell r="C4952" t="str">
            <v>UN</v>
          </cell>
          <cell r="E4952" t="str">
            <v>28,97</v>
          </cell>
        </row>
        <row r="4953">
          <cell r="A4953">
            <v>11323</v>
          </cell>
          <cell r="B4953" t="str">
            <v>REDUCAO PVC PBA JE PB P/REDE AGUA DN 100 X 75/DE 110 X 85MM</v>
          </cell>
          <cell r="C4953" t="str">
            <v>UN</v>
          </cell>
          <cell r="E4953" t="str">
            <v>34,62</v>
          </cell>
        </row>
        <row r="4954">
          <cell r="A4954">
            <v>20327</v>
          </cell>
          <cell r="B4954" t="str">
            <v>REDUCAO PVC PBA JE PB P/REDE AGUA DN 75 X 50/DE 85 X 60MM</v>
          </cell>
          <cell r="C4954" t="str">
            <v>UN</v>
          </cell>
          <cell r="E4954" t="str">
            <v>16,47</v>
          </cell>
        </row>
        <row r="4955">
          <cell r="A4955">
            <v>25966</v>
          </cell>
          <cell r="B4955" t="str">
            <v>REDUTOR TIPO 2002 PRIMEIRA QUALIDADE</v>
          </cell>
          <cell r="C4955" t="str">
            <v>L</v>
          </cell>
          <cell r="E4955" t="str">
            <v>10,03</v>
          </cell>
        </row>
        <row r="4956">
          <cell r="A4956">
            <v>13846</v>
          </cell>
          <cell r="B4956" t="str">
            <v>REFLETOR ABERTO TIPO BEDO ( PRATO), DIAM 12" (310MM), SOQUETE E-27"</v>
          </cell>
          <cell r="C4956" t="str">
            <v>UN</v>
          </cell>
          <cell r="E4956" t="str">
            <v>22,86</v>
          </cell>
        </row>
        <row r="4957">
          <cell r="A4957">
            <v>13390</v>
          </cell>
          <cell r="B4957" t="str">
            <v>REFLETOR REDONDO EM ALUMINIO ANODIZADO PARA LAMPADA VAPOR DE MERCURIO/SODIO, CORPO EM ALUMINIO COM PINTURA EPOXI, PARA LAMPADA E-27 DE 300 W, COM SUPORTE REDONDO E ALCA REGULAVEL PARA FIXACAO.</v>
          </cell>
          <cell r="C4957" t="str">
            <v>UN</v>
          </cell>
          <cell r="E4957" t="str">
            <v>49,04</v>
          </cell>
        </row>
        <row r="4958">
          <cell r="A4958">
            <v>5450</v>
          </cell>
          <cell r="B4958" t="str">
            <v>REGISTRO AUTOMATICO ENTRADA FOFO SIMPLES PN-10 DN 80</v>
          </cell>
          <cell r="C4958" t="str">
            <v>UN</v>
          </cell>
          <cell r="E4958" t="str">
            <v>0,01</v>
          </cell>
        </row>
        <row r="4959">
          <cell r="A4959">
            <v>5444</v>
          </cell>
          <cell r="B4959" t="str">
            <v>REGISTRO AUTOMATICO ENTRADA FOFO SIMPLES PN-10 DN 50</v>
          </cell>
          <cell r="C4959" t="str">
            <v>UN</v>
          </cell>
          <cell r="E4959" t="str">
            <v>0,01</v>
          </cell>
        </row>
        <row r="4960">
          <cell r="A4960">
            <v>5448</v>
          </cell>
          <cell r="B4960" t="str">
            <v>REGISTRO AUTOMATICO ENTRADA FOFO SIMPLES PN-10 DN 150</v>
          </cell>
          <cell r="C4960" t="str">
            <v>UN</v>
          </cell>
          <cell r="E4960" t="str">
            <v>0,03</v>
          </cell>
        </row>
        <row r="4961">
          <cell r="A4961">
            <v>5447</v>
          </cell>
          <cell r="B4961" t="str">
            <v>REGISTRO AUTOMATICO ENTRADA FOFO SIMPLES PN-10 DN 250</v>
          </cell>
          <cell r="C4961" t="str">
            <v>UN</v>
          </cell>
          <cell r="E4961" t="str">
            <v>0,06</v>
          </cell>
        </row>
        <row r="4962">
          <cell r="A4962">
            <v>5969</v>
          </cell>
          <cell r="B4962" t="str">
            <v>REGISTRO CHATO C/FLANGES FOFO PN-10 C/BY PASS C/CABECOTE HASTE INOX DN 350</v>
          </cell>
          <cell r="C4962" t="str">
            <v>UN</v>
          </cell>
          <cell r="E4962" t="str">
            <v>0,17</v>
          </cell>
        </row>
        <row r="4963">
          <cell r="A4963">
            <v>5970</v>
          </cell>
          <cell r="B4963" t="str">
            <v>REGISTRO CHATO C/FLANGES FOFO PN-10 C/BY PASS C/CABECOTE HASTE INOX DN 400</v>
          </cell>
          <cell r="C4963" t="str">
            <v>UN</v>
          </cell>
          <cell r="E4963" t="str">
            <v>0,22</v>
          </cell>
        </row>
        <row r="4964">
          <cell r="A4964">
            <v>5983</v>
          </cell>
          <cell r="B4964" t="str">
            <v>REGISTRO CHATO C/FLANGES FOFO PN-10 C/BY PASS C/CABECOTE HASTE INOX DN 450</v>
          </cell>
          <cell r="C4964" t="str">
            <v>UN</v>
          </cell>
          <cell r="E4964" t="str">
            <v>0,25</v>
          </cell>
        </row>
        <row r="4965">
          <cell r="A4965">
            <v>5962</v>
          </cell>
          <cell r="B4965" t="str">
            <v>REGISTRO CHATO C/FLANGES FOFO PN-10 C/BY PASS C/CABECOTE HASTE INOX DN 500</v>
          </cell>
          <cell r="C4965" t="str">
            <v>UN</v>
          </cell>
          <cell r="E4965" t="str">
            <v>0,29</v>
          </cell>
        </row>
        <row r="4966">
          <cell r="A4966">
            <v>5984</v>
          </cell>
          <cell r="B4966" t="str">
            <v>REGISTRO CHATO C/FLANGES FOFO PN-10 C/BY PASS C/CABECOTE HASTE INOX DN 600</v>
          </cell>
          <cell r="C4966" t="str">
            <v>UN</v>
          </cell>
          <cell r="E4966" t="str">
            <v>0,41</v>
          </cell>
        </row>
        <row r="4967">
          <cell r="A4967">
            <v>5938</v>
          </cell>
          <cell r="B4967" t="str">
            <v>REGISTRO CHATO C/FLANGES FOFO PN-10 C/BY PASS C/VOLANTE HASTE INOX DN 350</v>
          </cell>
          <cell r="C4967" t="str">
            <v>UN</v>
          </cell>
          <cell r="E4967" t="str">
            <v>0,17</v>
          </cell>
        </row>
        <row r="4968">
          <cell r="A4968">
            <v>5964</v>
          </cell>
          <cell r="B4968" t="str">
            <v>REGISTRO CHATO C/FLANGES FOFO PN-10 C/BY PASS C/VOLANTE HASTE INOX DN 400</v>
          </cell>
          <cell r="C4968" t="str">
            <v>UN</v>
          </cell>
          <cell r="E4968" t="str">
            <v>0,23</v>
          </cell>
        </row>
        <row r="4969">
          <cell r="A4969">
            <v>5915</v>
          </cell>
          <cell r="B4969" t="str">
            <v>REGISTRO CHATO C/FLANGES FOFO PN-10 C/BY PASS C/VOLANTE HASTE INOX DN 450</v>
          </cell>
          <cell r="C4969" t="str">
            <v>UN</v>
          </cell>
          <cell r="E4969" t="str">
            <v>0,25</v>
          </cell>
        </row>
        <row r="4970">
          <cell r="A4970">
            <v>5963</v>
          </cell>
          <cell r="B4970" t="str">
            <v>REGISTRO CHATO C/FLANGES FOFO PN-10 C/BY PASS C/VOLANTE HASTE INOX DN 500</v>
          </cell>
          <cell r="C4970" t="str">
            <v>UN</v>
          </cell>
          <cell r="E4970" t="str">
            <v>0,29</v>
          </cell>
        </row>
        <row r="4971">
          <cell r="A4971">
            <v>5928</v>
          </cell>
          <cell r="B4971" t="str">
            <v>REGISTRO CHATO C/FLANGES FOFO PN-10 C/BY PASS C/VOLANTE HASTE INOX DN 600</v>
          </cell>
          <cell r="C4971" t="str">
            <v>UN</v>
          </cell>
          <cell r="E4971" t="str">
            <v>0,41</v>
          </cell>
        </row>
        <row r="4972">
          <cell r="A4972">
            <v>5919</v>
          </cell>
          <cell r="B4972" t="str">
            <v>REGISTRO CHATO C/FLANGES FOFO PN-10 C/CABECOTE HASTE INOX DN 500</v>
          </cell>
          <cell r="C4972" t="str">
            <v>UN</v>
          </cell>
          <cell r="E4972" t="str">
            <v>0,27</v>
          </cell>
        </row>
        <row r="4973">
          <cell r="A4973">
            <v>5911</v>
          </cell>
          <cell r="B4973" t="str">
            <v>REGISTRO CHATO C/FLANGES FOFO PN-10 C/CABECOTE HASTE INOX DN 600</v>
          </cell>
          <cell r="C4973" t="str">
            <v>UN</v>
          </cell>
          <cell r="E4973" t="str">
            <v>0,38</v>
          </cell>
        </row>
        <row r="4974">
          <cell r="A4974">
            <v>6000</v>
          </cell>
          <cell r="B4974" t="str">
            <v>REGISTRO CHATO C/FLANGES FOFO PN-10 C/REDUTOR C//BY PASS C/VOLANTE HASTE INOX DN 600</v>
          </cell>
          <cell r="C4974" t="str">
            <v>UN</v>
          </cell>
          <cell r="E4974" t="str">
            <v>0,44</v>
          </cell>
        </row>
        <row r="4975">
          <cell r="A4975">
            <v>5988</v>
          </cell>
          <cell r="B4975" t="str">
            <v>REGISTRO CHATO C/FLANGES FOFO PN-10 C/REDUTOR C/BY PASS C/CABECOTE HASTE INOX DN 350</v>
          </cell>
          <cell r="C4975" t="str">
            <v>UN</v>
          </cell>
          <cell r="E4975" t="str">
            <v>0,20</v>
          </cell>
        </row>
        <row r="4976">
          <cell r="A4976">
            <v>5914</v>
          </cell>
          <cell r="B4976" t="str">
            <v>REGISTRO CHATO C/FLANGES FOFO PN-10 C/REDUTOR C/BY PASS C/CABECOTE HASTE INOX DN 400</v>
          </cell>
          <cell r="C4976" t="str">
            <v>UN</v>
          </cell>
          <cell r="E4976" t="str">
            <v>0,25</v>
          </cell>
        </row>
        <row r="4977">
          <cell r="A4977">
            <v>5916</v>
          </cell>
          <cell r="B4977" t="str">
            <v>REGISTRO CHATO C/FLANGES FOFO PN-10 C/REDUTOR C/BY PASS C/CABECOTE HASTE INOX DN 450</v>
          </cell>
          <cell r="C4977" t="str">
            <v>UN</v>
          </cell>
          <cell r="E4977" t="str">
            <v>0,28</v>
          </cell>
        </row>
        <row r="4978">
          <cell r="A4978">
            <v>5954</v>
          </cell>
          <cell r="B4978" t="str">
            <v>REGISTRO CHATO C/FLANGES FOFO PN-10 C/REDUTOR C/BY PASS C/CABECOTE HASTE INOX DN 500</v>
          </cell>
          <cell r="C4978" t="str">
            <v>UN</v>
          </cell>
          <cell r="E4978" t="str">
            <v>0,32</v>
          </cell>
        </row>
        <row r="4979">
          <cell r="A4979">
            <v>5955</v>
          </cell>
          <cell r="B4979" t="str">
            <v>REGISTRO CHATO C/FLANGES FOFO PN-10 C/REDUTOR C/BY PASS C/CABECOTE HASTE INOX DN 600</v>
          </cell>
          <cell r="C4979" t="str">
            <v>UN</v>
          </cell>
          <cell r="E4979" t="str">
            <v>0,43</v>
          </cell>
        </row>
        <row r="4980">
          <cell r="A4980">
            <v>5921</v>
          </cell>
          <cell r="B4980" t="str">
            <v>REGISTRO CHATO C/FLANGES FOFO PN-10 C/REDUTOR C/BY PASS C/VOLANTE HASTE INOX DN 350</v>
          </cell>
          <cell r="C4980" t="str">
            <v>UN</v>
          </cell>
          <cell r="E4980" t="str">
            <v>0,20</v>
          </cell>
        </row>
        <row r="4981">
          <cell r="A4981">
            <v>5945</v>
          </cell>
          <cell r="B4981" t="str">
            <v>REGISTRO CHATO C/FLANGES FOFO PN-10 C/REDUTOR C/BY PASS C/VOLANTE HASTE INOX DN 400</v>
          </cell>
          <cell r="C4981" t="str">
            <v>UN</v>
          </cell>
          <cell r="E4981" t="str">
            <v>0,25</v>
          </cell>
        </row>
        <row r="4982">
          <cell r="A4982">
            <v>6001</v>
          </cell>
          <cell r="B4982" t="str">
            <v>REGISTRO CHATO C/FLANGES FOFO PN-10 C/REDUTOR C/BY PASS C/VOLANTE HASTE INOX DN 450</v>
          </cell>
          <cell r="C4982" t="str">
            <v>UN</v>
          </cell>
          <cell r="E4982" t="str">
            <v>0,28</v>
          </cell>
        </row>
        <row r="4983">
          <cell r="A4983">
            <v>5923</v>
          </cell>
          <cell r="B4983" t="str">
            <v>REGISTRO CHATO C/FLANGES FOFO PN-10 C/REDUTOR C/BY PASS C/VOLANTE HASTE INOX DN 500</v>
          </cell>
          <cell r="C4983" t="str">
            <v>UN</v>
          </cell>
          <cell r="E4983" t="str">
            <v>0,32</v>
          </cell>
        </row>
        <row r="4984">
          <cell r="A4984">
            <v>5958</v>
          </cell>
          <cell r="B4984" t="str">
            <v>REGISTRO CHATO C/FLANGES FOFO PN-10 C/REDUTOR C/CABECOTE HASTE INOX DN 350</v>
          </cell>
          <cell r="C4984" t="str">
            <v>UN</v>
          </cell>
          <cell r="E4984" t="str">
            <v>0,19</v>
          </cell>
        </row>
        <row r="4985">
          <cell r="A4985">
            <v>5991</v>
          </cell>
          <cell r="B4985" t="str">
            <v>REGISTRO CHATO C/FLANGES FOFO PN-10 C/REDUTOR C/CABECOTE HASTE INOX DN 400</v>
          </cell>
          <cell r="C4985" t="str">
            <v>UN</v>
          </cell>
          <cell r="E4985" t="str">
            <v>0,23</v>
          </cell>
        </row>
        <row r="4986">
          <cell r="A4986">
            <v>5960</v>
          </cell>
          <cell r="B4986" t="str">
            <v>REGISTRO CHATO C/FLANGES FOFO PN-10 C/REDUTOR C/CABECOTE HASTE INOX DN 450</v>
          </cell>
          <cell r="C4986" t="str">
            <v>UN</v>
          </cell>
          <cell r="E4986" t="str">
            <v>0,26</v>
          </cell>
        </row>
        <row r="4987">
          <cell r="A4987">
            <v>5965</v>
          </cell>
          <cell r="B4987" t="str">
            <v>REGISTRO CHATO C/FLANGES FOFO PN-10 C/REDUTOR C/CABECOTE HASTE INOX DN 500</v>
          </cell>
          <cell r="C4987" t="str">
            <v>UN</v>
          </cell>
          <cell r="E4987" t="str">
            <v>0,30</v>
          </cell>
        </row>
        <row r="4988">
          <cell r="A4988">
            <v>5992</v>
          </cell>
          <cell r="B4988" t="str">
            <v>REGISTRO CHATO C/FLANGES FOFO PN-10 C/REDUTOR C/CABECOTE HASTE INOX DN 600</v>
          </cell>
          <cell r="C4988" t="str">
            <v>UN</v>
          </cell>
          <cell r="E4988" t="str">
            <v>0,41</v>
          </cell>
        </row>
        <row r="4989">
          <cell r="A4989">
            <v>5946</v>
          </cell>
          <cell r="B4989" t="str">
            <v>REGISTRO CHATO C/FLANGES FOFO PN-10 C/REDUTOR C/VOLANTE HASTE INOX DN 350</v>
          </cell>
          <cell r="C4989" t="str">
            <v>UN</v>
          </cell>
          <cell r="E4989" t="str">
            <v>0,19</v>
          </cell>
        </row>
        <row r="4990">
          <cell r="A4990">
            <v>5973</v>
          </cell>
          <cell r="B4990" t="str">
            <v>REGISTRO CHATO C/FLANGES FOFO PN-10 C/REDUTOR C/VOLANTE HASTE INOX DN 400</v>
          </cell>
          <cell r="C4990" t="str">
            <v>UN</v>
          </cell>
          <cell r="E4990" t="str">
            <v>0,24</v>
          </cell>
        </row>
        <row r="4991">
          <cell r="A4991">
            <v>5944</v>
          </cell>
          <cell r="B4991" t="str">
            <v>REGISTRO CHATO C/FLANGES FOFO PN-10 C/REDUTOR C/VOLANTE HASTE INOX DN 450</v>
          </cell>
          <cell r="C4991" t="str">
            <v>UN</v>
          </cell>
          <cell r="E4991" t="str">
            <v>0,26</v>
          </cell>
        </row>
        <row r="4992">
          <cell r="A4992">
            <v>5972</v>
          </cell>
          <cell r="B4992" t="str">
            <v>REGISTRO CHATO C/FLANGES FOFO PN-10 C/REDUTOR C/VOLANTE HASTE INOX DN 500</v>
          </cell>
          <cell r="C4992" t="str">
            <v>UN</v>
          </cell>
          <cell r="E4992" t="str">
            <v>0,30</v>
          </cell>
        </row>
        <row r="4993">
          <cell r="A4993">
            <v>5989</v>
          </cell>
          <cell r="B4993" t="str">
            <v>REGISTRO CHATO C/FLANGES FOFO PN-10 C/REDUTOR C/VOLANTE HASTE INOX DN 600</v>
          </cell>
          <cell r="C4993" t="str">
            <v>UN</v>
          </cell>
          <cell r="E4993" t="str">
            <v>0,41</v>
          </cell>
        </row>
        <row r="4994">
          <cell r="A4994">
            <v>5990</v>
          </cell>
          <cell r="B4994" t="str">
            <v>REGISTRO CHATO C/FLANGES FOFO PN-10 C/VOLANTE HASTE INOX DN 350</v>
          </cell>
          <cell r="C4994" t="str">
            <v>UN</v>
          </cell>
          <cell r="E4994" t="str">
            <v>0,16</v>
          </cell>
        </row>
        <row r="4995">
          <cell r="A4995">
            <v>5935</v>
          </cell>
          <cell r="B4995" t="str">
            <v>REGISTRO CHATO C/FLANGES FOFO PN-10 C/VOLANTE HASTE INOX DN 400</v>
          </cell>
          <cell r="C4995" t="str">
            <v>UN</v>
          </cell>
          <cell r="E4995" t="str">
            <v>0,21</v>
          </cell>
        </row>
        <row r="4996">
          <cell r="A4996">
            <v>5934</v>
          </cell>
          <cell r="B4996" t="str">
            <v>REGISTRO CHATO C/FLANGES FOFO PN-10 C/VOLANTE HASTE INOX DN 450</v>
          </cell>
          <cell r="C4996" t="str">
            <v>UN</v>
          </cell>
          <cell r="E4996" t="str">
            <v>0,24</v>
          </cell>
        </row>
        <row r="4997">
          <cell r="A4997">
            <v>5932</v>
          </cell>
          <cell r="B4997" t="str">
            <v>REGISTRO CHATO C/FLANGES FOFO PN-10 C/VOLANTE HASTE INOX DN 500</v>
          </cell>
          <cell r="C4997" t="str">
            <v>UN</v>
          </cell>
          <cell r="E4997" t="str">
            <v>0,27</v>
          </cell>
        </row>
        <row r="4998">
          <cell r="A4998">
            <v>5937</v>
          </cell>
          <cell r="B4998" t="str">
            <v>REGISTRO CHATO C/FLANGES FOFO PN-10 C/VOLANTE HASTE INOX DN 600</v>
          </cell>
          <cell r="C4998" t="str">
            <v>UN</v>
          </cell>
          <cell r="E4998" t="str">
            <v>0,38</v>
          </cell>
        </row>
        <row r="4999">
          <cell r="A4999">
            <v>6010</v>
          </cell>
          <cell r="B4999" t="str">
            <v>REGISTRO GAVETA 1.1/2" BRUTO LATAO REF 1502-B</v>
          </cell>
          <cell r="C4999" t="str">
            <v>UN</v>
          </cell>
          <cell r="E4999" t="str">
            <v>40,91</v>
          </cell>
        </row>
        <row r="5000">
          <cell r="A5000">
            <v>6015</v>
          </cell>
          <cell r="B5000" t="str">
            <v>REGISTRO GAVETA 1.1/2" REF 1509-C - C/ CANOPLA ACAB CROMADO SIMPLES</v>
          </cell>
          <cell r="C5000" t="str">
            <v>UN</v>
          </cell>
          <cell r="E5000" t="str">
            <v>97,72</v>
          </cell>
        </row>
        <row r="5001">
          <cell r="A5001">
            <v>6017</v>
          </cell>
          <cell r="B5001" t="str">
            <v>REGISTRO GAVETA 1.1/4" BRUTO LATAO REF 1502-B</v>
          </cell>
          <cell r="C5001" t="str">
            <v>UN</v>
          </cell>
          <cell r="E5001" t="str">
            <v>35,67</v>
          </cell>
        </row>
        <row r="5002">
          <cell r="A5002">
            <v>6014</v>
          </cell>
          <cell r="B5002" t="str">
            <v>REGISTRO GAVETA 1.1/4" REF 1509-C - C/ CANOPLA ACAB CROMADO SIMPLES</v>
          </cell>
          <cell r="C5002" t="str">
            <v>UN</v>
          </cell>
          <cell r="E5002" t="str">
            <v>96,80</v>
          </cell>
        </row>
        <row r="5003">
          <cell r="A5003">
            <v>6020</v>
          </cell>
          <cell r="B5003" t="str">
            <v>REGISTRO GAVETA 1/2" BRUTO LATAO REF 1502-B</v>
          </cell>
          <cell r="C5003" t="str">
            <v>UN</v>
          </cell>
          <cell r="E5003" t="str">
            <v>15,13</v>
          </cell>
        </row>
        <row r="5004">
          <cell r="A5004">
            <v>6006</v>
          </cell>
          <cell r="B5004" t="str">
            <v>REGISTRO GAVETA 1/2" REF 1509-C - C/ CANOPLA ACAB CROMADO SIMPLES</v>
          </cell>
          <cell r="C5004" t="str">
            <v>UN</v>
          </cell>
          <cell r="E5004" t="str">
            <v>40,51</v>
          </cell>
        </row>
        <row r="5005">
          <cell r="A5005">
            <v>6019</v>
          </cell>
          <cell r="B5005" t="str">
            <v>REGISTRO GAVETA 1" BRUTO LATAO REF 1502-B</v>
          </cell>
          <cell r="C5005" t="str">
            <v>UN</v>
          </cell>
          <cell r="E5005" t="str">
            <v>26,75</v>
          </cell>
        </row>
        <row r="5006">
          <cell r="A5006">
            <v>6013</v>
          </cell>
          <cell r="B5006" t="str">
            <v>REGISTRO GAVETA 1" REF 1509-C - C/ CANOPLA ACAB CROMADO SIMPLES</v>
          </cell>
          <cell r="C5006" t="str">
            <v>UN</v>
          </cell>
          <cell r="E5006" t="str">
            <v>73,32</v>
          </cell>
        </row>
        <row r="5007">
          <cell r="A5007">
            <v>6011</v>
          </cell>
          <cell r="B5007" t="str">
            <v>REGISTRO GAVETA 2.1/2" BRUTO LATAO REF 1502-B</v>
          </cell>
          <cell r="C5007" t="str">
            <v>UN</v>
          </cell>
          <cell r="E5007" t="str">
            <v>155,32</v>
          </cell>
        </row>
        <row r="5008">
          <cell r="A5008">
            <v>6028</v>
          </cell>
          <cell r="B5008" t="str">
            <v>REGISTRO GAVETA 2" BRUTO LATAO REF 1502-B</v>
          </cell>
          <cell r="C5008" t="str">
            <v>UN</v>
          </cell>
          <cell r="E5008" t="str">
            <v>68,02</v>
          </cell>
        </row>
        <row r="5009">
          <cell r="A5009">
            <v>6016</v>
          </cell>
          <cell r="B5009" t="str">
            <v>REGISTRO GAVETA 3/4" BRUTO LATAO REF 1502-B</v>
          </cell>
          <cell r="C5009" t="str">
            <v>UN</v>
          </cell>
          <cell r="E5009" t="str">
            <v>18,34</v>
          </cell>
        </row>
        <row r="5010">
          <cell r="A5010">
            <v>6005</v>
          </cell>
          <cell r="B5010" t="str">
            <v>REGISTRO GAVETA 3/4" REF 1509-C - C/ CANOPLA ACAB CROMADO SIMPLES</v>
          </cell>
          <cell r="C5010" t="str">
            <v>UN</v>
          </cell>
          <cell r="E5010" t="str">
            <v>44,25</v>
          </cell>
        </row>
        <row r="5011">
          <cell r="A5011">
            <v>6012</v>
          </cell>
          <cell r="B5011" t="str">
            <v>REGISTRO GAVETA 3" BRUTO LATAO REF 1502-B</v>
          </cell>
          <cell r="C5011" t="str">
            <v>UN</v>
          </cell>
          <cell r="E5011" t="str">
            <v>209,86</v>
          </cell>
        </row>
        <row r="5012">
          <cell r="A5012">
            <v>6027</v>
          </cell>
          <cell r="B5012" t="str">
            <v>REGISTRO GAVETA 4" BRUTO LATAO REF 1502-B</v>
          </cell>
          <cell r="C5012" t="str">
            <v>UN</v>
          </cell>
          <cell r="E5012" t="str">
            <v>358,08</v>
          </cell>
        </row>
        <row r="5013">
          <cell r="A5013">
            <v>11756</v>
          </cell>
          <cell r="B5013" t="str">
            <v>REGISTRO OU REGULADOR P/ GAS COZINHA MARCA ALIANCA REF 76506/1</v>
          </cell>
          <cell r="C5013" t="str">
            <v>UN</v>
          </cell>
          <cell r="E5013" t="str">
            <v>15,28</v>
          </cell>
        </row>
        <row r="5014">
          <cell r="A5014">
            <v>5395</v>
          </cell>
          <cell r="B5014" t="str">
            <v>REGISTRO OVAL C/BOLSAS JE FOFO PN-10/16 C/BY PASS C/CABECOTE HASTE INOX DN 350</v>
          </cell>
          <cell r="C5014" t="str">
            <v>UN</v>
          </cell>
          <cell r="E5014" t="str">
            <v>0,21</v>
          </cell>
        </row>
        <row r="5015">
          <cell r="A5015">
            <v>5399</v>
          </cell>
          <cell r="B5015" t="str">
            <v>REGISTRO OVAL C/BOLSAS JE FOFO PN-10/16 C/BY PASS C/CABECOTE HASTE INOX DN 400</v>
          </cell>
          <cell r="C5015" t="str">
            <v>UN</v>
          </cell>
          <cell r="E5015" t="str">
            <v>0,27</v>
          </cell>
        </row>
        <row r="5016">
          <cell r="A5016">
            <v>5338</v>
          </cell>
          <cell r="B5016" t="str">
            <v>REGISTRO OVAL C/BOLSAS JE FOFO PN-10/16 C/BY PASS C/CABECOTE HASTE INOX DN 450</v>
          </cell>
          <cell r="C5016" t="str">
            <v>UN</v>
          </cell>
          <cell r="E5016" t="str">
            <v>0,30</v>
          </cell>
        </row>
        <row r="5017">
          <cell r="A5017">
            <v>5352</v>
          </cell>
          <cell r="B5017" t="str">
            <v>REGISTRO OVAL C/BOLSAS JE FOFO PN-10/16 C/BY PASS C/CABECOTE HASTE INOX DN 500</v>
          </cell>
          <cell r="C5017" t="str">
            <v>UN</v>
          </cell>
          <cell r="E5017" t="str">
            <v>0,35</v>
          </cell>
        </row>
        <row r="5018">
          <cell r="A5018">
            <v>5342</v>
          </cell>
          <cell r="B5018" t="str">
            <v>REGISTRO OVAL C/BOLSAS JE FOFO PN-10/16 C/BY PASS C/CABECOTE HASTE INOX DN 600</v>
          </cell>
          <cell r="C5018" t="str">
            <v>UN</v>
          </cell>
          <cell r="E5018" t="str">
            <v>0,49</v>
          </cell>
        </row>
        <row r="5019">
          <cell r="A5019">
            <v>5336</v>
          </cell>
          <cell r="B5019" t="str">
            <v>REGISTRO OVAL C/BOLSAS JE FOFO PN-10/16 C/BY PASS C/VOLANTE HASTE INOX DN 350</v>
          </cell>
          <cell r="C5019" t="str">
            <v>UN</v>
          </cell>
          <cell r="E5019" t="str">
            <v>0,21</v>
          </cell>
        </row>
        <row r="5020">
          <cell r="A5020">
            <v>5340</v>
          </cell>
          <cell r="B5020" t="str">
            <v>REGISTRO OVAL C/BOLSAS JE FOFO PN-10/16 C/BY PASS C/VOLANTE HASTE INOX DN 400</v>
          </cell>
          <cell r="C5020" t="str">
            <v>UN</v>
          </cell>
          <cell r="E5020" t="str">
            <v>0,27</v>
          </cell>
        </row>
        <row r="5021">
          <cell r="A5021">
            <v>5392</v>
          </cell>
          <cell r="B5021" t="str">
            <v>REGISTRO OVAL C/BOLSAS JE FOFO PN-10/16 C/BY PASS C/VOLANTE HASTE INOX DN 450</v>
          </cell>
          <cell r="C5021" t="str">
            <v>UN</v>
          </cell>
          <cell r="E5021" t="str">
            <v>0,31</v>
          </cell>
        </row>
        <row r="5022">
          <cell r="A5022">
            <v>5381</v>
          </cell>
          <cell r="B5022" t="str">
            <v>REGISTRO OVAL C/BOLSAS JE FOFO PN-10/16 C/BY PASS C/VOLANTE HASTE INOX DN 500</v>
          </cell>
          <cell r="C5022" t="str">
            <v>UN</v>
          </cell>
          <cell r="E5022" t="str">
            <v>0,35</v>
          </cell>
        </row>
        <row r="5023">
          <cell r="A5023">
            <v>5382</v>
          </cell>
          <cell r="B5023" t="str">
            <v>REGISTRO OVAL C/BOLSAS JE FOFO PN-10/16 C/BY PASS C/VOLANTE HASTE INOX DN 600</v>
          </cell>
          <cell r="C5023" t="str">
            <v>UN</v>
          </cell>
          <cell r="E5023" t="str">
            <v>0,49</v>
          </cell>
        </row>
        <row r="5024">
          <cell r="A5024">
            <v>5341</v>
          </cell>
          <cell r="B5024" t="str">
            <v>REGISTRO OVAL C/BOLSAS JE FOFO PN-10/16 C/CABECOTE HASTE INOX DN 350</v>
          </cell>
          <cell r="C5024" t="str">
            <v>UN</v>
          </cell>
          <cell r="E5024" t="str">
            <v>0,19</v>
          </cell>
        </row>
        <row r="5025">
          <cell r="A5025">
            <v>5344</v>
          </cell>
          <cell r="B5025" t="str">
            <v>REGISTRO OVAL C/BOLSAS JE FOFO PN-10/16 C/CABECOTE HASTE INOX DN 400</v>
          </cell>
          <cell r="C5025" t="str">
            <v>UN</v>
          </cell>
          <cell r="E5025" t="str">
            <v>0,25</v>
          </cell>
        </row>
        <row r="5026">
          <cell r="A5026">
            <v>5372</v>
          </cell>
          <cell r="B5026" t="str">
            <v>REGISTRO OVAL C/BOLSAS JE FOFO PN-10/16 C/CABECOTE HASTE INOX DN 450</v>
          </cell>
          <cell r="C5026" t="str">
            <v>UN</v>
          </cell>
          <cell r="E5026" t="str">
            <v>0,28</v>
          </cell>
        </row>
        <row r="5027">
          <cell r="A5027">
            <v>5371</v>
          </cell>
          <cell r="B5027" t="str">
            <v>REGISTRO OVAL C/BOLSAS JE FOFO PN-10/16 C/CABECOTE HASTE INOX DN 500</v>
          </cell>
          <cell r="C5027" t="str">
            <v>UN</v>
          </cell>
          <cell r="E5027" t="str">
            <v>0,33</v>
          </cell>
        </row>
        <row r="5028">
          <cell r="A5028">
            <v>5346</v>
          </cell>
          <cell r="B5028" t="str">
            <v>REGISTRO OVAL C/BOLSAS JE FOFO PN-10/16 C/CABECOTE HASTE INOX DN 600</v>
          </cell>
          <cell r="C5028" t="str">
            <v>UN</v>
          </cell>
          <cell r="E5028" t="str">
            <v>0,46</v>
          </cell>
        </row>
        <row r="5029">
          <cell r="A5029">
            <v>5384</v>
          </cell>
          <cell r="B5029" t="str">
            <v>REGISTRO OVAL C/BOLSAS JE FOFO PN-10/16 C/REDUTOR C/BY PASS C/CABECOTE HASTE INOX DN 400</v>
          </cell>
          <cell r="C5029" t="str">
            <v>UN</v>
          </cell>
          <cell r="E5029" t="str">
            <v>0,30</v>
          </cell>
        </row>
        <row r="5030">
          <cell r="A5030">
            <v>5374</v>
          </cell>
          <cell r="B5030" t="str">
            <v>REGISTRO OVAL C/BOLSAS JE FOFO PN-10/16 C/REDUTOR C/BY PASS C/CABECOTE HASTE INOX DN 450</v>
          </cell>
          <cell r="C5030" t="str">
            <v>UN</v>
          </cell>
          <cell r="E5030" t="str">
            <v>0,33</v>
          </cell>
        </row>
        <row r="5031">
          <cell r="A5031">
            <v>5375</v>
          </cell>
          <cell r="B5031" t="str">
            <v>REGISTRO OVAL C/BOLSAS JE FOFO PN-10/16 C/REDUTOR C/BY PASS C/CABECOTE HASTE INOX DN 500</v>
          </cell>
          <cell r="C5031" t="str">
            <v>UN</v>
          </cell>
          <cell r="E5031" t="str">
            <v>0,38</v>
          </cell>
        </row>
        <row r="5032">
          <cell r="A5032">
            <v>5377</v>
          </cell>
          <cell r="B5032" t="str">
            <v>REGISTRO OVAL C/BOLSAS JE FOFO PN-10/16 C/REDUTOR C/BY PASS C/CABECOTE HASTE INOX DN 600</v>
          </cell>
          <cell r="C5032" t="str">
            <v>UN</v>
          </cell>
          <cell r="E5032" t="str">
            <v>0,52</v>
          </cell>
        </row>
        <row r="5033">
          <cell r="A5033">
            <v>5366</v>
          </cell>
          <cell r="B5033" t="str">
            <v>REGISTRO OVAL C/BOLSAS JE FOFO PN-10/16 C/REDUTOR C/BY PASS C/VOLANTE HASTE INOX DN 350</v>
          </cell>
          <cell r="C5033" t="str">
            <v>UN</v>
          </cell>
          <cell r="E5033" t="str">
            <v>0,24</v>
          </cell>
        </row>
        <row r="5034">
          <cell r="A5034">
            <v>5370</v>
          </cell>
          <cell r="B5034" t="str">
            <v>REGISTRO OVAL C/BOLSAS JE FOFO PN-10/16 C/REDUTOR C/BY PASS C/VOLANTE HASTE INOX DN 400</v>
          </cell>
          <cell r="C5034" t="str">
            <v>UN</v>
          </cell>
          <cell r="E5034" t="str">
            <v>0,31</v>
          </cell>
        </row>
        <row r="5035">
          <cell r="A5035">
            <v>5409</v>
          </cell>
          <cell r="B5035" t="str">
            <v>REGISTRO OVAL C/BOLSAS JE FOFO PN-10/16 C/REDUTOR C/BY PASS C/VOLANTE HASTE INOX DN 450</v>
          </cell>
          <cell r="C5035" t="str">
            <v>UN</v>
          </cell>
          <cell r="E5035" t="str">
            <v>0,34</v>
          </cell>
        </row>
        <row r="5036">
          <cell r="A5036">
            <v>5416</v>
          </cell>
          <cell r="B5036" t="str">
            <v>REGISTRO OVAL C/BOLSAS JE FOFO PN-10/16 C/REDUTOR C/BY PASS C/VOLANTE HASTE INOXDN 500</v>
          </cell>
          <cell r="C5036" t="str">
            <v>UN</v>
          </cell>
          <cell r="E5036" t="str">
            <v>0,39</v>
          </cell>
        </row>
        <row r="5037">
          <cell r="A5037">
            <v>5410</v>
          </cell>
          <cell r="B5037" t="str">
            <v>REGISTRO OVAL C/BOLSAS JE FOFO PN-10/16 C/REDUTOR C/BY PASS C/VOLANTE HASTE INOXDN 600</v>
          </cell>
          <cell r="C5037" t="str">
            <v>UN</v>
          </cell>
          <cell r="E5037" t="str">
            <v>0,53</v>
          </cell>
        </row>
        <row r="5038">
          <cell r="A5038">
            <v>5364</v>
          </cell>
          <cell r="B5038" t="str">
            <v>REGISTRO OVAL C/BOLSAS JE FOFO PN-10/16 C/REDUTOR C/CABECOTE HASTE INOX DN 350</v>
          </cell>
          <cell r="C5038" t="str">
            <v>UN</v>
          </cell>
          <cell r="E5038" t="str">
            <v>0,22</v>
          </cell>
        </row>
        <row r="5039">
          <cell r="A5039">
            <v>5363</v>
          </cell>
          <cell r="B5039" t="str">
            <v>REGISTRO OVAL C/BOLSAS JE FOFO PN-10/16 C/REDUTOR C/CABECOTE HASTE INOX DN 400</v>
          </cell>
          <cell r="C5039" t="str">
            <v>UN</v>
          </cell>
          <cell r="E5039" t="str">
            <v>0,28</v>
          </cell>
        </row>
        <row r="5040">
          <cell r="A5040">
            <v>5378</v>
          </cell>
          <cell r="B5040" t="str">
            <v>REGISTRO OVAL C/BOLSAS JE FOFO PN-10/16 C/REDUTOR C/CABECOTE HASTE INOX DN 450</v>
          </cell>
          <cell r="C5040" t="str">
            <v>UN</v>
          </cell>
          <cell r="E5040" t="str">
            <v>0,31</v>
          </cell>
        </row>
        <row r="5041">
          <cell r="A5041">
            <v>5359</v>
          </cell>
          <cell r="B5041" t="str">
            <v>REGISTRO OVAL C/BOLSAS JE FOFO PN-10/16 C/REDUTOR C/CABECOTE HASTE INOX DN 500</v>
          </cell>
          <cell r="C5041" t="str">
            <v>UN</v>
          </cell>
          <cell r="E5041" t="str">
            <v>0,36</v>
          </cell>
        </row>
        <row r="5042">
          <cell r="A5042">
            <v>5358</v>
          </cell>
          <cell r="B5042" t="str">
            <v>REGISTRO OVAL C/BOLSAS JE FOFO PN-10/16 C/REDUTOR C/CABECOTE HASTE INOX DN 600</v>
          </cell>
          <cell r="C5042" t="str">
            <v>UN</v>
          </cell>
          <cell r="E5042" t="str">
            <v>0,49</v>
          </cell>
        </row>
        <row r="5043">
          <cell r="A5043">
            <v>5355</v>
          </cell>
          <cell r="B5043" t="str">
            <v>REGISTRO OVAL C/BOLSAS JE FOFO PN-10/16 C/REDUTOR C/VOLANTE HASTE INOX DN 350</v>
          </cell>
          <cell r="C5043" t="str">
            <v>UN</v>
          </cell>
          <cell r="E5043" t="str">
            <v>0,23</v>
          </cell>
        </row>
        <row r="5044">
          <cell r="A5044">
            <v>5348</v>
          </cell>
          <cell r="B5044" t="str">
            <v>REGISTRO OVAL C/BOLSAS JE FOFO PN-10/16 C/REDUTOR C/VOLANTE HASTE INOX DN 400</v>
          </cell>
          <cell r="C5044" t="str">
            <v>UN</v>
          </cell>
          <cell r="E5044" t="str">
            <v>0,29</v>
          </cell>
        </row>
        <row r="5045">
          <cell r="A5045">
            <v>5390</v>
          </cell>
          <cell r="B5045" t="str">
            <v>REGISTRO OVAL C/BOLSAS JE FOFO PN-10/16 C/REDUTOR C/VOLANTE HASTE INOX DN 450</v>
          </cell>
          <cell r="C5045" t="str">
            <v>UN</v>
          </cell>
          <cell r="E5045" t="str">
            <v>0,32</v>
          </cell>
        </row>
        <row r="5046">
          <cell r="A5046">
            <v>5335</v>
          </cell>
          <cell r="B5046" t="str">
            <v>REGISTRO OVAL C/BOLSAS JE FOFO PN-10/16 C/REDUTOR C/VOLANTE HASTE INOX DN 500</v>
          </cell>
          <cell r="C5046" t="str">
            <v>UN</v>
          </cell>
          <cell r="E5046" t="str">
            <v>0,36</v>
          </cell>
        </row>
        <row r="5047">
          <cell r="A5047">
            <v>5353</v>
          </cell>
          <cell r="B5047" t="str">
            <v>REGISTRO OVAL C/BOLSAS JE FOFO PN-10/16 C/REDUTOR C/VOLANTE HASTE INOX DN 600 )**CAIXA**</v>
          </cell>
          <cell r="C5047" t="str">
            <v>UN</v>
          </cell>
          <cell r="E5047" t="str">
            <v>0,49</v>
          </cell>
        </row>
        <row r="5048">
          <cell r="A5048">
            <v>5337</v>
          </cell>
          <cell r="B5048" t="str">
            <v>REGISTRO OVAL C/BOLSAS JE FOFO PN-10/16 C/VOLANTE HASTE INOX DN 350</v>
          </cell>
          <cell r="C5048" t="str">
            <v>UN</v>
          </cell>
          <cell r="E5048">
            <v>14328.17</v>
          </cell>
        </row>
        <row r="5049">
          <cell r="A5049">
            <v>5393</v>
          </cell>
          <cell r="B5049" t="str">
            <v>REGISTRO OVAL C/BOLSAS JE FOFO PN-10/16 C/VOLANTE HASTE INOX DN 400</v>
          </cell>
          <cell r="C5049" t="str">
            <v>UN</v>
          </cell>
          <cell r="E5049" t="str">
            <v>0,25</v>
          </cell>
        </row>
        <row r="5050">
          <cell r="A5050">
            <v>5357</v>
          </cell>
          <cell r="B5050" t="str">
            <v>REGISTRO OVAL C/BOLSAS JE FOFO PN-10/16 C/VOLANTE HASTE INOX DN 450</v>
          </cell>
          <cell r="C5050" t="str">
            <v>UN</v>
          </cell>
          <cell r="E5050" t="str">
            <v>0,29</v>
          </cell>
        </row>
        <row r="5051">
          <cell r="A5051">
            <v>5369</v>
          </cell>
          <cell r="B5051" t="str">
            <v>REGISTRO OVAL C/BOLSAS JE FOFO PN-10/16 C/VOLANTE HASTE INOX DN 500</v>
          </cell>
          <cell r="C5051" t="str">
            <v>UN</v>
          </cell>
          <cell r="E5051" t="str">
            <v>0,33</v>
          </cell>
        </row>
        <row r="5052">
          <cell r="A5052">
            <v>5428</v>
          </cell>
          <cell r="B5052" t="str">
            <v>REGISTRO OVAL C/BOLSAS JE FOFO PN-10/16 C/VOLANTE HASTE INOX DN 600</v>
          </cell>
          <cell r="C5052" t="str">
            <v>UN</v>
          </cell>
          <cell r="E5052" t="str">
            <v>0,46</v>
          </cell>
        </row>
        <row r="5053">
          <cell r="A5053">
            <v>5549</v>
          </cell>
          <cell r="B5053" t="str">
            <v>REGISTRO OVAL C/FLANGES FOFO PN-10 C/BY PASS C/CABECOTE HASTE INOX DN 350</v>
          </cell>
          <cell r="C5053" t="str">
            <v>UN</v>
          </cell>
          <cell r="E5053" t="str">
            <v>0,18</v>
          </cell>
        </row>
        <row r="5054">
          <cell r="A5054">
            <v>5550</v>
          </cell>
          <cell r="B5054" t="str">
            <v>REGISTRO OVAL C/FLANGES FOFO PN-10 C/BY PASS C/CABECOTE HASTE INOX DN 400</v>
          </cell>
          <cell r="C5054" t="str">
            <v>UN</v>
          </cell>
          <cell r="E5054" t="str">
            <v>0,24</v>
          </cell>
        </row>
        <row r="5055">
          <cell r="A5055">
            <v>5551</v>
          </cell>
          <cell r="B5055" t="str">
            <v>REGISTRO OVAL C/FLANGES FOFO PN-10 C/BY PASS C/CABECOTE HASTE INOX DN 450</v>
          </cell>
          <cell r="C5055" t="str">
            <v>UN</v>
          </cell>
          <cell r="E5055" t="str">
            <v>0,27</v>
          </cell>
        </row>
        <row r="5056">
          <cell r="A5056">
            <v>5552</v>
          </cell>
          <cell r="B5056" t="str">
            <v>REGISTRO OVAL C/FLANGES FOFO PN-10 C/BY PASS C/CABECOTE HASTE INOX DN 500</v>
          </cell>
          <cell r="C5056" t="str">
            <v>UN</v>
          </cell>
          <cell r="E5056" t="str">
            <v>0,31</v>
          </cell>
        </row>
        <row r="5057">
          <cell r="A5057">
            <v>5553</v>
          </cell>
          <cell r="B5057" t="str">
            <v>REGISTRO OVAL C/FLANGES FOFO PN-10 C/BY PASS C/CABECOTE HASTE INOX DN 600</v>
          </cell>
          <cell r="C5057" t="str">
            <v>UN</v>
          </cell>
          <cell r="E5057" t="str">
            <v>0,43</v>
          </cell>
        </row>
        <row r="5058">
          <cell r="A5058">
            <v>5600</v>
          </cell>
          <cell r="B5058" t="str">
            <v>REGISTRO OVAL C/FLANGES FOFO PN-10 C/BY PASS C/VOLANTE HASTE INOX DN 350</v>
          </cell>
          <cell r="C5058" t="str">
            <v>UN</v>
          </cell>
          <cell r="E5058" t="str">
            <v>0,18</v>
          </cell>
        </row>
        <row r="5059">
          <cell r="A5059">
            <v>5601</v>
          </cell>
          <cell r="B5059" t="str">
            <v>REGISTRO OVAL C/FLANGES FOFO PN-10 C/BY PASS C/VOLANTE HASTE INOX DN 400</v>
          </cell>
          <cell r="C5059" t="str">
            <v>UN</v>
          </cell>
          <cell r="E5059" t="str">
            <v>0,24</v>
          </cell>
        </row>
        <row r="5060">
          <cell r="A5060">
            <v>5602</v>
          </cell>
          <cell r="B5060" t="str">
            <v>REGISTRO OVAL C/FLANGES FOFO PN-10 C/BY PASS C/VOLANTE HASTE INOX DN 450</v>
          </cell>
          <cell r="C5060" t="str">
            <v>UN</v>
          </cell>
          <cell r="E5060" t="str">
            <v>0,27</v>
          </cell>
        </row>
        <row r="5061">
          <cell r="A5061">
            <v>5603</v>
          </cell>
          <cell r="B5061" t="str">
            <v>REGISTRO OVAL C/FLANGES FOFO PN-10 C/BY PASS C/VOLANTE HASTE INOX DN 500 NS OU EQUIV</v>
          </cell>
          <cell r="C5061" t="str">
            <v>UN</v>
          </cell>
          <cell r="E5061" t="str">
            <v>0,31</v>
          </cell>
        </row>
        <row r="5062">
          <cell r="A5062">
            <v>5604</v>
          </cell>
          <cell r="B5062" t="str">
            <v>REGISTRO OVAL C/FLANGES FOFO PN-10 C/BY PASS C/VOLANTE HASTE INOX DN 600</v>
          </cell>
          <cell r="C5062" t="str">
            <v>UN</v>
          </cell>
          <cell r="E5062" t="str">
            <v>0,44</v>
          </cell>
        </row>
        <row r="5063">
          <cell r="A5063">
            <v>5855</v>
          </cell>
          <cell r="B5063" t="str">
            <v>REGISTRO OVAL C/FLANGES FOFO PN-10 C/CABECOTE HASTE INOX DN 350</v>
          </cell>
          <cell r="C5063" t="str">
            <v>UN</v>
          </cell>
          <cell r="E5063" t="str">
            <v>0,17</v>
          </cell>
        </row>
        <row r="5064">
          <cell r="A5064">
            <v>5856</v>
          </cell>
          <cell r="B5064" t="str">
            <v>REGISTRO OVAL C/FLANGES FOFO PN-10 C/CABECOTE HASTE INOX DN 400</v>
          </cell>
          <cell r="C5064" t="str">
            <v>UN</v>
          </cell>
          <cell r="E5064" t="str">
            <v>0,22</v>
          </cell>
        </row>
        <row r="5065">
          <cell r="A5065">
            <v>5857</v>
          </cell>
          <cell r="B5065" t="str">
            <v>REGISTRO OVAL C/FLANGES FOFO PN-10 C/CABECOTE HASTE INOX DN 450</v>
          </cell>
          <cell r="C5065" t="str">
            <v>UN</v>
          </cell>
          <cell r="E5065" t="str">
            <v>0,25</v>
          </cell>
        </row>
        <row r="5066">
          <cell r="A5066">
            <v>5858</v>
          </cell>
          <cell r="B5066" t="str">
            <v>REGISTRO OVAL C/FLANGES FOFO PN-10 C/CABECOTE HASTE INOX DN 500</v>
          </cell>
          <cell r="C5066" t="str">
            <v>UN</v>
          </cell>
          <cell r="E5066" t="str">
            <v>0,29</v>
          </cell>
        </row>
        <row r="5067">
          <cell r="A5067">
            <v>5859</v>
          </cell>
          <cell r="B5067" t="str">
            <v>REGISTRO OVAL C/FLANGES FOFO PN-10 C/CABECOTE HASTE INOX DN 600</v>
          </cell>
          <cell r="C5067" t="str">
            <v>UN</v>
          </cell>
          <cell r="E5067" t="str">
            <v>0,41</v>
          </cell>
        </row>
        <row r="5068">
          <cell r="A5068">
            <v>5862</v>
          </cell>
          <cell r="B5068" t="str">
            <v>REGISTRO OVAL C/FLANGES FOFO PN-10 C/CABECOTE HASTE INOX DN 900</v>
          </cell>
          <cell r="C5068" t="str">
            <v>UN</v>
          </cell>
          <cell r="E5068" t="str">
            <v>0,76</v>
          </cell>
        </row>
        <row r="5069">
          <cell r="A5069">
            <v>5753</v>
          </cell>
          <cell r="B5069" t="str">
            <v>REGISTRO OVAL C/FLANGES FOFO PN-10 C/REDUTOR C/BY PASS C/CABECOTE HASTE INOX DN 350</v>
          </cell>
          <cell r="C5069" t="str">
            <v>UN</v>
          </cell>
          <cell r="E5069" t="str">
            <v>0,21</v>
          </cell>
        </row>
        <row r="5070">
          <cell r="A5070">
            <v>5754</v>
          </cell>
          <cell r="B5070" t="str">
            <v>REGISTRO OVAL C/FLANGES FOFO PN-10 C/REDUTOR C/BY PASS C/CABECOTE HASTE INOX DN 400</v>
          </cell>
          <cell r="C5070" t="str">
            <v>UN</v>
          </cell>
          <cell r="E5070" t="str">
            <v>0,27</v>
          </cell>
        </row>
        <row r="5071">
          <cell r="A5071">
            <v>5755</v>
          </cell>
          <cell r="B5071" t="str">
            <v>REGISTRO OVAL C/FLANGES FOFO PN-10 C/REDUTOR C/BY PASS C/CABECOTE HASTE INOX DN 450 ANUAL, TIPO 3AC SIEMENS OU EQUIV</v>
          </cell>
          <cell r="C5071" t="str">
            <v>UN</v>
          </cell>
          <cell r="E5071" t="str">
            <v>0,30</v>
          </cell>
        </row>
        <row r="5072">
          <cell r="A5072">
            <v>5756</v>
          </cell>
          <cell r="B5072" t="str">
            <v>REGISTRO OVAL C/FLANGES FOFO PN-10 C/REDUTOR C/BY PASS C/CABECOTE HASTE INOX DN 500</v>
          </cell>
          <cell r="C5072" t="str">
            <v>UN</v>
          </cell>
          <cell r="E5072" t="str">
            <v>0,34</v>
          </cell>
        </row>
        <row r="5073">
          <cell r="A5073">
            <v>5757</v>
          </cell>
          <cell r="B5073" t="str">
            <v>REGISTRO OVAL C/FLANGES FOFO PN-10 C/REDUTOR C/BY PASS C/CABECOTE HASTE INOX DN 600</v>
          </cell>
          <cell r="C5073" t="str">
            <v>UN</v>
          </cell>
          <cell r="E5073" t="str">
            <v>0,47</v>
          </cell>
        </row>
        <row r="5074">
          <cell r="A5074">
            <v>5804</v>
          </cell>
          <cell r="B5074" t="str">
            <v>REGISTRO OVAL C/FLANGES FOFO PN-10 C/REDUTOR C/BY PASS C/VOLANTE HASTE INOX DN 350</v>
          </cell>
          <cell r="C5074" t="str">
            <v>UN</v>
          </cell>
          <cell r="E5074" t="str">
            <v>0,21</v>
          </cell>
        </row>
        <row r="5075">
          <cell r="A5075">
            <v>5805</v>
          </cell>
          <cell r="B5075" t="str">
            <v>REGISTRO OVAL C/FLANGES FOFO PN-10 C/REDUTOR C/BY PASS C/VOLANTE HASTE INOX DN 400</v>
          </cell>
          <cell r="C5075" t="str">
            <v>UN</v>
          </cell>
          <cell r="E5075" t="str">
            <v>0,27</v>
          </cell>
        </row>
        <row r="5076">
          <cell r="A5076">
            <v>5806</v>
          </cell>
          <cell r="B5076" t="str">
            <v>REGISTRO OVAL C/FLANGES FOFO PN-10 C/REDUTOR C/BY PASS C/VOLANTE HASTE INOX DN 450</v>
          </cell>
          <cell r="C5076" t="str">
            <v>UN</v>
          </cell>
          <cell r="E5076" t="str">
            <v>0,30</v>
          </cell>
        </row>
        <row r="5077">
          <cell r="A5077">
            <v>5807</v>
          </cell>
          <cell r="B5077" t="str">
            <v>REGISTRO OVAL C/FLANGES FOFO PN-10 C/REDUTOR C/BY PASS C/VOLANTE HASTE INOX DN 500</v>
          </cell>
          <cell r="C5077" t="str">
            <v>UN</v>
          </cell>
          <cell r="E5077" t="str">
            <v>0,35</v>
          </cell>
        </row>
        <row r="5078">
          <cell r="A5078">
            <v>5808</v>
          </cell>
          <cell r="B5078" t="str">
            <v>REGISTRO OVAL C/FLANGES FOFO PN-10 C/REDUTOR C/BY PASS C/VOLANTE HASTE INOX DN 600</v>
          </cell>
          <cell r="C5078" t="str">
            <v>UN</v>
          </cell>
          <cell r="E5078" t="str">
            <v>0,47</v>
          </cell>
        </row>
        <row r="5079">
          <cell r="A5079">
            <v>5651</v>
          </cell>
          <cell r="B5079" t="str">
            <v>REGISTRO OVAL C/FLANGES FOFO PN-10 C/REDUTOR C/CABECOTE HASTE INOX DN 350</v>
          </cell>
          <cell r="C5079" t="str">
            <v>UN</v>
          </cell>
          <cell r="E5079" t="str">
            <v>0,20</v>
          </cell>
        </row>
        <row r="5080">
          <cell r="A5080">
            <v>5652</v>
          </cell>
          <cell r="B5080" t="str">
            <v>REGISTRO OVAL C/FLANGES FOFO PN-10 C/REDUTOR C/CABECOTE HASTE INOX DN 400</v>
          </cell>
          <cell r="C5080" t="str">
            <v>UN</v>
          </cell>
          <cell r="E5080" t="str">
            <v>0,25</v>
          </cell>
        </row>
        <row r="5081">
          <cell r="A5081">
            <v>5653</v>
          </cell>
          <cell r="B5081" t="str">
            <v>REGISTRO OVAL C/FLANGES FOFO PN-10 C/REDUTOR C/CABECOTE HASTE INOX DN 450</v>
          </cell>
          <cell r="C5081" t="str">
            <v>UN</v>
          </cell>
          <cell r="E5081" t="str">
            <v>0,28</v>
          </cell>
        </row>
        <row r="5082">
          <cell r="A5082">
            <v>5654</v>
          </cell>
          <cell r="B5082" t="str">
            <v>REGISTRO OVAL C/FLANGES FOFO PN-10 C/REDUTOR C/CABECOTE HASTE INOX DN 500</v>
          </cell>
          <cell r="C5082" t="str">
            <v>UN</v>
          </cell>
          <cell r="E5082" t="str">
            <v>0,32</v>
          </cell>
        </row>
        <row r="5083">
          <cell r="A5083">
            <v>5655</v>
          </cell>
          <cell r="B5083" t="str">
            <v>REGISTRO OVAL C/FLANGES FOFO PN-10 C/REDUTOR C/CABECOTE HASTE INOX DN 600</v>
          </cell>
          <cell r="C5083" t="str">
            <v>UN</v>
          </cell>
          <cell r="E5083" t="str">
            <v>0,43</v>
          </cell>
        </row>
        <row r="5084">
          <cell r="A5084">
            <v>5702</v>
          </cell>
          <cell r="B5084" t="str">
            <v>REGISTRO OVAL C/FLANGES FOFO PN-10 C/REDUTOR C/VOLANTE HASTE INOX DN 350</v>
          </cell>
          <cell r="C5084" t="str">
            <v>UN</v>
          </cell>
          <cell r="E5084" t="str">
            <v>0,20</v>
          </cell>
        </row>
        <row r="5085">
          <cell r="A5085">
            <v>5703</v>
          </cell>
          <cell r="B5085" t="str">
            <v>REGISTRO OVAL C/FLANGES FOFO PN-10 C/REDUTOR C/VOLANTE HASTE INOX DN 400</v>
          </cell>
          <cell r="C5085" t="str">
            <v>UN</v>
          </cell>
          <cell r="E5085" t="str">
            <v>0,25</v>
          </cell>
        </row>
        <row r="5086">
          <cell r="A5086">
            <v>5704</v>
          </cell>
          <cell r="B5086" t="str">
            <v>REGISTRO OVAL C/FLANGES FOFO PN-10 C/REDUTOR C/VOLANTE HASTE INOX DN 450 TANQUE DE ACO P/ TRANSP DE AGUA - CAPACIDADE 14,0M3</v>
          </cell>
          <cell r="C5086" t="str">
            <v>UN</v>
          </cell>
          <cell r="E5086" t="str">
            <v>0,28</v>
          </cell>
        </row>
        <row r="5087">
          <cell r="A5087">
            <v>5705</v>
          </cell>
          <cell r="B5087" t="str">
            <v>REGISTRO OVAL C/FLANGES FOFO PN-10 C/REDUTOR C/VOLANTE HASTE INOX DN 500</v>
          </cell>
          <cell r="C5087" t="str">
            <v>UN</v>
          </cell>
          <cell r="E5087" t="str">
            <v>0,32</v>
          </cell>
        </row>
        <row r="5088">
          <cell r="A5088">
            <v>5706</v>
          </cell>
          <cell r="B5088" t="str">
            <v>REGISTRO OVAL C/FLANGES FOFO PN-10 C/REDUTOR C/VOLANTE HASTE INOX DN 600</v>
          </cell>
          <cell r="C5088" t="str">
            <v>UN</v>
          </cell>
          <cell r="E5088" t="str">
            <v>0,44</v>
          </cell>
        </row>
        <row r="5089">
          <cell r="A5089">
            <v>5498</v>
          </cell>
          <cell r="B5089" t="str">
            <v>REGISTRO OVAL C/FLANGES FOFO PN-10 C/VOLANTE HASTE INOX DN 350</v>
          </cell>
          <cell r="C5089" t="str">
            <v>UN</v>
          </cell>
          <cell r="E5089" t="str">
            <v>0,17</v>
          </cell>
        </row>
        <row r="5090">
          <cell r="A5090">
            <v>5499</v>
          </cell>
          <cell r="B5090" t="str">
            <v>REGISTRO OVAL C/FLANGES FOFO PN-10 C/VOLANTE HASTE INOX DN 400</v>
          </cell>
          <cell r="C5090" t="str">
            <v>UN</v>
          </cell>
          <cell r="E5090" t="str">
            <v>0,23</v>
          </cell>
        </row>
        <row r="5091">
          <cell r="A5091">
            <v>5500</v>
          </cell>
          <cell r="B5091" t="str">
            <v>REGISTRO OVAL C/FLANGES FOFO PN-10 C/VOLANTE HASTE INOX DN 450</v>
          </cell>
          <cell r="C5091" t="str">
            <v>UN</v>
          </cell>
          <cell r="E5091" t="str">
            <v>0,25</v>
          </cell>
        </row>
        <row r="5092">
          <cell r="A5092">
            <v>5501</v>
          </cell>
          <cell r="B5092" t="str">
            <v>REGISTRO OVAL C/FLANGES FOFO PN-10 C/VOLANTE HASTE INOX DN 500</v>
          </cell>
          <cell r="C5092" t="str">
            <v>UN</v>
          </cell>
          <cell r="E5092" t="str">
            <v>0,29</v>
          </cell>
        </row>
        <row r="5093">
          <cell r="A5093">
            <v>5502</v>
          </cell>
          <cell r="B5093" t="str">
            <v>REGISTRO OVAL C/FLANGES FOFO PN-10 C/VOLANTE HASTE INOX DN 600</v>
          </cell>
          <cell r="C5093" t="str">
            <v>UN</v>
          </cell>
          <cell r="E5093" t="str">
            <v>0,41</v>
          </cell>
        </row>
        <row r="5094">
          <cell r="A5094">
            <v>5566</v>
          </cell>
          <cell r="B5094" t="str">
            <v>REGISTRO OVAL C/FLANGES FOFO PN-16 C/BY PASS C/CABECOTE HASTE INOX DN 350</v>
          </cell>
          <cell r="C5094" t="str">
            <v>UN</v>
          </cell>
          <cell r="E5094" t="str">
            <v>0,19</v>
          </cell>
        </row>
        <row r="5095">
          <cell r="A5095">
            <v>5567</v>
          </cell>
          <cell r="B5095" t="str">
            <v>REGISTRO OVAL C/FLANGES FOFO PN-16 C/BY PASS C/CABECOTE HASTE INOX DN 400</v>
          </cell>
          <cell r="C5095" t="str">
            <v>UN</v>
          </cell>
          <cell r="E5095" t="str">
            <v>0,24</v>
          </cell>
        </row>
        <row r="5096">
          <cell r="A5096">
            <v>5568</v>
          </cell>
          <cell r="B5096" t="str">
            <v>REGISTRO OVAL C/FLANGES FOFO PN-16 C/BY PASS C/CABECOTE HASTE INOX DN 450</v>
          </cell>
          <cell r="C5096" t="str">
            <v>UN</v>
          </cell>
          <cell r="E5096" t="str">
            <v>0,27</v>
          </cell>
        </row>
        <row r="5097">
          <cell r="A5097">
            <v>5569</v>
          </cell>
          <cell r="B5097" t="str">
            <v>REGISTRO OVAL C/FLANGES FOFO PN-16 C/BY PASS C/CABECOTE HASTE INOX DN 500</v>
          </cell>
          <cell r="C5097" t="str">
            <v>UN</v>
          </cell>
          <cell r="E5097" t="str">
            <v>0,32</v>
          </cell>
        </row>
        <row r="5098">
          <cell r="A5098">
            <v>5570</v>
          </cell>
          <cell r="B5098" t="str">
            <v>REGISTRO OVAL C/FLANGES FOFO PN-16 C/BY PASS C/CABECOTE HASTE INOX DN 600</v>
          </cell>
          <cell r="C5098" t="str">
            <v>UN</v>
          </cell>
          <cell r="E5098" t="str">
            <v>0,44</v>
          </cell>
        </row>
        <row r="5099">
          <cell r="A5099">
            <v>5617</v>
          </cell>
          <cell r="B5099" t="str">
            <v>REGISTRO OVAL C/FLANGES FOFO PN-16 C/BY PASS C/VOLANTE HASTE INOX DN 350</v>
          </cell>
          <cell r="C5099" t="str">
            <v>UN</v>
          </cell>
          <cell r="E5099" t="str">
            <v>0,19</v>
          </cell>
        </row>
        <row r="5100">
          <cell r="A5100">
            <v>5618</v>
          </cell>
          <cell r="B5100" t="str">
            <v>REGISTRO OVAL C/FLANGES FOFO PN-16 C/BY PASS C/VOLANTE HASTE INOX DN 400</v>
          </cell>
          <cell r="C5100" t="str">
            <v>UN</v>
          </cell>
          <cell r="E5100" t="str">
            <v>0,25</v>
          </cell>
        </row>
        <row r="5101">
          <cell r="A5101">
            <v>5619</v>
          </cell>
          <cell r="B5101" t="str">
            <v>REGISTRO OVAL C/FLANGES FOFO PN-16 C/BY PASS C/VOLANTE HASTE INOX DN 450</v>
          </cell>
          <cell r="C5101" t="str">
            <v>UN</v>
          </cell>
          <cell r="E5101" t="str">
            <v>0,28</v>
          </cell>
        </row>
        <row r="5102">
          <cell r="A5102">
            <v>5620</v>
          </cell>
          <cell r="B5102" t="str">
            <v>REGISTRO OVAL C/FLANGES FOFO PN-16 C/BY PASS C/VOLANTE HASTE INOX DN 500</v>
          </cell>
          <cell r="C5102" t="str">
            <v>UN</v>
          </cell>
          <cell r="E5102" t="str">
            <v>0,32</v>
          </cell>
        </row>
        <row r="5103">
          <cell r="A5103">
            <v>5621</v>
          </cell>
          <cell r="B5103" t="str">
            <v>REGISTRO OVAL C/FLANGES FOFO PN-16 C/BY PASS C/VOLANTE HASTE INOX DN 600</v>
          </cell>
          <cell r="C5103" t="str">
            <v>UN</v>
          </cell>
          <cell r="E5103" t="str">
            <v>0,45</v>
          </cell>
        </row>
        <row r="5104">
          <cell r="A5104">
            <v>5872</v>
          </cell>
          <cell r="B5104" t="str">
            <v>REGISTRO OVAL C/FLANGES FOFO PN-16 C/CABECOTE HASTE INOX DN 350</v>
          </cell>
          <cell r="C5104" t="str">
            <v>UN</v>
          </cell>
          <cell r="E5104" t="str">
            <v>0,17</v>
          </cell>
        </row>
        <row r="5105">
          <cell r="A5105">
            <v>5873</v>
          </cell>
          <cell r="B5105" t="str">
            <v>REGISTRO OVAL C/FLANGES FOFO PN-16 C/CABECOTE HASTE INOX DN 400</v>
          </cell>
          <cell r="C5105" t="str">
            <v>UN</v>
          </cell>
          <cell r="E5105" t="str">
            <v>0,23</v>
          </cell>
        </row>
        <row r="5106">
          <cell r="A5106">
            <v>5874</v>
          </cell>
          <cell r="B5106" t="str">
            <v>REGISTRO OVAL C/FLANGES FOFO PN-16 C/CABECOTE HASTE INOX DN 450</v>
          </cell>
          <cell r="C5106" t="str">
            <v>UN</v>
          </cell>
          <cell r="E5106" t="str">
            <v>0,25</v>
          </cell>
        </row>
        <row r="5107">
          <cell r="A5107">
            <v>5875</v>
          </cell>
          <cell r="B5107" t="str">
            <v>REGISTRO OVAL C/FLANGES FOFO PN-16 C/CABECOTE HASTE INOX DN 500</v>
          </cell>
          <cell r="C5107" t="str">
            <v>UN</v>
          </cell>
          <cell r="E5107" t="str">
            <v>0,30</v>
          </cell>
        </row>
        <row r="5108">
          <cell r="A5108">
            <v>5876</v>
          </cell>
          <cell r="B5108" t="str">
            <v>REGISTRO OVAL C/FLANGES FOFO PN-16 C/CABECOTE HASTE INOX DN 600</v>
          </cell>
          <cell r="C5108" t="str">
            <v>UN</v>
          </cell>
          <cell r="E5108" t="str">
            <v>0,41</v>
          </cell>
        </row>
        <row r="5109">
          <cell r="A5109">
            <v>5770</v>
          </cell>
          <cell r="B5109" t="str">
            <v>REGISTRO OVAL C/FLANGES FOFO PN-16 C/REDUTOR C/BY PASS C/CABECOTE HASTE INOX DN 350</v>
          </cell>
          <cell r="C5109" t="str">
            <v>UN</v>
          </cell>
          <cell r="E5109" t="str">
            <v>0,22</v>
          </cell>
        </row>
        <row r="5110">
          <cell r="A5110">
            <v>5771</v>
          </cell>
          <cell r="B5110" t="str">
            <v>REGISTRO OVAL C/FLANGES FOFO PN-16 C/REDUTOR C/BY PASS C/CABECOTE HASTE INOX DN 400</v>
          </cell>
          <cell r="C5110" t="str">
            <v>UN</v>
          </cell>
          <cell r="E5110" t="str">
            <v>0,27</v>
          </cell>
        </row>
        <row r="5111">
          <cell r="A5111">
            <v>5772</v>
          </cell>
          <cell r="B5111" t="str">
            <v>REGISTRO OVAL C/FLANGES FOFO PN-16 C/REDUTOR C/BY PASS C/CABECOTE HASTE INOX DN 450</v>
          </cell>
          <cell r="C5111" t="str">
            <v>UN</v>
          </cell>
          <cell r="E5111" t="str">
            <v>0,30</v>
          </cell>
        </row>
        <row r="5112">
          <cell r="A5112">
            <v>5773</v>
          </cell>
          <cell r="B5112" t="str">
            <v>REGISTRO OVAL C/FLANGES FOFO PN-16 C/REDUTOR C/BY PASS C/CABECOTE HASTE INOX DN 500</v>
          </cell>
          <cell r="C5112" t="str">
            <v>UN</v>
          </cell>
          <cell r="E5112" t="str">
            <v>0,35</v>
          </cell>
        </row>
        <row r="5113">
          <cell r="A5113">
            <v>5774</v>
          </cell>
          <cell r="B5113" t="str">
            <v>REGISTRO OVAL C/FLANGES FOFO PN-16 C/REDUTOR C/BY PASS C/CABECOTE HASTE INOX DN 600</v>
          </cell>
          <cell r="C5113" t="str">
            <v>UN</v>
          </cell>
          <cell r="E5113" t="str">
            <v>0,47</v>
          </cell>
        </row>
        <row r="5114">
          <cell r="A5114">
            <v>5821</v>
          </cell>
          <cell r="B5114" t="str">
            <v>REGISTRO OVAL C/FLANGES FOFO PN-16 C/REDUTOR C/BY PASS C/VOLANTE HASTE INOX DN 350</v>
          </cell>
          <cell r="C5114" t="str">
            <v>UN</v>
          </cell>
          <cell r="E5114" t="str">
            <v>0,22</v>
          </cell>
        </row>
        <row r="5115">
          <cell r="A5115">
            <v>5822</v>
          </cell>
          <cell r="B5115" t="str">
            <v>REGISTRO OVAL C/FLANGES FOFO PN-16 C/REDUTOR C/BY PASS C/VOLANTE HASTE INOX DN 400</v>
          </cell>
          <cell r="C5115" t="str">
            <v>UN</v>
          </cell>
          <cell r="E5115" t="str">
            <v>0,28</v>
          </cell>
        </row>
        <row r="5116">
          <cell r="A5116">
            <v>5823</v>
          </cell>
          <cell r="B5116" t="str">
            <v>REGISTRO OVAL C/FLANGES FOFO PN-16 C/REDUTOR C/BY PASS C/VOLANTE HASTE INOX DN 450</v>
          </cell>
          <cell r="C5116" t="str">
            <v>UN</v>
          </cell>
          <cell r="E5116" t="str">
            <v>0,31</v>
          </cell>
        </row>
        <row r="5117">
          <cell r="A5117">
            <v>5824</v>
          </cell>
          <cell r="B5117" t="str">
            <v>REGISTRO OVAL C/FLANGES FOFO PN-16 C/REDUTOR C/BY PASS C/VOLANTE HASTE INOX DN 500</v>
          </cell>
          <cell r="C5117" t="str">
            <v>UN</v>
          </cell>
          <cell r="E5117" t="str">
            <v>0,35</v>
          </cell>
        </row>
        <row r="5118">
          <cell r="A5118">
            <v>5825</v>
          </cell>
          <cell r="B5118" t="str">
            <v>REGISTRO OVAL C/FLANGES FOFO PN-16 C/REDUTOR C/BY PASS C/VOLANTE HASTE INOX DN 600</v>
          </cell>
          <cell r="C5118" t="str">
            <v>UN</v>
          </cell>
          <cell r="E5118" t="str">
            <v>0,48</v>
          </cell>
        </row>
        <row r="5119">
          <cell r="A5119">
            <v>5668</v>
          </cell>
          <cell r="B5119" t="str">
            <v>REGISTRO OVAL C/FLANGES FOFO PN-16 C/REDUTOR C/CABECOTE HASTE INOX DN 350</v>
          </cell>
          <cell r="C5119" t="str">
            <v>UN</v>
          </cell>
          <cell r="E5119" t="str">
            <v>0,20</v>
          </cell>
        </row>
        <row r="5120">
          <cell r="A5120">
            <v>5669</v>
          </cell>
          <cell r="B5120" t="str">
            <v>REGISTRO OVAL C/FLANGES FOFO PN-16 C/REDUTOR C/CABECOTE HASTE INOX DN 400</v>
          </cell>
          <cell r="C5120" t="str">
            <v>UN</v>
          </cell>
          <cell r="E5120" t="str">
            <v>0,26</v>
          </cell>
        </row>
        <row r="5121">
          <cell r="A5121">
            <v>5670</v>
          </cell>
          <cell r="B5121" t="str">
            <v>REGISTRO OVAL C/FLANGES FOFO PN-16 C/REDUTOR C/CABECOTE HASTE INOX DN 450</v>
          </cell>
          <cell r="C5121" t="str">
            <v>UN</v>
          </cell>
          <cell r="E5121" t="str">
            <v>0,28</v>
          </cell>
        </row>
        <row r="5122">
          <cell r="A5122">
            <v>5671</v>
          </cell>
          <cell r="B5122" t="str">
            <v>REGISTRO OVAL C/FLANGES FOFO PN-16 C/REDUTOR C/CABECOTE HASTE INOX DN 500</v>
          </cell>
          <cell r="C5122" t="str">
            <v>UN</v>
          </cell>
          <cell r="E5122" t="str">
            <v>0,33</v>
          </cell>
        </row>
        <row r="5123">
          <cell r="A5123">
            <v>5672</v>
          </cell>
          <cell r="B5123" t="str">
            <v>REGISTRO OVAL C/FLANGES FOFO PN-16 C/REDUTOR C/CABECOTE HASTE INOX DN 600</v>
          </cell>
          <cell r="C5123" t="str">
            <v>UN</v>
          </cell>
          <cell r="E5123" t="str">
            <v>0,44</v>
          </cell>
        </row>
        <row r="5124">
          <cell r="A5124">
            <v>5719</v>
          </cell>
          <cell r="B5124" t="str">
            <v>REGISTRO OVAL C/FLANGES FOFO PN-16 C/REDUTOR C/VOLANTE HASTE INOX DN 350</v>
          </cell>
          <cell r="C5124" t="str">
            <v>UN</v>
          </cell>
          <cell r="E5124" t="str">
            <v>0,20</v>
          </cell>
        </row>
        <row r="5125">
          <cell r="A5125">
            <v>5720</v>
          </cell>
          <cell r="B5125" t="str">
            <v>REGISTRO OVAL C/FLANGES FOFO PN-16 C/REDUTOR C/VOLANTE HASTE INOX DN 400</v>
          </cell>
          <cell r="C5125" t="str">
            <v>UN</v>
          </cell>
          <cell r="E5125" t="str">
            <v>0,26</v>
          </cell>
        </row>
        <row r="5126">
          <cell r="A5126">
            <v>5721</v>
          </cell>
          <cell r="B5126" t="str">
            <v>REGISTRO OVAL C/FLANGES FOFO PN-16 C/REDUTOR C/VOLANTE HASTE INOX DN 450</v>
          </cell>
          <cell r="C5126" t="str">
            <v>UN</v>
          </cell>
          <cell r="E5126" t="str">
            <v>0,29</v>
          </cell>
        </row>
        <row r="5127">
          <cell r="A5127">
            <v>5722</v>
          </cell>
          <cell r="B5127" t="str">
            <v>REGISTRO OVAL C/FLANGES FOFO PN-16 C/REDUTOR C/VOLANTE HASTE INOX DN 500</v>
          </cell>
          <cell r="C5127" t="str">
            <v>UN</v>
          </cell>
          <cell r="E5127" t="str">
            <v>0,33</v>
          </cell>
        </row>
        <row r="5128">
          <cell r="A5128">
            <v>5723</v>
          </cell>
          <cell r="B5128" t="str">
            <v>REGISTRO OVAL C/FLANGES FOFO PN-16 C/REDUTOR C/VOLANTE HASTE INOX DN 600</v>
          </cell>
          <cell r="C5128" t="str">
            <v>UN</v>
          </cell>
          <cell r="E5128" t="str">
            <v>0,45</v>
          </cell>
        </row>
        <row r="5129">
          <cell r="A5129">
            <v>5583</v>
          </cell>
          <cell r="B5129" t="str">
            <v>REGISTRO OVAL C/FLANGES FOFO PN-25 C/BY PASS C/CABECOTE HASTE INOX DN 350</v>
          </cell>
          <cell r="C5129" t="str">
            <v>UN</v>
          </cell>
          <cell r="E5129" t="str">
            <v>0,19</v>
          </cell>
        </row>
        <row r="5130">
          <cell r="A5130">
            <v>5584</v>
          </cell>
          <cell r="B5130" t="str">
            <v>REGISTRO OVAL C/FLANGES FOFO PN-25 C/BY PASS C/CABECOTE HASTE INOX DN 400</v>
          </cell>
          <cell r="C5130" t="str">
            <v>UN</v>
          </cell>
          <cell r="E5130" t="str">
            <v>0,25</v>
          </cell>
        </row>
        <row r="5131">
          <cell r="A5131">
            <v>5585</v>
          </cell>
          <cell r="B5131" t="str">
            <v>REGISTRO OVAL C/FLANGES FOFO PN-25 C/BY PASS C/CABECOTE HASTE INOX DN 450</v>
          </cell>
          <cell r="C5131" t="str">
            <v>UN</v>
          </cell>
          <cell r="E5131" t="str">
            <v>0,28</v>
          </cell>
        </row>
        <row r="5132">
          <cell r="A5132">
            <v>5586</v>
          </cell>
          <cell r="B5132" t="str">
            <v>REGISTRO OVAL C/FLANGES FOFO PN-25 C/BY PASS C/CABECOTE HASTE INOX DN 500</v>
          </cell>
          <cell r="C5132" t="str">
            <v>UN</v>
          </cell>
          <cell r="E5132" t="str">
            <v>0,32</v>
          </cell>
        </row>
        <row r="5133">
          <cell r="A5133">
            <v>5587</v>
          </cell>
          <cell r="B5133" t="str">
            <v>REGISTRO OVAL C/FLANGES FOFO PN-25 C/BY PASS C/CABECOTE HASTE INOX DN 600</v>
          </cell>
          <cell r="C5133" t="str">
            <v>UN</v>
          </cell>
          <cell r="E5133" t="str">
            <v>0,45</v>
          </cell>
        </row>
        <row r="5134">
          <cell r="A5134">
            <v>5634</v>
          </cell>
          <cell r="B5134" t="str">
            <v>REGISTRO OVAL C/FLANGES FOFO PN-25 C/BY PASS C/VOLANTE HASTE INOX DN 350</v>
          </cell>
          <cell r="C5134" t="str">
            <v>UN</v>
          </cell>
          <cell r="E5134" t="str">
            <v>0,19</v>
          </cell>
        </row>
        <row r="5135">
          <cell r="A5135">
            <v>5635</v>
          </cell>
          <cell r="B5135" t="str">
            <v>REGISTRO OVAL C/FLANGES FOFO PN-25 C/BY PASS C/VOLANTE HASTE INOX DN 400</v>
          </cell>
          <cell r="C5135" t="str">
            <v>UN</v>
          </cell>
          <cell r="E5135" t="str">
            <v>0,25</v>
          </cell>
        </row>
        <row r="5136">
          <cell r="A5136">
            <v>5636</v>
          </cell>
          <cell r="B5136" t="str">
            <v>REGISTRO OVAL C/FLANGES FOFO PN-25 C/BY PASS C/VOLANTE HASTE INOX DN 450</v>
          </cell>
          <cell r="C5136" t="str">
            <v>UN</v>
          </cell>
          <cell r="E5136" t="str">
            <v>0,28</v>
          </cell>
        </row>
        <row r="5137">
          <cell r="A5137">
            <v>5637</v>
          </cell>
          <cell r="B5137" t="str">
            <v>REGISTRO OVAL C/FLANGES FOFO PN-25 C/BY PASS C/VOLANTE HASTE INOX DN 500</v>
          </cell>
          <cell r="C5137" t="str">
            <v>UN</v>
          </cell>
          <cell r="E5137" t="str">
            <v>0,33</v>
          </cell>
        </row>
        <row r="5138">
          <cell r="A5138">
            <v>5638</v>
          </cell>
          <cell r="B5138" t="str">
            <v>REGISTRO OVAL C/FLANGES FOFO PN-25 C/BY PASS C/VOLANTE HASTE INOX DN 600</v>
          </cell>
          <cell r="C5138" t="str">
            <v>UN</v>
          </cell>
          <cell r="E5138" t="str">
            <v>0,46</v>
          </cell>
        </row>
        <row r="5139">
          <cell r="A5139">
            <v>5639</v>
          </cell>
          <cell r="B5139" t="str">
            <v>REGISTRO OVAL C/FLANGES FOFO PN-25 C/BY PASS C/VOLANTE HASTE INOX DN 700</v>
          </cell>
          <cell r="C5139" t="str">
            <v>UN</v>
          </cell>
          <cell r="E5139" t="str">
            <v>0,62</v>
          </cell>
        </row>
        <row r="5140">
          <cell r="A5140">
            <v>5889</v>
          </cell>
          <cell r="B5140" t="str">
            <v>REGISTRO OVAL C/FLANGES FOFO PN-25 C/CABECOTE HASTE INOX DN 350</v>
          </cell>
          <cell r="C5140" t="str">
            <v>UN</v>
          </cell>
          <cell r="E5140" t="str">
            <v>0,18</v>
          </cell>
        </row>
        <row r="5141">
          <cell r="A5141">
            <v>5890</v>
          </cell>
          <cell r="B5141" t="str">
            <v>REGISTRO OVAL C/FLANGES FOFO PN-25 C/CABECOTE HASTE INOX DN 400</v>
          </cell>
          <cell r="C5141" t="str">
            <v>UN</v>
          </cell>
          <cell r="E5141" t="str">
            <v>0,23</v>
          </cell>
        </row>
        <row r="5142">
          <cell r="A5142">
            <v>5891</v>
          </cell>
          <cell r="B5142" t="str">
            <v>REGISTRO OVAL C/FLANGES FOFO PN-25 C/CABECOTE HASTE INOX DN 450</v>
          </cell>
          <cell r="C5142" t="str">
            <v>UN</v>
          </cell>
          <cell r="E5142" t="str">
            <v>0,26</v>
          </cell>
        </row>
        <row r="5143">
          <cell r="A5143">
            <v>5892</v>
          </cell>
          <cell r="B5143" t="str">
            <v>REGISTRO OVAL C/FLANGES FOFO PN-25 C/CABECOTE HASTE INOX DN 500</v>
          </cell>
          <cell r="C5143" t="str">
            <v>UN</v>
          </cell>
          <cell r="E5143" t="str">
            <v>0,30</v>
          </cell>
        </row>
        <row r="5144">
          <cell r="A5144">
            <v>5893</v>
          </cell>
          <cell r="B5144" t="str">
            <v>REGISTRO OVAL C/FLANGES FOFO PN-25 C/CABECOTE HASTE INOX DN 600</v>
          </cell>
          <cell r="C5144" t="str">
            <v>UN</v>
          </cell>
          <cell r="E5144" t="str">
            <v>0,42</v>
          </cell>
        </row>
        <row r="5145">
          <cell r="A5145">
            <v>5787</v>
          </cell>
          <cell r="B5145" t="str">
            <v>REGISTRO OVAL C/FLANGES FOFO PN-25 C/REDUTOR C/BY PASS C/CABECOTE HASTE INOX DN 350</v>
          </cell>
          <cell r="C5145" t="str">
            <v>UN</v>
          </cell>
          <cell r="E5145" t="str">
            <v>0,22</v>
          </cell>
        </row>
        <row r="5146">
          <cell r="A5146">
            <v>5788</v>
          </cell>
          <cell r="B5146" t="str">
            <v>REGISTRO OVAL C/FLANGES FOFO PN-25 C/REDUTOR C/BY PASS C/CABECOTE HASTE INOX DN 400</v>
          </cell>
          <cell r="C5146" t="str">
            <v>UN</v>
          </cell>
          <cell r="E5146" t="str">
            <v>0,28</v>
          </cell>
        </row>
        <row r="5147">
          <cell r="A5147">
            <v>5789</v>
          </cell>
          <cell r="B5147" t="str">
            <v>REGISTRO OVAL C/FLANGES FOFO PN-25 C/REDUTOR C/BY PASS C/CABECOTE HASTE INOX DN 450</v>
          </cell>
          <cell r="C5147" t="str">
            <v>UN</v>
          </cell>
          <cell r="E5147" t="str">
            <v>0,31</v>
          </cell>
        </row>
        <row r="5148">
          <cell r="A5148">
            <v>5790</v>
          </cell>
          <cell r="B5148" t="str">
            <v>REGISTRO OVAL C/FLANGES FOFO PN-25 C/REDUTOR C/BY PASS C/CABECOTE HASTE INOX DN 500</v>
          </cell>
          <cell r="C5148" t="str">
            <v>UN</v>
          </cell>
          <cell r="E5148" t="str">
            <v>0,36</v>
          </cell>
        </row>
        <row r="5149">
          <cell r="A5149">
            <v>5791</v>
          </cell>
          <cell r="B5149" t="str">
            <v>REGISTRO OVAL C/FLANGES FOFO PN-25 C/REDUTOR C/BY PASS C/CABECOTE HASTE INOX DN 600</v>
          </cell>
          <cell r="C5149" t="str">
            <v>UN</v>
          </cell>
          <cell r="E5149" t="str">
            <v>0,48</v>
          </cell>
        </row>
        <row r="5150">
          <cell r="A5150">
            <v>5838</v>
          </cell>
          <cell r="B5150" t="str">
            <v>REGISTRO OVAL C/FLANGES FOFO PN-25 C/REDUTOR C/BY PASS C/VOLANTE HASTE INOX DN 350</v>
          </cell>
          <cell r="C5150" t="str">
            <v>UN</v>
          </cell>
          <cell r="E5150" t="str">
            <v>0,22</v>
          </cell>
        </row>
        <row r="5151">
          <cell r="A5151">
            <v>5839</v>
          </cell>
          <cell r="B5151" t="str">
            <v>REGISTRO OVAL C/FLANGES FOFO PN-25 C/REDUTOR C/BY PASS C/VOLANTE HASTE INOX DN 400</v>
          </cell>
          <cell r="C5151" t="str">
            <v>UN</v>
          </cell>
          <cell r="E5151" t="str">
            <v>0,28</v>
          </cell>
        </row>
        <row r="5152">
          <cell r="A5152">
            <v>5840</v>
          </cell>
          <cell r="B5152" t="str">
            <v>REGISTRO OVAL C/FLANGES FOFO PN-25 C/REDUTOR C/BY PASS C/VOLANTE HASTE INOX DN 450</v>
          </cell>
          <cell r="C5152" t="str">
            <v>UN</v>
          </cell>
          <cell r="E5152" t="str">
            <v>0,31</v>
          </cell>
        </row>
        <row r="5153">
          <cell r="A5153">
            <v>5841</v>
          </cell>
          <cell r="B5153" t="str">
            <v>REGISTRO OVAL C/FLANGES FOFO PN-25 C/REDUTOR C/BY PASS C/VOLANTE HASTE INOX DN 500</v>
          </cell>
          <cell r="C5153" t="str">
            <v>UN</v>
          </cell>
          <cell r="E5153" t="str">
            <v>0,36</v>
          </cell>
        </row>
        <row r="5154">
          <cell r="A5154">
            <v>5842</v>
          </cell>
          <cell r="B5154" t="str">
            <v>REGISTRO OVAL C/FLANGES FOFO PN-25 C/REDUTOR C/BY PASS C/VOLANTE HASTE INOX DN 600</v>
          </cell>
          <cell r="C5154" t="str">
            <v>UN</v>
          </cell>
          <cell r="E5154" t="str">
            <v>0,49</v>
          </cell>
        </row>
        <row r="5155">
          <cell r="A5155">
            <v>5685</v>
          </cell>
          <cell r="B5155" t="str">
            <v>REGISTRO OVAL C/FLANGES FOFO PN-25 C/REDUTOR C/CABECOTE HASTE INOX DN 350</v>
          </cell>
          <cell r="C5155" t="str">
            <v>UN</v>
          </cell>
          <cell r="E5155" t="str">
            <v>0,21</v>
          </cell>
        </row>
        <row r="5156">
          <cell r="A5156">
            <v>5686</v>
          </cell>
          <cell r="B5156" t="str">
            <v>REGISTRO OVAL C/FLANGES FOFO PN-25 C/REDUTOR C/CABECOTE HASTE INOX DN 400</v>
          </cell>
          <cell r="C5156" t="str">
            <v>UN</v>
          </cell>
          <cell r="E5156" t="str">
            <v>0,26</v>
          </cell>
        </row>
        <row r="5157">
          <cell r="A5157">
            <v>5687</v>
          </cell>
          <cell r="B5157" t="str">
            <v>REGISTRO OVAL C/FLANGES FOFO PN-25 C/REDUTOR C/CABECOTE HASTE INOX DN 450</v>
          </cell>
          <cell r="C5157" t="str">
            <v>UN</v>
          </cell>
          <cell r="E5157" t="str">
            <v>0,29</v>
          </cell>
        </row>
        <row r="5158">
          <cell r="A5158">
            <v>5688</v>
          </cell>
          <cell r="B5158" t="str">
            <v>REGISTRO OVAL C/FLANGES FOFO PN-25 C/REDUTOR C/CABECOTE HASTE INOX DN 500</v>
          </cell>
          <cell r="C5158" t="str">
            <v>UN</v>
          </cell>
          <cell r="E5158" t="str">
            <v>0,33</v>
          </cell>
        </row>
        <row r="5159">
          <cell r="A5159">
            <v>5689</v>
          </cell>
          <cell r="B5159" t="str">
            <v>REGISTRO OVAL C/FLANGES FOFO PN-25 C/REDUTOR C/CABECOTE HASTE INOX DN 600</v>
          </cell>
          <cell r="C5159" t="str">
            <v>UN</v>
          </cell>
          <cell r="E5159" t="str">
            <v>0,45</v>
          </cell>
        </row>
        <row r="5160">
          <cell r="A5160">
            <v>5736</v>
          </cell>
          <cell r="B5160" t="str">
            <v>REGISTRO OVAL C/FLANGES FOFO PN-25 C/REDUTOR C/VOLANTE HASTE INOX DN 350</v>
          </cell>
          <cell r="C5160" t="str">
            <v>UN</v>
          </cell>
          <cell r="E5160" t="str">
            <v>0,21</v>
          </cell>
        </row>
        <row r="5161">
          <cell r="A5161">
            <v>5737</v>
          </cell>
          <cell r="B5161" t="str">
            <v>REGISTRO OVAL C/FLANGES FOFO PN-25 C/REDUTOR C/VOLANTE HASTE INOX DN 400</v>
          </cell>
          <cell r="C5161" t="str">
            <v>UN</v>
          </cell>
          <cell r="E5161" t="str">
            <v>0,26</v>
          </cell>
        </row>
        <row r="5162">
          <cell r="A5162">
            <v>5738</v>
          </cell>
          <cell r="B5162" t="str">
            <v>REGISTRO OVAL C/FLANGES FOFO PN-25 C/REDUTOR C/VOLANTE HASTE INOX DN 450</v>
          </cell>
          <cell r="C5162" t="str">
            <v>UN</v>
          </cell>
          <cell r="E5162" t="str">
            <v>0,29</v>
          </cell>
        </row>
        <row r="5163">
          <cell r="A5163">
            <v>5739</v>
          </cell>
          <cell r="B5163" t="str">
            <v>REGISTRO OVAL C/FLANGES FOFO PN-25 C/REDUTOR C/VOLANTE HASTE INOX DN 500</v>
          </cell>
          <cell r="C5163" t="str">
            <v>UN</v>
          </cell>
          <cell r="E5163" t="str">
            <v>0,34</v>
          </cell>
        </row>
        <row r="5164">
          <cell r="A5164">
            <v>5740</v>
          </cell>
          <cell r="B5164" t="str">
            <v>REGISTRO OVAL C/FLANGES FOFO PN-25 C/REDUTOR C/VOLANTE HASTE INOX DN 600</v>
          </cell>
          <cell r="C5164" t="str">
            <v>UN</v>
          </cell>
          <cell r="E5164" t="str">
            <v>0,46</v>
          </cell>
        </row>
        <row r="5165">
          <cell r="A5165">
            <v>6034</v>
          </cell>
          <cell r="B5165" t="str">
            <v>REGISTRO PASSEIO PVC P/ POLIET PE-5 20 MM</v>
          </cell>
          <cell r="C5165" t="str">
            <v>UN</v>
          </cell>
          <cell r="E5165" t="str">
            <v>10,02</v>
          </cell>
        </row>
        <row r="5166">
          <cell r="A5166">
            <v>11752</v>
          </cell>
          <cell r="B5166" t="str">
            <v>REGISTRO PRESSAO 1/2" BRUTO REF 1400</v>
          </cell>
          <cell r="C5166" t="str">
            <v>UN</v>
          </cell>
          <cell r="E5166" t="str">
            <v>14,37</v>
          </cell>
        </row>
        <row r="5167">
          <cell r="A5167">
            <v>6021</v>
          </cell>
          <cell r="B5167" t="str">
            <v>REGISTRO PRESSAO 1/2" REF 1416 - C/ CANOPLA ACAB CROMADO SIMPLES</v>
          </cell>
          <cell r="C5167" t="str">
            <v>UN</v>
          </cell>
          <cell r="E5167" t="str">
            <v>45,75</v>
          </cell>
        </row>
        <row r="5168">
          <cell r="A5168">
            <v>11753</v>
          </cell>
          <cell r="B5168" t="str">
            <v>REGISTRO PRESSAO 3/4" BRUTO REF 1400</v>
          </cell>
          <cell r="C5168" t="str">
            <v>UN</v>
          </cell>
          <cell r="E5168" t="str">
            <v>15,28</v>
          </cell>
        </row>
        <row r="5169">
          <cell r="A5169">
            <v>6024</v>
          </cell>
          <cell r="B5169" t="str">
            <v>REGISTRO PRESSAO 3/4" REF 1416 - C/ CANOPLA ACAB CROMADO SIMPLES</v>
          </cell>
          <cell r="C5169" t="str">
            <v>UN</v>
          </cell>
          <cell r="E5169" t="str">
            <v>58,08</v>
          </cell>
        </row>
        <row r="5170">
          <cell r="A5170">
            <v>6036</v>
          </cell>
          <cell r="B5170" t="str">
            <v>REGISTRO PVC ESFERA BORB C/ROSCA REF 1/2"</v>
          </cell>
          <cell r="C5170" t="str">
            <v>UN</v>
          </cell>
          <cell r="E5170" t="str">
            <v>11,12</v>
          </cell>
        </row>
        <row r="5171">
          <cell r="A5171">
            <v>6031</v>
          </cell>
          <cell r="B5171" t="str">
            <v>REGISTRO PVC ESFERA BORB C/ROSCA REF 3/4"</v>
          </cell>
          <cell r="C5171" t="str">
            <v>UN</v>
          </cell>
          <cell r="E5171" t="str">
            <v>13,11</v>
          </cell>
        </row>
        <row r="5172">
          <cell r="A5172">
            <v>6029</v>
          </cell>
          <cell r="B5172" t="str">
            <v>REGISTRO PVC ESFERA CAB QUAD C/ROSCA REF 1/2"</v>
          </cell>
          <cell r="C5172" t="str">
            <v>UN</v>
          </cell>
          <cell r="E5172" t="str">
            <v>11,84</v>
          </cell>
        </row>
        <row r="5173">
          <cell r="A5173">
            <v>6033</v>
          </cell>
          <cell r="B5173" t="str">
            <v>REGISTRO PVC ESFERA CAB QUAD C/ROSCA REF 3/4"</v>
          </cell>
          <cell r="C5173" t="str">
            <v>UN</v>
          </cell>
          <cell r="E5173" t="str">
            <v>15,58</v>
          </cell>
        </row>
        <row r="5174">
          <cell r="A5174">
            <v>11672</v>
          </cell>
          <cell r="B5174" t="str">
            <v>REGISTRO PVC ESFERA VS ROSCAVEL DN 1 1/2"</v>
          </cell>
          <cell r="C5174" t="str">
            <v>UN</v>
          </cell>
          <cell r="E5174" t="str">
            <v>28,79</v>
          </cell>
        </row>
        <row r="5175">
          <cell r="A5175">
            <v>11669</v>
          </cell>
          <cell r="B5175" t="str">
            <v>REGISTRO PVC ESFERA VS ROSCAVEL DN 1 1/4"</v>
          </cell>
          <cell r="C5175" t="str">
            <v>UN</v>
          </cell>
          <cell r="E5175" t="str">
            <v>23,81</v>
          </cell>
        </row>
        <row r="5176">
          <cell r="A5176">
            <v>11670</v>
          </cell>
          <cell r="B5176" t="str">
            <v>REGISTRO PVC ESFERA VS ROSCAVEL DN 1/2"</v>
          </cell>
          <cell r="C5176" t="str">
            <v>UN</v>
          </cell>
          <cell r="E5176" t="str">
            <v>10,47</v>
          </cell>
        </row>
        <row r="5177">
          <cell r="A5177">
            <v>20055</v>
          </cell>
          <cell r="B5177" t="str">
            <v>REGISTRO PVC ESFERA VS ROSCAVEL DN 1"</v>
          </cell>
          <cell r="C5177" t="str">
            <v>UN</v>
          </cell>
          <cell r="E5177" t="str">
            <v>17,99</v>
          </cell>
        </row>
        <row r="5178">
          <cell r="A5178">
            <v>11671</v>
          </cell>
          <cell r="B5178" t="str">
            <v>REGISTRO PVC ESFERA VS ROSCAVEL DN 2"</v>
          </cell>
          <cell r="C5178" t="str">
            <v>UN</v>
          </cell>
          <cell r="E5178" t="str">
            <v>41,90</v>
          </cell>
        </row>
        <row r="5179">
          <cell r="A5179">
            <v>6032</v>
          </cell>
          <cell r="B5179" t="str">
            <v>REGISTRO PVC ESFERA VS ROSCAVEL DN 3/4"</v>
          </cell>
          <cell r="C5179" t="str">
            <v>UN</v>
          </cell>
          <cell r="E5179" t="str">
            <v>12,56</v>
          </cell>
        </row>
        <row r="5180">
          <cell r="A5180">
            <v>11673</v>
          </cell>
          <cell r="B5180" t="str">
            <v>REGISTRO PVC ESFERA VS SOLDAVEL DN 20</v>
          </cell>
          <cell r="C5180" t="str">
            <v>UN</v>
          </cell>
          <cell r="E5180" t="str">
            <v>9,89</v>
          </cell>
        </row>
        <row r="5181">
          <cell r="A5181">
            <v>11674</v>
          </cell>
          <cell r="B5181" t="str">
            <v>REGISTRO PVC ESFERA VS SOLDAVEL DN 25</v>
          </cell>
          <cell r="C5181" t="str">
            <v>UN</v>
          </cell>
          <cell r="E5181" t="str">
            <v>12,75</v>
          </cell>
        </row>
        <row r="5182">
          <cell r="A5182">
            <v>11675</v>
          </cell>
          <cell r="B5182" t="str">
            <v>REGISTRO PVC ESFERA VS SOLDAVEL DN 32</v>
          </cell>
          <cell r="C5182" t="str">
            <v>UN</v>
          </cell>
          <cell r="E5182" t="str">
            <v>17,76</v>
          </cell>
        </row>
        <row r="5183">
          <cell r="A5183">
            <v>11676</v>
          </cell>
          <cell r="B5183" t="str">
            <v>REGISTRO PVC ESFERA VS SOLDAVEL DN 40</v>
          </cell>
          <cell r="C5183" t="str">
            <v>UN</v>
          </cell>
          <cell r="E5183" t="str">
            <v>23,52</v>
          </cell>
        </row>
        <row r="5184">
          <cell r="A5184">
            <v>11677</v>
          </cell>
          <cell r="B5184" t="str">
            <v>REGISTRO PVC ESFERA VS SOLDAVEL DN 50</v>
          </cell>
          <cell r="C5184" t="str">
            <v>UN</v>
          </cell>
          <cell r="E5184" t="str">
            <v>27,94</v>
          </cell>
        </row>
        <row r="5185">
          <cell r="A5185">
            <v>11678</v>
          </cell>
          <cell r="B5185" t="str">
            <v>REGISTRO PVC ESFERA VS SOLDAVEL DN 60</v>
          </cell>
          <cell r="C5185" t="str">
            <v>UN</v>
          </cell>
          <cell r="E5185" t="str">
            <v>48,76</v>
          </cell>
        </row>
        <row r="5186">
          <cell r="A5186">
            <v>11718</v>
          </cell>
          <cell r="B5186" t="str">
            <v>REGISTRO PVC PRESSAO S-30 ROSCAVEL DN 3/4"</v>
          </cell>
          <cell r="C5186" t="str">
            <v>UN</v>
          </cell>
          <cell r="E5186" t="str">
            <v>12,56</v>
          </cell>
        </row>
        <row r="5187">
          <cell r="A5187">
            <v>6038</v>
          </cell>
          <cell r="B5187" t="str">
            <v>REGISTRO PVC PRESSAO S-30 ROSCAVEL REF 1/2"</v>
          </cell>
          <cell r="C5187" t="str">
            <v>UN</v>
          </cell>
          <cell r="E5187" t="str">
            <v>16,52</v>
          </cell>
        </row>
        <row r="5188">
          <cell r="A5188">
            <v>11719</v>
          </cell>
          <cell r="B5188" t="str">
            <v>REGISTRO PVC PRESSAO S-30 SOLDAVEL DN 25 MM</v>
          </cell>
          <cell r="C5188" t="str">
            <v>UN</v>
          </cell>
          <cell r="E5188" t="str">
            <v>15,61</v>
          </cell>
        </row>
        <row r="5189">
          <cell r="A5189">
            <v>6037</v>
          </cell>
          <cell r="B5189" t="str">
            <v>REGISTRO PVC PRESSAO S-30 SOLDAVEL 20MM</v>
          </cell>
          <cell r="C5189" t="str">
            <v>UN</v>
          </cell>
          <cell r="E5189" t="str">
            <v>13,53</v>
          </cell>
        </row>
        <row r="5190">
          <cell r="A5190">
            <v>10904</v>
          </cell>
          <cell r="B5190" t="str">
            <v>REGISTRO/VALVULA GLOBO ANGULAR 45 GRAUS EM LATAO P/ HIDRANTES DE INCENDIO PREDIAL D = 2 1/2"</v>
          </cell>
          <cell r="C5190" t="str">
            <v>UN</v>
          </cell>
          <cell r="E5190" t="str">
            <v>92,88</v>
          </cell>
        </row>
        <row r="5191">
          <cell r="A5191">
            <v>13897</v>
          </cell>
          <cell r="B5191" t="str">
            <v>REGUA VIBRADORA DUPLA P/ CONCRETO A GASOLINA 3,4CV A 3600 RPM</v>
          </cell>
          <cell r="C5191" t="str">
            <v>UN</v>
          </cell>
          <cell r="E5191" t="str">
            <v>9.233,18</v>
          </cell>
        </row>
        <row r="5192">
          <cell r="A5192">
            <v>10640</v>
          </cell>
          <cell r="B5192" t="str">
            <v>REGUA VIBRATORIA DE CONCRETO TRELISSADA EQUIPADA COM MOTOR A GASOLINA DE 11 HP**CAIXA**</v>
          </cell>
          <cell r="C5192" t="str">
            <v>UN</v>
          </cell>
          <cell r="E5192" t="str">
            <v>35.967,85</v>
          </cell>
        </row>
        <row r="5193">
          <cell r="A5193">
            <v>11086</v>
          </cell>
          <cell r="B5193" t="str">
            <v>REJEITO DE MINERIO (SIR)</v>
          </cell>
          <cell r="C5193" t="str">
            <v>M3</v>
          </cell>
          <cell r="E5193" t="str">
            <v>15,96</v>
          </cell>
        </row>
        <row r="5194">
          <cell r="A5194">
            <v>2510</v>
          </cell>
          <cell r="B5194" t="str">
            <v>RELE FOTOELETRICO 1000W/220V</v>
          </cell>
          <cell r="C5194" t="str">
            <v>UN</v>
          </cell>
          <cell r="E5194" t="str">
            <v>22,28</v>
          </cell>
        </row>
        <row r="5195">
          <cell r="A5195">
            <v>12359</v>
          </cell>
          <cell r="B5195" t="str">
            <v>RELE TERMICO SIEMENS 3UA52</v>
          </cell>
          <cell r="C5195" t="str">
            <v>UN</v>
          </cell>
          <cell r="E5195" t="str">
            <v>63,01</v>
          </cell>
        </row>
        <row r="5196">
          <cell r="A5196">
            <v>5320</v>
          </cell>
          <cell r="B5196" t="str">
            <v>REMOVEDOR DE TINTA OLEO/ESMALTE VERNIZ</v>
          </cell>
          <cell r="C5196" t="str">
            <v>L</v>
          </cell>
          <cell r="E5196" t="str">
            <v>18,98</v>
          </cell>
        </row>
        <row r="5197">
          <cell r="A5197">
            <v>7353</v>
          </cell>
          <cell r="B5197" t="str">
            <v>RESINA ACRILICA</v>
          </cell>
          <cell r="C5197" t="str">
            <v>L</v>
          </cell>
          <cell r="E5197" t="str">
            <v>14,51</v>
          </cell>
        </row>
        <row r="5198">
          <cell r="A5198">
            <v>7352</v>
          </cell>
          <cell r="B5198" t="str">
            <v>RESINA ACRILICA</v>
          </cell>
          <cell r="C5198" t="str">
            <v>GL</v>
          </cell>
          <cell r="E5198" t="str">
            <v>40,33</v>
          </cell>
        </row>
        <row r="5199">
          <cell r="A5199">
            <v>7324</v>
          </cell>
          <cell r="B5199" t="str">
            <v>RESINA BASE EPOXI COMPOUND OTTO BAUMGART OU MARCA EQUIVALENTE</v>
          </cell>
          <cell r="C5199" t="str">
            <v>KG</v>
          </cell>
          <cell r="E5199" t="str">
            <v>32,82</v>
          </cell>
        </row>
        <row r="5200">
          <cell r="A5200">
            <v>7354</v>
          </cell>
          <cell r="B5200" t="str">
            <v>RESINA DE POLIESTER TIPO ALBA</v>
          </cell>
          <cell r="C5200" t="str">
            <v>KG</v>
          </cell>
          <cell r="E5200" t="str">
            <v>25,68</v>
          </cell>
        </row>
        <row r="5201">
          <cell r="A5201">
            <v>10518</v>
          </cell>
          <cell r="B5201" t="str">
            <v>RETARDO PARA CORDEL DETONANTE</v>
          </cell>
          <cell r="C5201" t="str">
            <v>UN</v>
          </cell>
          <cell r="E5201" t="str">
            <v>15,39</v>
          </cell>
        </row>
        <row r="5202">
          <cell r="A5202">
            <v>26312</v>
          </cell>
          <cell r="B5202" t="str">
            <v>RETIFICADOR DE 24VCC / 20A.</v>
          </cell>
          <cell r="C5202" t="str">
            <v>UN</v>
          </cell>
          <cell r="E5202" t="str">
            <v>6.995,41</v>
          </cell>
        </row>
        <row r="5203">
          <cell r="A5203">
            <v>6043</v>
          </cell>
          <cell r="B5203" t="str">
            <v>RETROESCAVADEIRA C/ CARREGADEIRA SOBRE PNEUS 70 A 80HP CAP. 0,2/0,7M3TIPO CASE 580-L 4 X 2 COM TRANSMISSAO MECANICA OU EQUIV (INCL MANUTENCAO/OPERACAO)</v>
          </cell>
          <cell r="C5203" t="str">
            <v>H</v>
          </cell>
          <cell r="E5203" t="str">
            <v>51,75</v>
          </cell>
        </row>
        <row r="5204">
          <cell r="A5204">
            <v>6044</v>
          </cell>
          <cell r="B5204" t="str">
            <v>RETROESCAVADEIRA C/ CARREGADEIRA SOBRE PNEUS 75,1HP C/CONVERSOR DE TORQUE TIPO CASE 580-L 4 X 4 OU EQUIV (INCL MANUTENCAO/OPERACAO)</v>
          </cell>
          <cell r="C5204" t="str">
            <v>H</v>
          </cell>
          <cell r="E5204" t="str">
            <v>57,96</v>
          </cell>
        </row>
        <row r="5205">
          <cell r="A5205">
            <v>6042</v>
          </cell>
          <cell r="B5205" t="str">
            <v>RETROESCAVADEIRA C/ CARREGADEIRA SOBRE PNEUS 76HP TRANSMISSAO MECANICA TIPO MASSEY FERCUSSON MF-86 OU EQUIV (INCL MANUTENCAO/OPERACAO)</v>
          </cell>
          <cell r="C5205" t="str">
            <v>H</v>
          </cell>
          <cell r="E5205" t="str">
            <v>46,58</v>
          </cell>
        </row>
        <row r="5206">
          <cell r="A5206">
            <v>6046</v>
          </cell>
          <cell r="B5206" t="str">
            <v>RETROESCAVADEIRA C/ CARREGADEIRA SOBRE RODAS CASE 580-L 4 X 4, C/ CONVERSOR TORQUE 71HP CAP. 0,2/ 0,7M3, PESO OPERACAO 5,92T, PROFUNDIDADE MAXIMA DE ESCAV. = 4,34**CAIXA**</v>
          </cell>
          <cell r="C5206" t="str">
            <v>UN</v>
          </cell>
          <cell r="E5206" t="str">
            <v>223.000,00</v>
          </cell>
        </row>
        <row r="5207">
          <cell r="A5207">
            <v>10696</v>
          </cell>
          <cell r="B5207" t="str">
            <v>RETROESCAVADEIRA C/ CARREGADEIRA SOBRE RODAS MAXION MOD 750-4WD, TRACAO 4 X 4, 86CV, CAP. 0,23/0,79M3**CAIXA**</v>
          </cell>
          <cell r="C5207" t="str">
            <v>UN</v>
          </cell>
          <cell r="E5207" t="str">
            <v>202.987,98</v>
          </cell>
        </row>
        <row r="5208">
          <cell r="A5208">
            <v>10697</v>
          </cell>
          <cell r="B5208" t="str">
            <v>RETROESCAVADEIRA C/ CARREGADEIRA SOBRE RODAS MAXION MOD. 750 - 2WD, 79HP, CAP. 0,21/0,76M3**CAIXA**</v>
          </cell>
          <cell r="C5208" t="str">
            <v>UN</v>
          </cell>
          <cell r="E5208" t="str">
            <v>182.973,73</v>
          </cell>
        </row>
        <row r="5209">
          <cell r="A5209">
            <v>11602</v>
          </cell>
          <cell r="B5209" t="str">
            <v>REVESTIMENTO BASE EPOXI E CIMENTO P/ PISO MONOLITICO, COM ALTA RESISTÊNCIA MECÂNICA, TIPO SIKAFLOOR 82 OU MARCA EQUIVALENTE</v>
          </cell>
          <cell r="C5209" t="str">
            <v>KG</v>
          </cell>
          <cell r="E5209" t="str">
            <v>59,30</v>
          </cell>
        </row>
        <row r="5210">
          <cell r="A5210">
            <v>7315</v>
          </cell>
          <cell r="B5210" t="str">
            <v>REVESTIMENTO DE ALUMINIO LIQUIDO TP ALUMINATION OTTO BAUGART OU MARCA EQUIVALENTE</v>
          </cell>
          <cell r="C5210" t="str">
            <v>L</v>
          </cell>
          <cell r="E5210" t="str">
            <v>25,12</v>
          </cell>
        </row>
        <row r="5211">
          <cell r="A5211">
            <v>139</v>
          </cell>
          <cell r="B5211" t="str">
            <v>REVESTIMENTO IMPERMEABILIZANTE SEMI FLEXIVEL PARA SUPERFICIE SIKA TOP 107 OU EQUIVALENTE</v>
          </cell>
          <cell r="C5211" t="str">
            <v>KG</v>
          </cell>
          <cell r="E5211" t="str">
            <v>9,38</v>
          </cell>
        </row>
        <row r="5212">
          <cell r="A5212">
            <v>116</v>
          </cell>
          <cell r="B5212" t="str">
            <v>REVESTIMENTO IMPERMEABILIZANTE SEMI-FLEXIVEL BI-COMPONENTE TP VIAPLUS 1000 VIAPOL OU MARCA EQUIVALENTE</v>
          </cell>
          <cell r="C5212" t="str">
            <v>KG</v>
          </cell>
          <cell r="E5212" t="str">
            <v>2,80</v>
          </cell>
        </row>
        <row r="5213">
          <cell r="A5213">
            <v>1112</v>
          </cell>
          <cell r="B5213" t="str">
            <v>RINCAO CHAPA GALVANIZADA NUM 26 L = 50CM</v>
          </cell>
          <cell r="C5213" t="str">
            <v>M</v>
          </cell>
          <cell r="E5213" t="str">
            <v>14,63</v>
          </cell>
        </row>
        <row r="5214">
          <cell r="A5214">
            <v>10559</v>
          </cell>
          <cell r="B5214" t="str">
            <v>ROCADEIRA COSTAL MARCA SHINDAIWA MOD BP-35 OU SIMILAR C/ MOTOR A GASOLINA</v>
          </cell>
          <cell r="C5214" t="str">
            <v>UN</v>
          </cell>
          <cell r="E5214" t="str">
            <v>2.241,00</v>
          </cell>
        </row>
        <row r="5215">
          <cell r="A5215">
            <v>10664</v>
          </cell>
          <cell r="B5215" t="str">
            <v>ROCADEIRA REBOCAVEL LAVRALE MOD RDU 130/540**CAIXA**</v>
          </cell>
          <cell r="C5215" t="str">
            <v>UN</v>
          </cell>
          <cell r="E5215" t="str">
            <v>4.784,29</v>
          </cell>
        </row>
        <row r="5216">
          <cell r="A5216">
            <v>25983</v>
          </cell>
          <cell r="B5216" t="str">
            <v>RODAPÉ EM GRANITO BRANCO MARFIM E=2CM, H=10CM, LEVIGADO</v>
          </cell>
          <cell r="C5216" t="str">
            <v>M2</v>
          </cell>
          <cell r="E5216" t="str">
            <v>186,50</v>
          </cell>
        </row>
        <row r="5217">
          <cell r="A5217">
            <v>10857</v>
          </cell>
          <cell r="B5217" t="str">
            <v>RODAPE ARDOSIA CINZA 10 X 1CM</v>
          </cell>
          <cell r="C5217" t="str">
            <v>M</v>
          </cell>
          <cell r="E5217" t="str">
            <v>2,50</v>
          </cell>
        </row>
        <row r="5218">
          <cell r="A5218">
            <v>4803</v>
          </cell>
          <cell r="B5218" t="str">
            <v>RODAPE BORRACHA LISO H = 7CM P/ ARGAMASSA RCI.70 ESP = 2,0MM</v>
          </cell>
          <cell r="C5218" t="str">
            <v>M</v>
          </cell>
          <cell r="E5218" t="str">
            <v>12,43</v>
          </cell>
        </row>
        <row r="5219">
          <cell r="A5219">
            <v>10852</v>
          </cell>
          <cell r="B5219" t="str">
            <v>RODAPE BORRACHA SINTETICA 7CM X 1MM SUPERFICIE LISA</v>
          </cell>
          <cell r="C5219" t="str">
            <v>M</v>
          </cell>
          <cell r="E5219" t="str">
            <v>8,40</v>
          </cell>
        </row>
        <row r="5220">
          <cell r="A5220">
            <v>20231</v>
          </cell>
          <cell r="B5220" t="str">
            <v>RODAPE GRANITO 10 X 2CM</v>
          </cell>
          <cell r="C5220" t="str">
            <v>M</v>
          </cell>
          <cell r="E5220" t="str">
            <v>19,48</v>
          </cell>
        </row>
        <row r="5221">
          <cell r="A5221">
            <v>10854</v>
          </cell>
          <cell r="B5221" t="str">
            <v>RODAPE MADEIRA LEI 1A QUALIDADE 10 X 2CM CANTO BOLEADO</v>
          </cell>
          <cell r="C5221" t="str">
            <v>M</v>
          </cell>
          <cell r="E5221" t="str">
            <v>10,19</v>
          </cell>
        </row>
        <row r="5222">
          <cell r="A5222">
            <v>6185</v>
          </cell>
          <cell r="B5222" t="str">
            <v>RODAPE MADEIRA LEI 1A QUALIDADE 5 X 2CM</v>
          </cell>
          <cell r="C5222" t="str">
            <v>M</v>
          </cell>
          <cell r="E5222" t="str">
            <v>6,04</v>
          </cell>
        </row>
        <row r="5223">
          <cell r="A5223">
            <v>6186</v>
          </cell>
          <cell r="B5223" t="str">
            <v>RODAPE MADEIRA LEI 1A QUALIDADE 7 X 1,5CM</v>
          </cell>
          <cell r="C5223" t="str">
            <v>M</v>
          </cell>
          <cell r="E5223" t="str">
            <v>6,79</v>
          </cell>
        </row>
        <row r="5224">
          <cell r="A5224">
            <v>6183</v>
          </cell>
          <cell r="B5224" t="str">
            <v>RODAPE MADEIRA LEI 1A QUALIDADE 7 X 2CM</v>
          </cell>
          <cell r="C5224" t="str">
            <v>M</v>
          </cell>
          <cell r="E5224" t="str">
            <v>7,81</v>
          </cell>
        </row>
        <row r="5225">
          <cell r="A5225">
            <v>4830</v>
          </cell>
          <cell r="B5225" t="str">
            <v>RODAPE MARMORE BRANCO COMUM H = 5CM, ESP = 2CM, POLIDO</v>
          </cell>
          <cell r="C5225" t="str">
            <v>M</v>
          </cell>
          <cell r="E5225" t="str">
            <v>9,74</v>
          </cell>
        </row>
        <row r="5226">
          <cell r="A5226">
            <v>4829</v>
          </cell>
          <cell r="B5226" t="str">
            <v>RODAPE MARMORE BRANCO COMUM H = 7CM, ESP = 2CM, POLIDO</v>
          </cell>
          <cell r="C5226" t="str">
            <v>M</v>
          </cell>
          <cell r="E5226" t="str">
            <v>13,64</v>
          </cell>
        </row>
        <row r="5227">
          <cell r="A5227">
            <v>4804</v>
          </cell>
          <cell r="B5227" t="str">
            <v>RODAPE VINILICO 5CM E = 1MM</v>
          </cell>
          <cell r="C5227" t="str">
            <v>M</v>
          </cell>
          <cell r="E5227" t="str">
            <v>3,96</v>
          </cell>
        </row>
        <row r="5228">
          <cell r="A5228">
            <v>11573</v>
          </cell>
          <cell r="B5228" t="str">
            <v>RODIZIO LATAO 6MM C/ ROLAMENTO SKF</v>
          </cell>
          <cell r="C5228" t="str">
            <v>UN</v>
          </cell>
          <cell r="E5228" t="str">
            <v>13,80</v>
          </cell>
        </row>
        <row r="5229">
          <cell r="A5229">
            <v>11575</v>
          </cell>
          <cell r="B5229" t="str">
            <v>ROLDANA FIXA DUPLA LATAO C/ ROLAMENTO P/ PORTA/JAN CORRER</v>
          </cell>
          <cell r="C5229" t="str">
            <v>UN</v>
          </cell>
          <cell r="E5229" t="str">
            <v>24,69</v>
          </cell>
        </row>
        <row r="5230">
          <cell r="A5230">
            <v>11576</v>
          </cell>
          <cell r="B5230" t="str">
            <v>ROLDANA LATAO P/ JANELA GUILHOTINA</v>
          </cell>
          <cell r="C5230" t="str">
            <v>UN</v>
          </cell>
          <cell r="E5230" t="str">
            <v>12,62</v>
          </cell>
        </row>
        <row r="5231">
          <cell r="A5231">
            <v>20256</v>
          </cell>
          <cell r="B5231" t="str">
            <v>ROLDANAS PLASTICAS/PVC OU CLEATS TAMANHO MEDIO P/ INSTALACAO ELETR APARENTE</v>
          </cell>
          <cell r="C5231" t="str">
            <v>UN</v>
          </cell>
          <cell r="E5231" t="str">
            <v>1,62</v>
          </cell>
        </row>
        <row r="5232">
          <cell r="A5232">
            <v>13470</v>
          </cell>
          <cell r="B5232" t="str">
            <v>ROLO COMPACTADOR DE PNEUS (7 RODAS), PRESSÃO VARIÁVEL, CATERPILLAR, MODELO PS-360C, POTÊNCIA 150CV - PESO OPERACIONAL 8,5 T</v>
          </cell>
          <cell r="C5232" t="str">
            <v>UN</v>
          </cell>
          <cell r="E5232" t="str">
            <v>176.581,51</v>
          </cell>
        </row>
        <row r="5233">
          <cell r="A5233">
            <v>13471</v>
          </cell>
          <cell r="B5233" t="str">
            <v>ROLO COMPACTADOR DE PNEUS ESTÁTICO PARA ASFALTO, PRESSÃO VARIÁVEL, DYNAPAC, MODELO CP-221, POTÊNCIA 100HP - PESO SEM/COM LASTRO 11,8/21T</v>
          </cell>
          <cell r="C5233" t="str">
            <v>UN</v>
          </cell>
          <cell r="E5233" t="str">
            <v>302.469,75</v>
          </cell>
        </row>
        <row r="5234">
          <cell r="A5234">
            <v>6066</v>
          </cell>
          <cell r="B5234" t="str">
            <v>ROLO COMPACTADOR DE PNEUS ESTÁTICO PARA ASFALTO, PRESSÃO VARIÁVEL, DYNAPAC, MODELO CP-221, POTÊNCIA 100HP - PESO SEM/COM LASTRO 11,8/21T</v>
          </cell>
          <cell r="C5234" t="str">
            <v>UN</v>
          </cell>
          <cell r="E5234" t="str">
            <v>302.469,75</v>
          </cell>
        </row>
        <row r="5235">
          <cell r="A5235">
            <v>13229</v>
          </cell>
          <cell r="B5235" t="str">
            <v>ROLO COMPACTADOR DE PNEUS ESTÁTICO, PRESSÃO VARIÁVEL, MULLER, MODELO AP-26, POTÊNCIA 111HP - PESO SEM/COM LASTRO 11/26T</v>
          </cell>
          <cell r="C5235" t="str">
            <v>UN</v>
          </cell>
          <cell r="E5235" t="str">
            <v>295.000,00</v>
          </cell>
        </row>
        <row r="5236">
          <cell r="A5236">
            <v>10642</v>
          </cell>
          <cell r="B5236" t="str">
            <v>ROLO COMPACTADOR DE PNEUS ESTÁTICO, PRESSÃO VARIÁVEL, POTÊNCIA 111HP - PESO SEM/COM LASTRO 9,5/22,4T.</v>
          </cell>
          <cell r="C5236" t="str">
            <v>UN</v>
          </cell>
          <cell r="E5236" t="str">
            <v>295.000,00</v>
          </cell>
        </row>
        <row r="5237">
          <cell r="A5237">
            <v>14511</v>
          </cell>
          <cell r="B5237" t="str">
            <v>ROLO COMPACTADOR DE PNEUS PRESSÃO VARIÁVEL ESTÁTICO PARA ASFALTO, DYNAPAC, MODELO CP-271, POTÊNCIA 100HP - PESO MÁXIMO OPERACIONAL 12,4T - IMPACTO DINÂMICO SEM/COM LASTRO 13,7/30T</v>
          </cell>
          <cell r="C5237" t="str">
            <v>UN</v>
          </cell>
          <cell r="E5237" t="str">
            <v>333.730,58</v>
          </cell>
        </row>
        <row r="5238">
          <cell r="A5238">
            <v>6063</v>
          </cell>
          <cell r="B5238" t="str">
            <v>ROLO COMPACTADOR DE PNEUS, PRESSAO VARIAVEL, AUTOPROPELIDO 145HP, PESO VAZIO/C/ LASTRO 9,8/27 T, P/ SELAGEM ASFALTICA, TIPO DYNAPAC CP-27 OU EQUIV (INCL MANUTENCAO/OPERACAO)</v>
          </cell>
          <cell r="C5238" t="str">
            <v>H</v>
          </cell>
          <cell r="E5238" t="str">
            <v>54,96</v>
          </cell>
        </row>
        <row r="5239">
          <cell r="A5239">
            <v>6051</v>
          </cell>
          <cell r="B5239" t="str">
            <v>ROLO COMPACTADOR DE PNEUS, PRESSAO VARIAVEL, AUTOPROPELIDO 94HP, PESO VAZIO/C/ LASTRO 7,6/22 T P/ SELAGEM ASFALTICA TIPO DYNAPAC CP - 22 OU EQUIV (INCL MANUTENCAO/OPERACAO)</v>
          </cell>
          <cell r="C5239" t="str">
            <v>H</v>
          </cell>
          <cell r="E5239" t="str">
            <v>41,04</v>
          </cell>
        </row>
        <row r="5240">
          <cell r="A5240">
            <v>13230</v>
          </cell>
          <cell r="B5240" t="str">
            <v>ROLO COMPACTADOR ESTÁTICO TANDEM CILINDROS LISO DE AÇO, DYNAPAC, MODELO CA-150STD, POTÊNCIA 80HP - PESO OPERACIONAL 7,2T - IMPACTO DINÂMICO 11,1/11,6</v>
          </cell>
          <cell r="C5240" t="str">
            <v>UN</v>
          </cell>
          <cell r="E5240" t="str">
            <v>208.687,22</v>
          </cell>
        </row>
        <row r="5241">
          <cell r="A5241">
            <v>6054</v>
          </cell>
          <cell r="B5241" t="str">
            <v>ROLO COMPACTADOR ESTATICO LISO AUTOPROPELIDO 58,5HP, FORCA IMPACTO 6 A 9T, TIPO MULLER RT-82H OU EQUIV (INCL MANUTENCAO/OPERACAO)</v>
          </cell>
          <cell r="C5241" t="str">
            <v>H</v>
          </cell>
          <cell r="E5241" t="str">
            <v>48,37</v>
          </cell>
        </row>
        <row r="5242">
          <cell r="A5242">
            <v>6050</v>
          </cell>
          <cell r="B5242" t="str">
            <v>ROLO COMPACTADOR LISO VIBRATORIO REBOCAVEL PESO 5T, FORCA IMPACTO 15,4T TIPO DYNAPAC CH-44 OU EQUIV</v>
          </cell>
          <cell r="C5242" t="str">
            <v>H</v>
          </cell>
          <cell r="E5242" t="str">
            <v>32,98</v>
          </cell>
        </row>
        <row r="5243">
          <cell r="A5243">
            <v>6049</v>
          </cell>
          <cell r="B5243" t="str">
            <v>ROLO COMPACTADOR LISO VIBRATORIO REBOCAVEL PESO 6,7T, FORCA IMPACTO 20,7T TIPO DYNAPAC CFB-66 OU EQUIV</v>
          </cell>
          <cell r="C5243" t="str">
            <v>H</v>
          </cell>
          <cell r="E5243" t="str">
            <v>37,38</v>
          </cell>
        </row>
        <row r="5244">
          <cell r="A5244">
            <v>13231</v>
          </cell>
          <cell r="B5244" t="str">
            <v>ROLO COMPACTADOR PÉ DE CARNEIRO VIBRATÓRIO PARA SOLOS, DYNAPAC, MODELO CA-250P, POTÊNCIA 110HP - PESO OPERACIONAL 13,5 T</v>
          </cell>
          <cell r="C5244" t="str">
            <v>UN</v>
          </cell>
          <cell r="E5244" t="str">
            <v>307.539,06</v>
          </cell>
        </row>
        <row r="5245">
          <cell r="A5245">
            <v>6048</v>
          </cell>
          <cell r="B5245" t="str">
            <v>ROLO COMPACTADOR PE DE CARNEIRO VIBRATORIO REBOCAVEL PESO 6,7T, FORCA IMPACTO 20,7T TIPO DYNAPAC CF B-66 OU EQUIV</v>
          </cell>
          <cell r="C5245" t="str">
            <v>H</v>
          </cell>
          <cell r="E5245" t="str">
            <v>41,63</v>
          </cell>
        </row>
        <row r="5246">
          <cell r="A5246">
            <v>6047</v>
          </cell>
          <cell r="B5246" t="str">
            <v>ROLO COMPACTADOR PE DE CARNEIRO VIBRATORIO REBOCAVEL, PESO 5T, FORCA IMPACTO 15,4T TIPO DYNAPAC CH-44 OU EQUIV</v>
          </cell>
          <cell r="C5246" t="str">
            <v>H</v>
          </cell>
          <cell r="E5246" t="str">
            <v>32,98</v>
          </cell>
        </row>
        <row r="5247">
          <cell r="A5247">
            <v>13881</v>
          </cell>
          <cell r="B5247" t="str">
            <v>ROLO COMPACTADOR TANDEM VIBRATÓRIO AÇO LISO, MULLER, MODELO VT-8, POTÊNCIA 13HP - PESO OPERACIONAL 1,7T - IMPACTO DINÂMICO 4,1T</v>
          </cell>
          <cell r="C5247" t="str">
            <v>UN</v>
          </cell>
          <cell r="E5247" t="str">
            <v>90.081,50</v>
          </cell>
        </row>
        <row r="5248">
          <cell r="A5248">
            <v>13468</v>
          </cell>
          <cell r="B5248" t="str">
            <v>ROLO COMPACTADOR TANDEM VIBRATÓRIO CILINDROS LISO DE AÇO PARA SOLOS/ASFALTO, DYNAPAC, MODELO CC-102, POTÊNCIA 29HP - PESO MÁXIMO OPERACIONAL 2,46T - IMPACTO DINÂMICO 3,42T</v>
          </cell>
          <cell r="C5248" t="str">
            <v>UN</v>
          </cell>
          <cell r="E5248" t="str">
            <v>61.676,80</v>
          </cell>
        </row>
        <row r="5249">
          <cell r="A5249">
            <v>14626</v>
          </cell>
          <cell r="B5249" t="str">
            <v>ROLO COMPACTADOR TANDEM VIBRATÓRIO CILINDROS LISO DE AÇO, DYNAPAC, MODELO CC-422, POTÊNCIA</v>
          </cell>
          <cell r="C5249" t="str">
            <v>UN</v>
          </cell>
          <cell r="E5249" t="str">
            <v>156.304,22</v>
          </cell>
        </row>
        <row r="5250">
          <cell r="A5250">
            <v>6058</v>
          </cell>
          <cell r="B5250" t="str">
            <v>ROLO COMPACTADOR VIBRATORIO LISO AUTOPROPELIDO 101HP P/ ASFALTO, PESO 7,5T, FORCA IMPACTO 13 A 19,2 T TIPO DYNAPAC CA-15A OU EQUIV (INCL MANUTENCAO/OPERACAO)</v>
          </cell>
          <cell r="C5250" t="str">
            <v>H</v>
          </cell>
          <cell r="E5250" t="str">
            <v>43,97</v>
          </cell>
        </row>
        <row r="5251">
          <cell r="A5251">
            <v>6065</v>
          </cell>
          <cell r="B5251" t="str">
            <v>ROLO COMPACTADOR VIBRATORIO LISO AUTOPROPELIDO 101HP P/ SOLOS, PESO 6,58T, FORCA IMPACTO 18 T, TIPO DYNAPAC CA- 15 OU EQUIV (INCL MANUTENCAO/OPERACAO)</v>
          </cell>
          <cell r="C5251" t="str">
            <v>H</v>
          </cell>
          <cell r="E5251" t="str">
            <v>43,97</v>
          </cell>
        </row>
        <row r="5252">
          <cell r="A5252">
            <v>6052</v>
          </cell>
          <cell r="B5252" t="str">
            <v>ROLO COMPACTADOR VIBRATORIO LISO AUTOPROPELIDO 65HP, FORCA IMPACTO 18T, TIPO MULLER VAP-70 L OU EQUIV (INCL MANUTENCAO/OPERACAO)</v>
          </cell>
          <cell r="C5252" t="str">
            <v>H</v>
          </cell>
          <cell r="E5252" t="str">
            <v>51,30</v>
          </cell>
        </row>
        <row r="5253">
          <cell r="A5253">
            <v>6056</v>
          </cell>
          <cell r="B5253" t="str">
            <v>ROLO COMPACTADOR VIBRATORIO LISO AUTOPROPELIDO 76HP, FORCA IMPACTO 11T, TIPO MULLER VAP-SSA OU EQUIV (INCL MANUTENCAO/OPERACAO)</v>
          </cell>
          <cell r="C5253" t="str">
            <v>H</v>
          </cell>
          <cell r="E5253" t="str">
            <v>51,30</v>
          </cell>
        </row>
        <row r="5254">
          <cell r="A5254">
            <v>6059</v>
          </cell>
          <cell r="B5254" t="str">
            <v>ROLO COMPACTADOR VIBRATORIO LISO AUTOPROPELIDO 83HP, FORCA IMPACTO 11T, TIPO MULLER VAP-SSL OU EQUIV (INCL MANUTENCAO/OPERACAO)</v>
          </cell>
          <cell r="C5254" t="str">
            <v>H</v>
          </cell>
          <cell r="E5254" t="str">
            <v>62,29</v>
          </cell>
        </row>
        <row r="5255">
          <cell r="A5255">
            <v>10758</v>
          </cell>
          <cell r="B5255" t="str">
            <v>ROLO COMPACTADOR VIBRATORIO LISO TANDEM AUTOPROPELIDO 11 CV, PESO 1,9T FORCA IMPACTO 4,2 T TIPO DYNAPAC CG -11 OU EQUIV (INCL MANUTENCAO/OPERACAO)</v>
          </cell>
          <cell r="C5255" t="str">
            <v>H</v>
          </cell>
          <cell r="E5255" t="str">
            <v>25,65</v>
          </cell>
        </row>
        <row r="5256">
          <cell r="A5256">
            <v>6062</v>
          </cell>
          <cell r="B5256" t="str">
            <v>ROLO COMPACTADOR VIBRATORIO PE DE CARNEIRO AUTOPROPELIDO 125HP PESO 11,1T, FORCA IMPACTO 31,1 TIPO DYNAPAC CA-25 PD OU EQUIV (INCL MANUTENCAO/OPERACAO)</v>
          </cell>
          <cell r="C5256" t="str">
            <v>H</v>
          </cell>
          <cell r="E5256" t="str">
            <v>51,30</v>
          </cell>
        </row>
        <row r="5257">
          <cell r="A5257">
            <v>6060</v>
          </cell>
          <cell r="B5257" t="str">
            <v>ROLO COMPACTADOR VIBRATORIO PE DE CARNEIRO AUTOPROPELIDO 83HP, FORCA IMPACTO 19T, TIPO MULLER VAP-SSP OU EQUIV (INCL MANUTENCAO/OPERACAO)</v>
          </cell>
          <cell r="C5257" t="str">
            <v>H</v>
          </cell>
          <cell r="E5257" t="str">
            <v>43,97</v>
          </cell>
        </row>
        <row r="5258">
          <cell r="A5258">
            <v>13600</v>
          </cell>
          <cell r="B5258" t="str">
            <v>ROLO COMPACTADOR VIBRATÓRIO AÇO LISO, MULLER, MODELO VAP-70L, POTÊNCIA 150HP - PESO MÁXIMO OPERACIONAL 9,8T - IMPACTO DINÂMICO 18,24/26,74T</v>
          </cell>
          <cell r="C5258" t="str">
            <v>UN</v>
          </cell>
          <cell r="E5258" t="str">
            <v>269.077,76</v>
          </cell>
        </row>
        <row r="5259">
          <cell r="A5259">
            <v>13467</v>
          </cell>
          <cell r="B5259" t="str">
            <v>ROLO COMPACTADOR VIBRATÓRIO CILINDRO LISO DE AÇO PARA SOLOS, DYNAPAC, MODELO CA-250STD, POTÊNCIA 110HP - PESO OPERACIONAL 13,5T - IMPACTO DINÂMICO 12/25T</v>
          </cell>
          <cell r="C5259" t="str">
            <v>UN</v>
          </cell>
          <cell r="E5259" t="str">
            <v>292.331,11</v>
          </cell>
        </row>
        <row r="5260">
          <cell r="A5260">
            <v>6068</v>
          </cell>
          <cell r="B5260" t="str">
            <v>ROLO COMPACTADOR VIBRATÓRIO DE UM CILINDRO AÇO LISO, DYNAPAC, MODELO CA-150A, POTÊNCIA 80HP - PESO OPERACIONAL 8,1T</v>
          </cell>
          <cell r="C5260" t="str">
            <v>UN</v>
          </cell>
          <cell r="E5260" t="str">
            <v>223.895,21</v>
          </cell>
        </row>
        <row r="5261">
          <cell r="A5261">
            <v>14512</v>
          </cell>
          <cell r="B5261" t="str">
            <v>ROLO COMPACTADOR VIBRATÓRIO DE UM CILINDRO AÇO LISO, MULLER, MODELO VAP-55L, POTÊNCIA 83CV - PESO OPERACIONAL 6,6T - IMPACTO DINÂMICO 18,5/11,5T</v>
          </cell>
          <cell r="C5261" t="str">
            <v>UN</v>
          </cell>
          <cell r="E5261" t="str">
            <v>195.267,43</v>
          </cell>
        </row>
        <row r="5262">
          <cell r="A5262">
            <v>10646</v>
          </cell>
          <cell r="B5262" t="str">
            <v>ROLO COMPACTADOR VIBRATÓRIO DE UM CILINDRO AÇO LISO, MULLER, MODELO VAP-55L, POTÊNCIA 83CV - PESO OPERACIONAL 6,6T - IMPACTO DINÂMICO 18,5/11,5T</v>
          </cell>
          <cell r="C5262" t="str">
            <v>UN</v>
          </cell>
          <cell r="E5262" t="str">
            <v>195.267,43</v>
          </cell>
        </row>
        <row r="5263">
          <cell r="A5263">
            <v>10645</v>
          </cell>
          <cell r="B5263" t="str">
            <v>ROLO COMPACTADOR VIBRATÓRIO DE UM CILINDRO LISO DE AÇO PARA SOLOS, DYNAPAC, MODELO CA-150A, POTÊNCIA 80HP - PESO MÁXIMO OPERACIONAL 8,1T</v>
          </cell>
          <cell r="C5263" t="str">
            <v>UN</v>
          </cell>
          <cell r="E5263" t="str">
            <v>223.895,21</v>
          </cell>
        </row>
        <row r="5264">
          <cell r="A5264">
            <v>6070</v>
          </cell>
          <cell r="B5264" t="str">
            <v>ROLO COMPACTADOR VIBRATÓRIO PÉ DE CARNEIRO (OPERADO POR CONTROLE REMOTO), DYNAPAC, MODELO LP-8500, POTÊNCIA 17HP - PESO OPERACIONAL 1,65 T</v>
          </cell>
          <cell r="C5264" t="str">
            <v>UN</v>
          </cell>
          <cell r="E5264" t="str">
            <v>46.318,42</v>
          </cell>
        </row>
        <row r="5265">
          <cell r="A5265">
            <v>13469</v>
          </cell>
          <cell r="B5265" t="str">
            <v>ROLO COMPACTADOR VIBRATÓRIO PÉ DE CARNEIRO PARA SOLOS, COM TRAÇÃO NO TAMBOR, DYNAPAC, MODELO CA-250PD, POTÊNCIA 110HP - PESO MÁXIMO OPERACIONAL 13,65T - IMPACTO DINÂMICO 30,6T</v>
          </cell>
          <cell r="C5265" t="str">
            <v>UN</v>
          </cell>
          <cell r="E5265" t="str">
            <v>323.591,93</v>
          </cell>
        </row>
        <row r="5266">
          <cell r="A5266">
            <v>14513</v>
          </cell>
          <cell r="B5266" t="str">
            <v>ROLO COMPACTADOR VIBRATÓRIO PÉ DE CARNEIRO PARA SOLOS, DYNAPAC, MODELO CA-150P, POTÊNCIA 80HP - PESO MÁXIMO OPERACIONAL 8,8T - IMPACTO DINÂMICO 14,58T</v>
          </cell>
          <cell r="C5266" t="str">
            <v>UN</v>
          </cell>
          <cell r="E5266" t="str">
            <v>213.756,56</v>
          </cell>
        </row>
        <row r="5267">
          <cell r="A5267">
            <v>14489</v>
          </cell>
          <cell r="B5267" t="str">
            <v>ROLO COMPACTADOR VIBRATÓRIO PÉ DE CARNEIRO, MULLER, MODELO VAP-70P, POTÊNCIA 150HP - PESO OPERACIONAL 9,8T - IMPACTO DINÂMICO 31,75T</v>
          </cell>
          <cell r="C5267" t="str">
            <v>UN</v>
          </cell>
          <cell r="E5267" t="str">
            <v>281.690,66</v>
          </cell>
        </row>
        <row r="5268">
          <cell r="A5268">
            <v>6069</v>
          </cell>
          <cell r="B5268" t="str">
            <v>ROLO COMPACTADOR VIBRATÓRIO REBOCÁVEL AÇO LISO, CMV, MODELO CVR-15L, POTÊNCIA 65CV - PESO 3,8T - IMPACTO DINÂMICO 18,3T</v>
          </cell>
          <cell r="C5268" t="str">
            <v>UN</v>
          </cell>
          <cell r="E5268" t="str">
            <v>64.365,22</v>
          </cell>
        </row>
        <row r="5269">
          <cell r="A5269">
            <v>6067</v>
          </cell>
          <cell r="B5269" t="str">
            <v>ROLO COMPACTADOR VIBRATÓRIO TANDEM AÇO LISO, MULLER, MODELO RT-82H, POTÊNCIA 58CV - PESO SEM/COM LASTRO 6,5/9,4T</v>
          </cell>
          <cell r="C5269" t="str">
            <v>UN</v>
          </cell>
          <cell r="E5269" t="str">
            <v>166.125,98</v>
          </cell>
        </row>
        <row r="5270">
          <cell r="A5270">
            <v>13365</v>
          </cell>
          <cell r="B5270" t="str">
            <v>ROLO COMPACTADOR VIBRATÓRIO TANDEM CILINDROS LISO DE AÇO PARA SOLO/ASFALTO, DYNAPAC, MODELO CC-142, POTÊNCIA 45HP - PESO MÁXIMO OPERACIONAL 4,4T - IMPACTO DINÂMICO 3,1T</v>
          </cell>
          <cell r="C5270" t="str">
            <v>UN</v>
          </cell>
          <cell r="E5270" t="str">
            <v>72.998,28</v>
          </cell>
        </row>
        <row r="5271">
          <cell r="A5271">
            <v>11282</v>
          </cell>
          <cell r="B5271" t="str">
            <v>ROLO COMPACTADOR VIBRATÓRIO TANDEM CILINDROS LISOS DE AÇO, DYNAPAC, MODELO CC-900, POTÊNCIA 23,5HP - PESO MÁXIMO OPERACIONAL 1600KG - IMPACTO DINÂMICO 1,73T</v>
          </cell>
          <cell r="C5271" t="str">
            <v>UN</v>
          </cell>
          <cell r="E5271" t="str">
            <v>41.399,50</v>
          </cell>
        </row>
        <row r="5272">
          <cell r="A5272">
            <v>13624</v>
          </cell>
          <cell r="B5272" t="str">
            <v>ROMPEDOR ELETRICO, MONOFASICO, MARCA WACKER, MOD. EH 8, 1,1 KW (1,44 HP), PESO = 8 KG</v>
          </cell>
          <cell r="C5272" t="str">
            <v>UN</v>
          </cell>
          <cell r="E5272" t="str">
            <v>7.546,97</v>
          </cell>
        </row>
        <row r="5273">
          <cell r="A5273">
            <v>11578</v>
          </cell>
          <cell r="B5273" t="str">
            <v>ROSETA LATAO CROMADO TIPO 203 LA FONTE P/ FECHADURA PORTA</v>
          </cell>
          <cell r="C5273" t="str">
            <v>UN</v>
          </cell>
          <cell r="E5273" t="str">
            <v>3,54</v>
          </cell>
        </row>
        <row r="5274">
          <cell r="A5274">
            <v>11577</v>
          </cell>
          <cell r="B5274" t="str">
            <v>ROSETA LATAO CROMADO TIPO 303 LA FONTE P/ FECHADURA PORTA</v>
          </cell>
          <cell r="C5274" t="str">
            <v>UN</v>
          </cell>
          <cell r="E5274" t="str">
            <v>6,45</v>
          </cell>
        </row>
        <row r="5275">
          <cell r="A5275">
            <v>1115</v>
          </cell>
          <cell r="B5275" t="str">
            <v>RUFO CHAPA GALVANIZADA NUM 24 L = 16CM</v>
          </cell>
          <cell r="C5275" t="str">
            <v>M</v>
          </cell>
          <cell r="E5275" t="str">
            <v>9,84</v>
          </cell>
        </row>
        <row r="5276">
          <cell r="A5276">
            <v>1116</v>
          </cell>
          <cell r="B5276" t="str">
            <v>RUFO CHAPA GALVANIZADA NUM 24 L = 25CM</v>
          </cell>
          <cell r="C5276" t="str">
            <v>M</v>
          </cell>
          <cell r="E5276" t="str">
            <v>11,99</v>
          </cell>
        </row>
        <row r="5277">
          <cell r="A5277">
            <v>1111</v>
          </cell>
          <cell r="B5277" t="str">
            <v>RUFO CHAPA GALVANIZADA NUM 24 L = 33CM</v>
          </cell>
          <cell r="C5277" t="str">
            <v>M</v>
          </cell>
          <cell r="E5277" t="str">
            <v>20,29</v>
          </cell>
        </row>
        <row r="5278">
          <cell r="A5278">
            <v>1114</v>
          </cell>
          <cell r="B5278" t="str">
            <v>RUFO CHAPA GALVANIZADA NUM 24 L = 50CM</v>
          </cell>
          <cell r="C5278" t="str">
            <v>M</v>
          </cell>
          <cell r="E5278" t="str">
            <v>17,83</v>
          </cell>
        </row>
        <row r="5279">
          <cell r="A5279">
            <v>1113</v>
          </cell>
          <cell r="B5279" t="str">
            <v>RUFO CHAPA GALVANIZADA NUM 26 L = 35CM</v>
          </cell>
          <cell r="C5279" t="str">
            <v>M</v>
          </cell>
          <cell r="E5279" t="str">
            <v>12,20</v>
          </cell>
        </row>
        <row r="5280">
          <cell r="A5280">
            <v>20214</v>
          </cell>
          <cell r="B5280" t="str">
            <v>RUFO P/ TELHA FIBROCIMENTO CANALETE 49 OU KALHETA</v>
          </cell>
          <cell r="C5280" t="str">
            <v>UN</v>
          </cell>
          <cell r="E5280" t="str">
            <v>13,27</v>
          </cell>
        </row>
        <row r="5281">
          <cell r="A5281">
            <v>11064</v>
          </cell>
          <cell r="B5281" t="str">
            <v>RUFO P/ TELHA FIBROCIMENTO CANALETE 90 OU KALHETAO</v>
          </cell>
          <cell r="C5281" t="str">
            <v>UN</v>
          </cell>
          <cell r="E5281" t="str">
            <v>8,77</v>
          </cell>
        </row>
        <row r="5282">
          <cell r="A5282">
            <v>20215</v>
          </cell>
          <cell r="B5282" t="str">
            <v>RUFO P/ TELHA FIBROCIMENTO MAXIPLAC OU ETERMAX</v>
          </cell>
          <cell r="C5282" t="str">
            <v>UN</v>
          </cell>
          <cell r="E5282" t="str">
            <v>19,04</v>
          </cell>
        </row>
        <row r="5283">
          <cell r="A5283">
            <v>7237</v>
          </cell>
          <cell r="B5283" t="str">
            <v>RUFO P/ TELHA FIBROCIMENTO ONDULADA</v>
          </cell>
          <cell r="C5283" t="str">
            <v>UN</v>
          </cell>
          <cell r="E5283" t="str">
            <v>18,55</v>
          </cell>
        </row>
        <row r="5284">
          <cell r="A5284">
            <v>16</v>
          </cell>
          <cell r="B5284" t="str">
            <v>SABAO</v>
          </cell>
          <cell r="C5284" t="str">
            <v>KG</v>
          </cell>
          <cell r="E5284" t="str">
            <v>3,01</v>
          </cell>
        </row>
        <row r="5285">
          <cell r="A5285">
            <v>21103</v>
          </cell>
          <cell r="B5285" t="str">
            <v>SABONETEIRA EM ALUMINIO 15 X 15 CM DE SOBREPOR</v>
          </cell>
          <cell r="C5285" t="str">
            <v>UN</v>
          </cell>
          <cell r="E5285" t="str">
            <v>29,60</v>
          </cell>
        </row>
        <row r="5286">
          <cell r="A5286">
            <v>11757</v>
          </cell>
          <cell r="B5286" t="str">
            <v>SABONETEIRA EM METAL CROMADO TP CONCHA DE SOBREPOR</v>
          </cell>
          <cell r="C5286" t="str">
            <v>UN</v>
          </cell>
          <cell r="E5286" t="str">
            <v>25,24</v>
          </cell>
        </row>
        <row r="5287">
          <cell r="A5287">
            <v>11758</v>
          </cell>
          <cell r="B5287" t="str">
            <v>SABONETEIRA EM VIDRO C/ SUPORTE EM ACO INOX P/ SABAO LIQUIDO</v>
          </cell>
          <cell r="C5287" t="str">
            <v>UN</v>
          </cell>
          <cell r="E5287" t="str">
            <v>18,95</v>
          </cell>
        </row>
        <row r="5288">
          <cell r="A5288">
            <v>4269</v>
          </cell>
          <cell r="B5288" t="str">
            <v>SABONETEIRA LOUCA BRANCA 15 X 15CM</v>
          </cell>
          <cell r="C5288" t="str">
            <v>UN</v>
          </cell>
          <cell r="E5288" t="str">
            <v>15,10</v>
          </cell>
        </row>
        <row r="5289">
          <cell r="A5289">
            <v>4270</v>
          </cell>
          <cell r="B5289" t="str">
            <v>SABONETEIRA LOUCA BRANCA 7,5 X 15CM</v>
          </cell>
          <cell r="C5289" t="str">
            <v>UN</v>
          </cell>
          <cell r="E5289" t="str">
            <v>10,90</v>
          </cell>
        </row>
        <row r="5290">
          <cell r="A5290">
            <v>25988</v>
          </cell>
          <cell r="B5290" t="str">
            <v>SACO DE ANINHAGEM</v>
          </cell>
          <cell r="C5290" t="str">
            <v>M2</v>
          </cell>
          <cell r="E5290" t="str">
            <v>1,13</v>
          </cell>
        </row>
        <row r="5291">
          <cell r="A5291">
            <v>6076</v>
          </cell>
          <cell r="B5291" t="str">
            <v>SAIBRO ( COLETADO NO COMÉRCIO )</v>
          </cell>
          <cell r="C5291" t="str">
            <v>M3</v>
          </cell>
          <cell r="E5291" t="str">
            <v>37,05</v>
          </cell>
        </row>
        <row r="5292">
          <cell r="A5292">
            <v>12413</v>
          </cell>
          <cell r="B5292" t="str">
            <v>SAIDA EM T FLANGE EM PE FERRO GALV 2 1/2" (COMBATE INCENDIO)</v>
          </cell>
          <cell r="C5292" t="str">
            <v>UN</v>
          </cell>
          <cell r="E5292" t="str">
            <v>83,49</v>
          </cell>
        </row>
        <row r="5293">
          <cell r="A5293">
            <v>6082</v>
          </cell>
          <cell r="B5293" t="str">
            <v>SALARIO MINIMO (HORA)</v>
          </cell>
          <cell r="C5293" t="str">
            <v>H</v>
          </cell>
          <cell r="E5293" t="str">
            <v>2,11</v>
          </cell>
        </row>
        <row r="5294">
          <cell r="A5294">
            <v>11653</v>
          </cell>
          <cell r="B5294" t="str">
            <v>SALARIO MINIMO (MENSAL)</v>
          </cell>
          <cell r="C5294" t="str">
            <v>MES</v>
          </cell>
          <cell r="E5294" t="str">
            <v>465,00</v>
          </cell>
        </row>
        <row r="5295">
          <cell r="A5295">
            <v>13109</v>
          </cell>
          <cell r="B5295" t="str">
            <v>SAPATA DE PVC ADITIVADO NERVURADO D = 6"</v>
          </cell>
          <cell r="C5295" t="str">
            <v>UN</v>
          </cell>
          <cell r="E5295" t="str">
            <v>75,90</v>
          </cell>
        </row>
        <row r="5296">
          <cell r="A5296">
            <v>13110</v>
          </cell>
          <cell r="B5296" t="str">
            <v>SAPATA DE PVC ADITIVADO NERVURADO D = 8"</v>
          </cell>
          <cell r="C5296" t="str">
            <v>UN</v>
          </cell>
          <cell r="E5296" t="str">
            <v>148,77</v>
          </cell>
        </row>
        <row r="5297">
          <cell r="A5297">
            <v>7581</v>
          </cell>
          <cell r="B5297" t="str">
            <v>SAPATILHA EM ACO GALV P/ CABOS DN ATE 5/8"</v>
          </cell>
          <cell r="C5297" t="str">
            <v>UN</v>
          </cell>
          <cell r="E5297" t="str">
            <v>1,09</v>
          </cell>
        </row>
        <row r="5298">
          <cell r="A5298">
            <v>7574</v>
          </cell>
          <cell r="B5298" t="str">
            <v>SECCIONADOR PRE-FORMADO P/ CERCA ARAME REF PLP SIMILAR</v>
          </cell>
          <cell r="C5298" t="str">
            <v>UN</v>
          </cell>
          <cell r="E5298" t="str">
            <v>2,16</v>
          </cell>
        </row>
        <row r="5299">
          <cell r="A5299">
            <v>7575</v>
          </cell>
          <cell r="B5299" t="str">
            <v>SECCIONADOR 3P SOB CARG ICF 630A 600V C/BASE UNIELETRO</v>
          </cell>
          <cell r="C5299" t="str">
            <v>UN</v>
          </cell>
          <cell r="E5299" t="str">
            <v>1.761,49</v>
          </cell>
        </row>
        <row r="5300">
          <cell r="A5300">
            <v>4734</v>
          </cell>
          <cell r="B5300" t="str">
            <v>SEIXO ROLADO PARA APLICAÇÃO EM CONCRETO</v>
          </cell>
          <cell r="C5300" t="str">
            <v>M3</v>
          </cell>
          <cell r="E5300" t="str">
            <v>50,50</v>
          </cell>
        </row>
        <row r="5301">
          <cell r="A5301">
            <v>26105</v>
          </cell>
          <cell r="B5301" t="str">
            <v>SEIXO ROLADO PARA TRATAMENTO D'ÁGUA</v>
          </cell>
          <cell r="C5301" t="str">
            <v>M3</v>
          </cell>
          <cell r="E5301" t="str">
            <v>313,73</v>
          </cell>
        </row>
        <row r="5302">
          <cell r="A5302">
            <v>6085</v>
          </cell>
          <cell r="B5302" t="str">
            <v>SELADOR ACRILICO</v>
          </cell>
          <cell r="C5302" t="str">
            <v>L</v>
          </cell>
          <cell r="E5302" t="str">
            <v>5,87</v>
          </cell>
        </row>
        <row r="5303">
          <cell r="A5303">
            <v>6087</v>
          </cell>
          <cell r="B5303" t="str">
            <v>SELADOR ACRILICO P/ PAREDES INTERIOR/EXTERIOR</v>
          </cell>
          <cell r="C5303" t="str">
            <v>GL</v>
          </cell>
          <cell r="E5303" t="str">
            <v>23,11</v>
          </cell>
        </row>
        <row r="5304">
          <cell r="A5304">
            <v>6083</v>
          </cell>
          <cell r="B5304" t="str">
            <v>SELADOR LATEX PVA</v>
          </cell>
          <cell r="C5304" t="str">
            <v>GL</v>
          </cell>
          <cell r="E5304" t="str">
            <v>24,65</v>
          </cell>
        </row>
        <row r="5305">
          <cell r="A5305">
            <v>6090</v>
          </cell>
          <cell r="B5305" t="str">
            <v>SELADOR LATEX PVA</v>
          </cell>
          <cell r="C5305" t="str">
            <v>L</v>
          </cell>
          <cell r="E5305" t="str">
            <v>6,85</v>
          </cell>
        </row>
        <row r="5306">
          <cell r="A5306">
            <v>1373</v>
          </cell>
          <cell r="B5306" t="str">
            <v>SELADOR MINERAL BASE SILICATOS P/ TRATAM. ESPECIAL (SISTEMA IMPERMEAB)HEY'DI VIAPOL</v>
          </cell>
          <cell r="C5306" t="str">
            <v>6KG</v>
          </cell>
          <cell r="E5306" t="str">
            <v>37,08</v>
          </cell>
        </row>
        <row r="5307">
          <cell r="A5307">
            <v>11622</v>
          </cell>
          <cell r="B5307" t="str">
            <v>SELANTE À BASE DE ALCATRAO E POLIURETANO SIKAFLEX T-68 OU EQUIVALENTE</v>
          </cell>
          <cell r="C5307" t="str">
            <v>KG</v>
          </cell>
          <cell r="E5307" t="str">
            <v>34,08</v>
          </cell>
        </row>
        <row r="5308">
          <cell r="A5308">
            <v>144</v>
          </cell>
          <cell r="B5308" t="str">
            <v>SELANTE E ADESIVO DE ELASTICIDADE PERMANENTE TIPO SIKAFLEX-11 FC OU EQUIVALENTE</v>
          </cell>
          <cell r="C5308" t="str">
            <v>300ML</v>
          </cell>
          <cell r="E5308" t="str">
            <v>31,93</v>
          </cell>
        </row>
        <row r="5309">
          <cell r="A5309">
            <v>142</v>
          </cell>
          <cell r="B5309" t="str">
            <v>SELANTE ELÁSTICO MONOCOMPONENTE À BASE DE POLIURETANO SIKAFLEX 1A PLUS OU EQUIVALENTE</v>
          </cell>
          <cell r="C5309" t="str">
            <v>310ML</v>
          </cell>
          <cell r="E5309" t="str">
            <v>38,79</v>
          </cell>
        </row>
        <row r="5310">
          <cell r="A5310">
            <v>6097</v>
          </cell>
          <cell r="B5310" t="str">
            <v>SELIM CERAMICO 90G DN 100X100MM</v>
          </cell>
          <cell r="C5310" t="str">
            <v>UN</v>
          </cell>
          <cell r="E5310" t="str">
            <v>6,94</v>
          </cell>
        </row>
        <row r="5311">
          <cell r="A5311">
            <v>6103</v>
          </cell>
          <cell r="B5311" t="str">
            <v>SELIM CERAMICO 90G DN 150X100MM</v>
          </cell>
          <cell r="C5311" t="str">
            <v>UN</v>
          </cell>
          <cell r="E5311" t="str">
            <v>7,32</v>
          </cell>
        </row>
        <row r="5312">
          <cell r="A5312">
            <v>6098</v>
          </cell>
          <cell r="B5312" t="str">
            <v>SELIM CERAMICO 90G DN 200X100MM</v>
          </cell>
          <cell r="C5312" t="str">
            <v>UN</v>
          </cell>
          <cell r="E5312" t="str">
            <v>7,76</v>
          </cell>
        </row>
        <row r="5313">
          <cell r="A5313">
            <v>6099</v>
          </cell>
          <cell r="B5313" t="str">
            <v>SELIM CERAMICO 90G DN 200X150MM</v>
          </cell>
          <cell r="C5313" t="str">
            <v>UN</v>
          </cell>
          <cell r="E5313" t="str">
            <v>9,42</v>
          </cell>
        </row>
        <row r="5314">
          <cell r="A5314">
            <v>6102</v>
          </cell>
          <cell r="B5314" t="str">
            <v>SELIM CERAMICO 90G DN 250X100MM</v>
          </cell>
          <cell r="C5314" t="str">
            <v>UN</v>
          </cell>
          <cell r="E5314" t="str">
            <v>9,42</v>
          </cell>
        </row>
        <row r="5315">
          <cell r="A5315">
            <v>6100</v>
          </cell>
          <cell r="B5315" t="str">
            <v>SELIM CERAMICO 90G DN 250X150MM</v>
          </cell>
          <cell r="C5315" t="str">
            <v>UN</v>
          </cell>
          <cell r="E5315" t="str">
            <v>11,10</v>
          </cell>
        </row>
        <row r="5316">
          <cell r="A5316">
            <v>6104</v>
          </cell>
          <cell r="B5316" t="str">
            <v>SELIM CERAMICO 90G DN 300X100MM</v>
          </cell>
          <cell r="C5316" t="str">
            <v>UN</v>
          </cell>
          <cell r="E5316" t="str">
            <v>11,10</v>
          </cell>
        </row>
        <row r="5317">
          <cell r="A5317">
            <v>6101</v>
          </cell>
          <cell r="B5317" t="str">
            <v>SELIM CERAMICO 90G DN 300X150MM</v>
          </cell>
          <cell r="C5317" t="str">
            <v>UN</v>
          </cell>
          <cell r="E5317" t="str">
            <v>12,94</v>
          </cell>
        </row>
        <row r="5318">
          <cell r="A5318">
            <v>6105</v>
          </cell>
          <cell r="B5318" t="str">
            <v>SELIM PVC 90G C/ TRAVAS NBR 10569 P/ REDE COLET ESG DN 125X100MM</v>
          </cell>
          <cell r="C5318" t="str">
            <v>UN</v>
          </cell>
          <cell r="E5318" t="str">
            <v>14,88</v>
          </cell>
        </row>
        <row r="5319">
          <cell r="A5319">
            <v>6106</v>
          </cell>
          <cell r="B5319" t="str">
            <v>SELIM PVC 90G C/ TRAVAS NBR 10569 P/ REDE COLET ESG DN 150X100MM</v>
          </cell>
          <cell r="C5319" t="str">
            <v>UN</v>
          </cell>
          <cell r="E5319" t="str">
            <v>15,10</v>
          </cell>
        </row>
        <row r="5320">
          <cell r="A5320">
            <v>6107</v>
          </cell>
          <cell r="B5320" t="str">
            <v>SELIM PVC 90G ELASTICO NBR 10569 P/ REDE COLET ESG DN 200X100MM</v>
          </cell>
          <cell r="C5320" t="str">
            <v>UN</v>
          </cell>
          <cell r="E5320" t="str">
            <v>24,94</v>
          </cell>
        </row>
        <row r="5321">
          <cell r="A5321">
            <v>6108</v>
          </cell>
          <cell r="B5321" t="str">
            <v>SELIM PVC 90G ELASTICO NBR 10569 P/ REDE COLET ESG DN 250X100MM</v>
          </cell>
          <cell r="C5321" t="str">
            <v>UN</v>
          </cell>
          <cell r="E5321" t="str">
            <v>26,24</v>
          </cell>
        </row>
        <row r="5322">
          <cell r="A5322">
            <v>6109</v>
          </cell>
          <cell r="B5322" t="str">
            <v>SELIM PVC 90G ELASTICO NBR 10569 P/ REDE COLET ESG DN 300X100MM</v>
          </cell>
          <cell r="C5322" t="str">
            <v>UN</v>
          </cell>
          <cell r="E5322" t="str">
            <v>26,51</v>
          </cell>
        </row>
        <row r="5323">
          <cell r="A5323">
            <v>12817</v>
          </cell>
          <cell r="B5323" t="str">
            <v>SERRA COPO P/ CANALETA ENTRADA P/ TIL PVC EB-644 DN 100/DE 101,6 MM</v>
          </cell>
          <cell r="C5323" t="str">
            <v>UN</v>
          </cell>
          <cell r="E5323" t="str">
            <v>502,91</v>
          </cell>
        </row>
        <row r="5324">
          <cell r="A5324">
            <v>12818</v>
          </cell>
          <cell r="B5324" t="str">
            <v>SERRA COPO P/ CANALETA ENTRADA P/ TIL PVC EB-644 DN 100/DE 110,O MM</v>
          </cell>
          <cell r="C5324" t="str">
            <v>UN</v>
          </cell>
          <cell r="E5324" t="str">
            <v>541,76</v>
          </cell>
        </row>
        <row r="5325">
          <cell r="A5325">
            <v>12819</v>
          </cell>
          <cell r="B5325" t="str">
            <v>SERRA COPO P/ CANALETA ENTRADA P/ TIL PVC EB-644 DN 125/DE 125,0 MM</v>
          </cell>
          <cell r="C5325" t="str">
            <v>UN</v>
          </cell>
          <cell r="E5325" t="str">
            <v>619,46</v>
          </cell>
        </row>
        <row r="5326">
          <cell r="A5326">
            <v>12820</v>
          </cell>
          <cell r="B5326" t="str">
            <v>SERRA COPO P/ CANALETA ENTRADA P/ TIL PVC EB-644 DN 150/DE 160,0 MM</v>
          </cell>
          <cell r="C5326" t="str">
            <v>UN</v>
          </cell>
          <cell r="E5326" t="str">
            <v>623,27</v>
          </cell>
        </row>
        <row r="5327">
          <cell r="A5327">
            <v>12821</v>
          </cell>
          <cell r="B5327" t="str">
            <v>SERRA COPO P/ SELIM PVC EB-644 DN 100</v>
          </cell>
          <cell r="C5327" t="str">
            <v>UN</v>
          </cell>
          <cell r="E5327" t="str">
            <v>613,36</v>
          </cell>
        </row>
        <row r="5328">
          <cell r="A5328">
            <v>25985</v>
          </cell>
          <cell r="B5328" t="str">
            <v>SERRA DE DISCO DIAMANTADO, 57 CV , Á DISSEL , MARCA EDCO , MODELO SS - 65 , CONSUMO 14,4 L/H, CAPACIDADE DE CORTE 800 MM (0,8M/M3) = 1000M3 DE PAVIMENTADO. (IMPORTADO)</v>
          </cell>
          <cell r="C5328" t="str">
            <v>UN</v>
          </cell>
          <cell r="E5328" t="str">
            <v>69.338,95</v>
          </cell>
        </row>
        <row r="5329">
          <cell r="A5329">
            <v>13887</v>
          </cell>
          <cell r="B5329" t="str">
            <v>SERRA DIAMANTADA 14" P/CONCRETO</v>
          </cell>
          <cell r="C5329" t="str">
            <v>UN</v>
          </cell>
          <cell r="E5329" t="str">
            <v>299,05</v>
          </cell>
        </row>
        <row r="5330">
          <cell r="A5330">
            <v>6110</v>
          </cell>
          <cell r="B5330" t="str">
            <v>SERRALHEIRO</v>
          </cell>
          <cell r="C5330" t="str">
            <v>H</v>
          </cell>
          <cell r="E5330" t="str">
            <v>8,64</v>
          </cell>
        </row>
        <row r="5331">
          <cell r="A5331">
            <v>10513</v>
          </cell>
          <cell r="B5331" t="str">
            <v>SERVENTE - PISO MENSAL</v>
          </cell>
          <cell r="C5331" t="str">
            <v>MES</v>
          </cell>
          <cell r="E5331" t="str">
            <v>888,14</v>
          </cell>
        </row>
        <row r="5332">
          <cell r="A5332">
            <v>6133</v>
          </cell>
          <cell r="B5332" t="str">
            <v>SERVENTE C/ INSALUBRIDADE</v>
          </cell>
          <cell r="C5332" t="str">
            <v>H</v>
          </cell>
          <cell r="E5332" t="str">
            <v>5,14</v>
          </cell>
        </row>
        <row r="5333">
          <cell r="A5333">
            <v>6111</v>
          </cell>
          <cell r="B5333" t="str">
            <v>SERVENTE OU OPERARIO NAO QUALIFICADO</v>
          </cell>
          <cell r="C5333" t="str">
            <v>H</v>
          </cell>
          <cell r="E5333" t="str">
            <v>5,14</v>
          </cell>
        </row>
        <row r="5334">
          <cell r="A5334">
            <v>25950</v>
          </cell>
          <cell r="B5334" t="str">
            <v>SERVIÇO DE BOMBEAMENTO DE CONCRETO</v>
          </cell>
          <cell r="C5334" t="str">
            <v>M3</v>
          </cell>
          <cell r="E5334" t="str">
            <v>39,19</v>
          </cell>
        </row>
        <row r="5335">
          <cell r="A5335">
            <v>6137</v>
          </cell>
          <cell r="B5335" t="str">
            <v>SIFAO EM METAL CROMADO 1 X 1 1/2"</v>
          </cell>
          <cell r="C5335" t="str">
            <v>UN</v>
          </cell>
          <cell r="E5335" t="str">
            <v>50,47</v>
          </cell>
        </row>
        <row r="5336">
          <cell r="A5336">
            <v>11760</v>
          </cell>
          <cell r="B5336" t="str">
            <v>SIFAO EM METAL CROMADO 1 X 1 1/4"</v>
          </cell>
          <cell r="C5336" t="str">
            <v>UN</v>
          </cell>
          <cell r="E5336" t="str">
            <v>51,10</v>
          </cell>
        </row>
        <row r="5337">
          <cell r="A5337">
            <v>6147</v>
          </cell>
          <cell r="B5337" t="str">
            <v>SIFAO EM METAL CROMADO 1 X 1"</v>
          </cell>
          <cell r="C5337" t="str">
            <v>UN</v>
          </cell>
          <cell r="E5337" t="str">
            <v>46,64</v>
          </cell>
        </row>
        <row r="5338">
          <cell r="A5338">
            <v>6136</v>
          </cell>
          <cell r="B5338" t="str">
            <v>SIFAO EM METAL CROMADO 1 1/2 X 1 1/2"</v>
          </cell>
          <cell r="C5338" t="str">
            <v>UN</v>
          </cell>
          <cell r="E5338" t="str">
            <v>51,40</v>
          </cell>
        </row>
        <row r="5339">
          <cell r="A5339">
            <v>6150</v>
          </cell>
          <cell r="B5339" t="str">
            <v>SIFAO EM METAL CROMADO 1 1/2 X 2"</v>
          </cell>
          <cell r="C5339" t="str">
            <v>UN</v>
          </cell>
          <cell r="E5339" t="str">
            <v>58,60</v>
          </cell>
        </row>
        <row r="5340">
          <cell r="A5340">
            <v>20262</v>
          </cell>
          <cell r="B5340" t="str">
            <v>SIFAO FLEXIVEL P/ PIA AMERICANA 1 1/2 X 2"</v>
          </cell>
          <cell r="C5340" t="str">
            <v>UN</v>
          </cell>
          <cell r="E5340" t="str">
            <v>7,98</v>
          </cell>
        </row>
        <row r="5341">
          <cell r="A5341">
            <v>20261</v>
          </cell>
          <cell r="B5341" t="str">
            <v>SIFAO FLEXIVEL P/ PIA E LAVATORIO 3/4" X 1 1/2"</v>
          </cell>
          <cell r="C5341" t="str">
            <v>UN</v>
          </cell>
          <cell r="E5341" t="str">
            <v>4,95</v>
          </cell>
        </row>
        <row r="5342">
          <cell r="A5342">
            <v>6148</v>
          </cell>
          <cell r="B5342" t="str">
            <v>SIFAO PLASTICO FLEXIVEL P/ COLUNA 1 1/2"</v>
          </cell>
          <cell r="C5342" t="str">
            <v>UN</v>
          </cell>
          <cell r="E5342" t="str">
            <v>5,57</v>
          </cell>
        </row>
        <row r="5343">
          <cell r="A5343">
            <v>6146</v>
          </cell>
          <cell r="B5343" t="str">
            <v>SIFAO PLASTICO P/ LAVATORIO/PIA TIPO COPO 1 1/4"</v>
          </cell>
          <cell r="C5343" t="str">
            <v>UN</v>
          </cell>
          <cell r="E5343" t="str">
            <v>6,25</v>
          </cell>
        </row>
        <row r="5344">
          <cell r="A5344">
            <v>6149</v>
          </cell>
          <cell r="B5344" t="str">
            <v>SIFAO PLASTICO P/ LAVATORIO/PIA TIPO COPO 1"</v>
          </cell>
          <cell r="C5344" t="str">
            <v>UN</v>
          </cell>
          <cell r="E5344" t="str">
            <v>6,32</v>
          </cell>
        </row>
        <row r="5345">
          <cell r="A5345">
            <v>6145</v>
          </cell>
          <cell r="B5345" t="str">
            <v>SIFAO PLASTICO P/ LAVATORIO/PIA TIPO COPO 40 MM</v>
          </cell>
          <cell r="C5345" t="str">
            <v>UN</v>
          </cell>
          <cell r="E5345" t="str">
            <v>5,96</v>
          </cell>
        </row>
        <row r="5346">
          <cell r="A5346">
            <v>11626</v>
          </cell>
          <cell r="B5346" t="str">
            <v>SIKAGARD 63 CL P/ REVESTIMENTO SUPERFICIES CONCRETO OU METALICAS</v>
          </cell>
          <cell r="C5346" t="str">
            <v>GL</v>
          </cell>
          <cell r="E5346" t="str">
            <v>371,82</v>
          </cell>
        </row>
        <row r="5347">
          <cell r="A5347">
            <v>26026</v>
          </cell>
          <cell r="B5347" t="str">
            <v>SILICA ATIVA PARA ADIÇÃO EM ARGAMASSA E CONCRETO</v>
          </cell>
          <cell r="C5347" t="str">
            <v>KG</v>
          </cell>
          <cell r="E5347" t="str">
            <v>1,19</v>
          </cell>
        </row>
        <row r="5348">
          <cell r="A5348">
            <v>20250</v>
          </cell>
          <cell r="B5348" t="str">
            <v>SISAL</v>
          </cell>
          <cell r="C5348" t="str">
            <v>KG</v>
          </cell>
          <cell r="E5348" t="str">
            <v>3,00</v>
          </cell>
        </row>
        <row r="5349">
          <cell r="A5349">
            <v>7</v>
          </cell>
          <cell r="B5349" t="str">
            <v>SODA CAUSTICA</v>
          </cell>
          <cell r="C5349" t="str">
            <v>KG</v>
          </cell>
          <cell r="E5349" t="str">
            <v>4,01</v>
          </cell>
        </row>
        <row r="5350">
          <cell r="A5350">
            <v>12732</v>
          </cell>
          <cell r="B5350" t="str">
            <v>SOLDA P/ TUBO E CONEXOES DE COBRE 500 G</v>
          </cell>
          <cell r="C5350" t="str">
            <v>UN</v>
          </cell>
          <cell r="E5350" t="str">
            <v>26,53</v>
          </cell>
        </row>
        <row r="5351">
          <cell r="A5351">
            <v>13388</v>
          </cell>
          <cell r="B5351" t="str">
            <v>SOLDA 50/50</v>
          </cell>
          <cell r="C5351" t="str">
            <v>KG</v>
          </cell>
          <cell r="E5351" t="str">
            <v>37,72</v>
          </cell>
        </row>
        <row r="5352">
          <cell r="A5352">
            <v>6160</v>
          </cell>
          <cell r="B5352" t="str">
            <v>SOLDADOR</v>
          </cell>
          <cell r="C5352" t="str">
            <v>H</v>
          </cell>
          <cell r="E5352" t="str">
            <v>8,64</v>
          </cell>
        </row>
        <row r="5353">
          <cell r="A5353">
            <v>6166</v>
          </cell>
          <cell r="B5353" t="str">
            <v>SOLDADOR A (P/ SOLDA A SER TESTADA C/RAIOS X)</v>
          </cell>
          <cell r="C5353" t="str">
            <v>H</v>
          </cell>
          <cell r="E5353" t="str">
            <v>8,77</v>
          </cell>
        </row>
        <row r="5354">
          <cell r="A5354">
            <v>20274</v>
          </cell>
          <cell r="B5354" t="str">
            <v>SOLEIRA DE ALUMINIO C/ 3CM DE ALTURA</v>
          </cell>
          <cell r="C5354" t="str">
            <v>M</v>
          </cell>
          <cell r="E5354" t="str">
            <v>16,71</v>
          </cell>
        </row>
        <row r="5355">
          <cell r="A5355">
            <v>20232</v>
          </cell>
          <cell r="B5355" t="str">
            <v>SOLEIRA GRANITO 15 X 3CM</v>
          </cell>
          <cell r="C5355" t="str">
            <v>M</v>
          </cell>
          <cell r="E5355" t="str">
            <v>35,07</v>
          </cell>
        </row>
        <row r="5356">
          <cell r="A5356">
            <v>20233</v>
          </cell>
          <cell r="B5356" t="str">
            <v>SOLEIRA GRANITO 25 X 3CM</v>
          </cell>
          <cell r="C5356" t="str">
            <v>M</v>
          </cell>
          <cell r="E5356" t="str">
            <v>56,50</v>
          </cell>
        </row>
        <row r="5357">
          <cell r="A5357">
            <v>4828</v>
          </cell>
          <cell r="B5357" t="str">
            <v>SOLEIRA MARMORE BRANCO L = 15CM E = 3CM, POLIDO</v>
          </cell>
          <cell r="C5357" t="str">
            <v>M</v>
          </cell>
          <cell r="E5357" t="str">
            <v>25,68</v>
          </cell>
        </row>
        <row r="5358">
          <cell r="A5358">
            <v>4827</v>
          </cell>
          <cell r="B5358" t="str">
            <v>SOLEIRA MARMORE BRANCO L = 25CM E = 3CM, POLIDO</v>
          </cell>
          <cell r="C5358" t="str">
            <v>M</v>
          </cell>
          <cell r="E5358" t="str">
            <v>41,40</v>
          </cell>
        </row>
        <row r="5359">
          <cell r="A5359">
            <v>20248</v>
          </cell>
          <cell r="B5359" t="str">
            <v>SOLEIRA MARMORE DE 3 X 5CM</v>
          </cell>
          <cell r="C5359" t="str">
            <v>M</v>
          </cell>
          <cell r="E5359" t="str">
            <v>21,43</v>
          </cell>
        </row>
        <row r="5360">
          <cell r="A5360">
            <v>10856</v>
          </cell>
          <cell r="B5360" t="str">
            <v>SOLEIRA PREMOLDADA DE GRANILITE, MARMORITE OU GRANITINA - LARG = 15 CM</v>
          </cell>
          <cell r="C5360" t="str">
            <v>M</v>
          </cell>
          <cell r="E5360" t="str">
            <v>23,95</v>
          </cell>
        </row>
        <row r="5361">
          <cell r="A5361">
            <v>13282</v>
          </cell>
          <cell r="B5361" t="str">
            <v>SOLEIRA PREMOLDADA DE GRANILITE, MARMORITE OU GRANITINA - LARG = 25 CM</v>
          </cell>
          <cell r="C5361" t="str">
            <v>M</v>
          </cell>
          <cell r="E5361" t="str">
            <v>59,87</v>
          </cell>
        </row>
        <row r="5362">
          <cell r="A5362">
            <v>11610</v>
          </cell>
          <cell r="B5362" t="str">
            <v>SOLUÇÃO ASFÁLTICA ELASTOMÉRICA IMPERMEABILIZANTE, APLICAÇÃO A FRIO - VITLASTIC 70 VIAPOL OU EQUIVALENTE</v>
          </cell>
          <cell r="C5362" t="str">
            <v>KG</v>
          </cell>
          <cell r="E5362" t="str">
            <v>7,94</v>
          </cell>
        </row>
        <row r="5363">
          <cell r="A5363">
            <v>11609</v>
          </cell>
          <cell r="B5363" t="str">
            <v>SOLUÇÃO ASFÁLTICA ELASTOMÉRICA PARA IMPRIMAÇÃO, APLICAÇÃO À QUENTE OU FRIO - VITLASTIC 50 VIAPOL OU EQUIVALENTE.</v>
          </cell>
          <cell r="C5363" t="str">
            <v>KG</v>
          </cell>
          <cell r="E5363" t="str">
            <v>7,10</v>
          </cell>
        </row>
        <row r="5364">
          <cell r="A5364">
            <v>10483</v>
          </cell>
          <cell r="B5364" t="str">
            <v>SOLUÇÃO DE SILICONE HIDRORREPELENE PARA APLICAÇÃO EM TIJOLOS E CONCRETOS APARENTES</v>
          </cell>
          <cell r="C5364" t="str">
            <v>L</v>
          </cell>
          <cell r="E5364" t="str">
            <v>14,52</v>
          </cell>
        </row>
        <row r="5365">
          <cell r="A5365">
            <v>10484</v>
          </cell>
          <cell r="B5365" t="str">
            <v>SOLUÇÃO DE SILICONE HIDRORREPELENTE PARA SER APLICADO EM CONCRETOS E TIJOLOS APARENTES</v>
          </cell>
          <cell r="C5365" t="str">
            <v>GL</v>
          </cell>
          <cell r="E5365" t="str">
            <v>52,25</v>
          </cell>
        </row>
        <row r="5366">
          <cell r="A5366">
            <v>20083</v>
          </cell>
          <cell r="B5366" t="str">
            <v>SOLUCAO LIMPADORA FRASCO PLASTICO C/ 1000CM3</v>
          </cell>
          <cell r="C5366" t="str">
            <v>UN</v>
          </cell>
          <cell r="E5366" t="str">
            <v>28,89</v>
          </cell>
        </row>
        <row r="5367">
          <cell r="A5367">
            <v>20082</v>
          </cell>
          <cell r="B5367" t="str">
            <v>SOLUCAO LIMPADORA FRASCO PLASTICO C/ 200CM3</v>
          </cell>
          <cell r="C5367" t="str">
            <v>UN</v>
          </cell>
          <cell r="E5367" t="str">
            <v>8,68</v>
          </cell>
        </row>
        <row r="5368">
          <cell r="A5368">
            <v>5318</v>
          </cell>
          <cell r="B5368" t="str">
            <v>SOLVENTE DILUENTE A BASE DE AGUARRAS</v>
          </cell>
          <cell r="C5368" t="str">
            <v>L</v>
          </cell>
          <cell r="E5368" t="str">
            <v>6,20</v>
          </cell>
        </row>
        <row r="5369">
          <cell r="A5369">
            <v>10691</v>
          </cell>
          <cell r="B5369" t="str">
            <v>SOLVENTE P/ COLA FORMICA EMB 1/4 GL</v>
          </cell>
          <cell r="C5369" t="str">
            <v>UN</v>
          </cell>
          <cell r="E5369" t="str">
            <v>5,99</v>
          </cell>
        </row>
        <row r="5370">
          <cell r="A5370">
            <v>14020</v>
          </cell>
          <cell r="B5370" t="str">
            <v>SONDA PERCUSSAO EQUIP P/ENSAIOS (D=3 A 10")</v>
          </cell>
          <cell r="C5370" t="str">
            <v>UN</v>
          </cell>
          <cell r="E5370" t="str">
            <v>18.887,49</v>
          </cell>
        </row>
        <row r="5371">
          <cell r="A5371">
            <v>6173</v>
          </cell>
          <cell r="B5371" t="str">
            <v>SONDADOR</v>
          </cell>
          <cell r="C5371" t="str">
            <v>H</v>
          </cell>
          <cell r="E5371" t="str">
            <v>10,84</v>
          </cell>
        </row>
        <row r="5372">
          <cell r="A5372">
            <v>11281</v>
          </cell>
          <cell r="B5372" t="str">
            <v>SOQUETE COMPACTADOR DYNAPAC LC-71 3HP A GASOLINA, PESO 72KG**CAIXA**</v>
          </cell>
          <cell r="C5372" t="str">
            <v>UN</v>
          </cell>
          <cell r="E5372" t="str">
            <v>11.500,00</v>
          </cell>
        </row>
        <row r="5373">
          <cell r="A5373">
            <v>14543</v>
          </cell>
          <cell r="B5373" t="str">
            <v>SOQUETE P/ LAMPADA INCANDESCENTE (E-27) EM PVC C/ CHAVE 10A, 250V</v>
          </cell>
          <cell r="C5373" t="str">
            <v>UN</v>
          </cell>
          <cell r="E5373" t="str">
            <v>2,89</v>
          </cell>
        </row>
        <row r="5374">
          <cell r="A5374">
            <v>13329</v>
          </cell>
          <cell r="B5374" t="str">
            <v>SOQUETE P/ LAMPADA INCANDESCENTE (E-27) EM PVC C/ RABICHO 10A, 250V</v>
          </cell>
          <cell r="C5374" t="str">
            <v>UN</v>
          </cell>
          <cell r="E5374" t="str">
            <v>1,54</v>
          </cell>
        </row>
        <row r="5375">
          <cell r="A5375">
            <v>21044</v>
          </cell>
          <cell r="B5375" t="str">
            <v>SPRINKLER TIPO PENDENTE 68 GRAUS CELSIUS (BULBO VERMELHO) ACABAMENTO CROMADO 1/2"-15MM</v>
          </cell>
          <cell r="C5375" t="str">
            <v>UN</v>
          </cell>
          <cell r="E5375" t="str">
            <v>16,19</v>
          </cell>
        </row>
        <row r="5376">
          <cell r="A5376">
            <v>21045</v>
          </cell>
          <cell r="B5376" t="str">
            <v>SPRINKLER TIPO PENDENTE 68 GRAUS CELSIUS (BULBO VERMELHO) ACABAMENTO CROMADO 3/4"-20MM</v>
          </cell>
          <cell r="C5376" t="str">
            <v>UN</v>
          </cell>
          <cell r="E5376" t="str">
            <v>16,96</v>
          </cell>
        </row>
        <row r="5377">
          <cell r="A5377">
            <v>21040</v>
          </cell>
          <cell r="B5377" t="str">
            <v>SPRINKLER TIPO PENDENTE 68 GRAUS CELSIUS (BULBO VERMELHO) ACABAMENTO NATURAL 1/2"-15MM</v>
          </cell>
          <cell r="C5377" t="str">
            <v>UN</v>
          </cell>
          <cell r="E5377" t="str">
            <v>14,65</v>
          </cell>
        </row>
        <row r="5378">
          <cell r="A5378">
            <v>21041</v>
          </cell>
          <cell r="B5378" t="str">
            <v>SPRINKLER TIPO PENDENTE 68 GRAUS CELSIUS (BULBO VERMELHO) ACABAMENTO NATURAL 3/4"-20MM</v>
          </cell>
          <cell r="C5378" t="str">
            <v>UN</v>
          </cell>
          <cell r="E5378" t="str">
            <v>15,42</v>
          </cell>
        </row>
        <row r="5379">
          <cell r="A5379">
            <v>21046</v>
          </cell>
          <cell r="B5379" t="str">
            <v>SPRINKLER TIPO PENDENTE 79 GRAUS CELSIUS (BULBO AMARELO) ACABAMENTO CROMADO 1/2"-15MM</v>
          </cell>
          <cell r="C5379" t="str">
            <v>UN</v>
          </cell>
          <cell r="E5379" t="str">
            <v>18,51</v>
          </cell>
        </row>
        <row r="5380">
          <cell r="A5380">
            <v>21047</v>
          </cell>
          <cell r="B5380" t="str">
            <v>SPRINKLER TIPO PENDENTE 79 GRAUS CELSIUS (BULBO AMARELO) ACABAMENTO CROMADO 3/4"-20MM</v>
          </cell>
          <cell r="C5380" t="str">
            <v>UN</v>
          </cell>
          <cell r="E5380" t="str">
            <v>18,51</v>
          </cell>
        </row>
        <row r="5381">
          <cell r="A5381">
            <v>21042</v>
          </cell>
          <cell r="B5381" t="str">
            <v>SPRINKLER TIPO PENDENTE 79 GRAUS CELSIUS (BULBO AMARELO) ACABAMENTO NATURAL 1/2"-15MM</v>
          </cell>
          <cell r="C5381" t="str">
            <v>UN</v>
          </cell>
          <cell r="E5381" t="str">
            <v>16,19</v>
          </cell>
        </row>
        <row r="5382">
          <cell r="A5382">
            <v>21043</v>
          </cell>
          <cell r="B5382" t="str">
            <v>SPRINKLER TIPO PENDENTE 79 GRAUS CELSIUS (BULBO AMARELO) ACABAMENTO NATURAL 3/4"-20MM</v>
          </cell>
          <cell r="C5382" t="str">
            <v>UN</v>
          </cell>
          <cell r="E5382" t="str">
            <v>16,58</v>
          </cell>
        </row>
        <row r="5383">
          <cell r="A5383">
            <v>1105</v>
          </cell>
          <cell r="B5383" t="str">
            <v>STARTER S- 10 (P/ LAMPADA 30/40/65W)</v>
          </cell>
          <cell r="C5383" t="str">
            <v>UN</v>
          </cell>
          <cell r="E5383" t="str">
            <v>0,91</v>
          </cell>
        </row>
        <row r="5384">
          <cell r="A5384">
            <v>1104</v>
          </cell>
          <cell r="B5384" t="str">
            <v>STARTER S- 2 (P/ LAMPADA 15/20W)</v>
          </cell>
          <cell r="C5384" t="str">
            <v>UN</v>
          </cell>
          <cell r="E5384" t="str">
            <v>0,83</v>
          </cell>
        </row>
        <row r="5385">
          <cell r="A5385">
            <v>11895</v>
          </cell>
          <cell r="B5385" t="str">
            <v>SUMIDOURO CONCRETO PRE MOLDADO COMPLETO PARA 10 CONTRIBUINTES</v>
          </cell>
          <cell r="C5385" t="str">
            <v>UN</v>
          </cell>
          <cell r="E5385" t="str">
            <v>302,06</v>
          </cell>
        </row>
        <row r="5386">
          <cell r="A5386">
            <v>11896</v>
          </cell>
          <cell r="B5386" t="str">
            <v>SUMIDOURO CONCRETO PRE MOLDADO COMPLETO PARA 100 CONTRIBUINTES</v>
          </cell>
          <cell r="C5386" t="str">
            <v>UN</v>
          </cell>
          <cell r="E5386" t="str">
            <v>2.093,75</v>
          </cell>
        </row>
        <row r="5387">
          <cell r="A5387">
            <v>11897</v>
          </cell>
          <cell r="B5387" t="str">
            <v>SUMIDOURO CONCRETO PRE MOLDADO COMPLETO PARA 150 CONTRIBUINTES</v>
          </cell>
          <cell r="C5387" t="str">
            <v>UN</v>
          </cell>
          <cell r="E5387" t="str">
            <v>2.351,73</v>
          </cell>
        </row>
        <row r="5388">
          <cell r="A5388">
            <v>11898</v>
          </cell>
          <cell r="B5388" t="str">
            <v>SUMIDOURO CONCRETO PRE MOLDADO COMPLETO PARA 200 CONTRIBUINTES</v>
          </cell>
          <cell r="C5388" t="str">
            <v>UN</v>
          </cell>
          <cell r="E5388" t="str">
            <v>2.984,18</v>
          </cell>
        </row>
        <row r="5389">
          <cell r="A5389">
            <v>3282</v>
          </cell>
          <cell r="B5389" t="str">
            <v>SUMIDOURO CONCRETO PRE MOLDADO COMPLETO PARA 5 CONTRIBUINTES</v>
          </cell>
          <cell r="C5389" t="str">
            <v>UN</v>
          </cell>
          <cell r="E5389" t="str">
            <v>216,89</v>
          </cell>
        </row>
        <row r="5390">
          <cell r="A5390">
            <v>11899</v>
          </cell>
          <cell r="B5390" t="str">
            <v>SUMIDOURO CONCRETO PRE MOLDADO COMPLETO PARA 50 CONTRIBUINTES</v>
          </cell>
          <cell r="C5390" t="str">
            <v>UN</v>
          </cell>
          <cell r="E5390" t="str">
            <v>1.114,35</v>
          </cell>
        </row>
        <row r="5391">
          <cell r="A5391">
            <v>11900</v>
          </cell>
          <cell r="B5391" t="str">
            <v>SUMIDOURO CONCRETO PRE MOLDADO COMPLETO PARA 75 CONTRIBUINTES</v>
          </cell>
          <cell r="C5391" t="str">
            <v>UN</v>
          </cell>
          <cell r="E5391" t="str">
            <v>1.357,98</v>
          </cell>
        </row>
        <row r="5392">
          <cell r="A5392">
            <v>13408</v>
          </cell>
          <cell r="B5392" t="str">
            <v>SUPER PLASTIFICANTE PARA CONCRETO - TAMBOR 200KG</v>
          </cell>
          <cell r="C5392" t="str">
            <v>200KG</v>
          </cell>
          <cell r="E5392" t="str">
            <v>1.102,36</v>
          </cell>
        </row>
        <row r="5393">
          <cell r="A5393">
            <v>14149</v>
          </cell>
          <cell r="B5393" t="str">
            <v>SUPORTE "Y" P/ INST. APARENTE" CAIXA COM 100 UNIDADES</v>
          </cell>
          <cell r="C5393" t="str">
            <v>CX</v>
          </cell>
          <cell r="E5393" t="str">
            <v>92,56</v>
          </cell>
        </row>
        <row r="5394">
          <cell r="A5394">
            <v>20061</v>
          </cell>
          <cell r="B5394" t="str">
            <v>SUPORTE DE PVC MR AQUAPLUV D = 125MM</v>
          </cell>
          <cell r="C5394" t="str">
            <v>UN</v>
          </cell>
          <cell r="E5394" t="str">
            <v>1,26</v>
          </cell>
        </row>
        <row r="5395">
          <cell r="A5395">
            <v>7576</v>
          </cell>
          <cell r="B5395" t="str">
            <v>SUPORTE DT 185 X 95MM X 5/16" P/TRANSFORMADOR</v>
          </cell>
          <cell r="C5395" t="str">
            <v>UN</v>
          </cell>
          <cell r="E5395" t="str">
            <v>45,20</v>
          </cell>
        </row>
        <row r="5396">
          <cell r="A5396">
            <v>7572</v>
          </cell>
          <cell r="B5396" t="str">
            <v>SUPORTE ISOLADOR REFORCADO ROSCA SOBERBA EM FG C/ ISOLADOR</v>
          </cell>
          <cell r="C5396" t="str">
            <v>UN</v>
          </cell>
          <cell r="E5396" t="str">
            <v>4,11</v>
          </cell>
        </row>
        <row r="5397">
          <cell r="A5397">
            <v>3396</v>
          </cell>
          <cell r="B5397" t="str">
            <v>SUPORTE ISOLADOR SIMPLES ROSCA SOBERBA C/ ISOLADOR</v>
          </cell>
          <cell r="C5397" t="str">
            <v>UN</v>
          </cell>
          <cell r="E5397" t="str">
            <v>1,74</v>
          </cell>
        </row>
        <row r="5398">
          <cell r="A5398">
            <v>11033</v>
          </cell>
          <cell r="B5398" t="str">
            <v>SUPORTE PARA CALHA DE 150 MM EM FG</v>
          </cell>
          <cell r="C5398" t="str">
            <v>UN</v>
          </cell>
          <cell r="E5398" t="str">
            <v>14,78</v>
          </cell>
        </row>
        <row r="5399">
          <cell r="A5399">
            <v>390</v>
          </cell>
          <cell r="B5399" t="str">
            <v>SUPORTE PARA TUBO DE PROTECAO DN 2'' C/ ROSCA MECANICA</v>
          </cell>
          <cell r="C5399" t="str">
            <v>UN</v>
          </cell>
          <cell r="E5399" t="str">
            <v>3,75</v>
          </cell>
        </row>
        <row r="5400">
          <cell r="A5400">
            <v>3384</v>
          </cell>
          <cell r="B5400" t="str">
            <v>SUPORTE SIMPLES C/ROLDANA P/ CHUMBAR GT-P1 GAMATEC OU SIMILAR</v>
          </cell>
          <cell r="C5400" t="str">
            <v>UN</v>
          </cell>
          <cell r="E5400" t="str">
            <v>5,35</v>
          </cell>
        </row>
        <row r="5401">
          <cell r="A5401">
            <v>12626</v>
          </cell>
          <cell r="B5401" t="str">
            <v>SUPORTE ZINCADO DOBRADO AQUAPLUV (PVC-TIGRE)</v>
          </cell>
          <cell r="C5401" t="str">
            <v>UN</v>
          </cell>
          <cell r="E5401" t="str">
            <v>1,50</v>
          </cell>
        </row>
        <row r="5402">
          <cell r="A5402">
            <v>10477</v>
          </cell>
          <cell r="B5402" t="str">
            <v>SYNTEKO C/ CATALIZADOR</v>
          </cell>
          <cell r="C5402" t="str">
            <v>L</v>
          </cell>
          <cell r="E5402" t="str">
            <v>14,66</v>
          </cell>
        </row>
        <row r="5403">
          <cell r="A5403">
            <v>20249</v>
          </cell>
          <cell r="B5403" t="str">
            <v>TABEIRA EM MARMORE 2 X 5CM</v>
          </cell>
          <cell r="C5403" t="str">
            <v>M</v>
          </cell>
          <cell r="E5403" t="str">
            <v>11,69</v>
          </cell>
        </row>
        <row r="5404">
          <cell r="A5404">
            <v>25400</v>
          </cell>
          <cell r="B5404" t="str">
            <v>TABELA BASQUETE LAM NAVAL 180X120 ARO METAL E REDE - CONJUNTO COM 02 TABELAS</v>
          </cell>
          <cell r="C5404" t="str">
            <v>UN</v>
          </cell>
          <cell r="E5404" t="str">
            <v>832,11</v>
          </cell>
        </row>
        <row r="5405">
          <cell r="A5405">
            <v>10715</v>
          </cell>
          <cell r="B5405" t="str">
            <v>TABUA DE EUCALIPTO 1A QUALIDADE LARG. 30 X 300 CM</v>
          </cell>
          <cell r="C5405" t="str">
            <v>UN</v>
          </cell>
          <cell r="E5405" t="str">
            <v>28,31</v>
          </cell>
        </row>
        <row r="5406">
          <cell r="A5406">
            <v>10717</v>
          </cell>
          <cell r="B5406" t="str">
            <v>TABUA DE PINUS 1A QUALIDADE 10 X 300CM</v>
          </cell>
          <cell r="C5406" t="str">
            <v>UN</v>
          </cell>
          <cell r="E5406" t="str">
            <v>9,24</v>
          </cell>
        </row>
        <row r="5407">
          <cell r="A5407">
            <v>10718</v>
          </cell>
          <cell r="B5407" t="str">
            <v>TABUA DE PINUS 1A QUALIDADE 20 X 300CM</v>
          </cell>
          <cell r="C5407" t="str">
            <v>UN</v>
          </cell>
          <cell r="E5407" t="str">
            <v>18,49</v>
          </cell>
        </row>
        <row r="5408">
          <cell r="A5408">
            <v>10719</v>
          </cell>
          <cell r="B5408" t="str">
            <v>TABUA DE PINUS 1A QUALIDADE 30 X 300CM</v>
          </cell>
          <cell r="C5408" t="str">
            <v>UN</v>
          </cell>
          <cell r="E5408" t="str">
            <v>27,73</v>
          </cell>
        </row>
        <row r="5409">
          <cell r="A5409">
            <v>20195</v>
          </cell>
          <cell r="B5409" t="str">
            <v>TABUA EM MADEIRA DE LEI 2A QUALIDADE MACHO/FEMEA 10 X 2,0CM P/ PISO</v>
          </cell>
          <cell r="C5409" t="str">
            <v>M2</v>
          </cell>
          <cell r="E5409" t="str">
            <v>61,13</v>
          </cell>
        </row>
        <row r="5410">
          <cell r="A5410">
            <v>3993</v>
          </cell>
          <cell r="B5410" t="str">
            <v>TABUA MADEIRA LEI 1A QUALIDADE E = 2,5CM (1") APARELHADA</v>
          </cell>
          <cell r="C5410" t="str">
            <v>M2</v>
          </cell>
          <cell r="E5410" t="str">
            <v>59,20</v>
          </cell>
        </row>
        <row r="5411">
          <cell r="A5411">
            <v>6178</v>
          </cell>
          <cell r="B5411" t="str">
            <v>TABUA MADEIRA LEI 1A QUALIDADE MACHO/FEMEA 10 X 2,0CM P/ PISO</v>
          </cell>
          <cell r="C5411" t="str">
            <v>M2</v>
          </cell>
          <cell r="E5411" t="str">
            <v>90,74</v>
          </cell>
        </row>
        <row r="5412">
          <cell r="A5412">
            <v>6180</v>
          </cell>
          <cell r="B5412" t="str">
            <v>TABUA MADEIRA LEI 1A QUALIDADE MACHO/FEMEA 15 X 2,0CM P/ PISO</v>
          </cell>
          <cell r="C5412" t="str">
            <v>M2</v>
          </cell>
          <cell r="E5412" t="str">
            <v>83,20</v>
          </cell>
        </row>
        <row r="5413">
          <cell r="A5413">
            <v>6182</v>
          </cell>
          <cell r="B5413" t="str">
            <v>TABUA MADEIRA LEI 1A QUALIDADE MACHO/FEMEA 20 X 2,0CM P/ PISO</v>
          </cell>
          <cell r="C5413" t="str">
            <v>M2</v>
          </cell>
          <cell r="E5413" t="str">
            <v>91,21</v>
          </cell>
        </row>
        <row r="5414">
          <cell r="A5414">
            <v>10720</v>
          </cell>
          <cell r="B5414" t="str">
            <v>TABUA MADEIRA LEI 1A QUALIDADE 1,5 X 20,0CM (1/2 X 8") APARELHADA</v>
          </cell>
          <cell r="C5414" t="str">
            <v>M</v>
          </cell>
          <cell r="E5414" t="str">
            <v>7,10</v>
          </cell>
        </row>
        <row r="5415">
          <cell r="A5415">
            <v>3990</v>
          </cell>
          <cell r="B5415" t="str">
            <v>TABUA MADEIRA LEI 1A QUALIDADE 2,5 X 25,0CM (1 X 10") APARELHADA</v>
          </cell>
          <cell r="C5415" t="str">
            <v>M</v>
          </cell>
          <cell r="E5415" t="str">
            <v>14,82</v>
          </cell>
        </row>
        <row r="5416">
          <cell r="A5416">
            <v>3992</v>
          </cell>
          <cell r="B5416" t="str">
            <v>TABUA MADEIRA LEI 1A QUALIDADE 2,5 X 30,0CM (1 X 12") APARELHADA</v>
          </cell>
          <cell r="C5416" t="str">
            <v>M</v>
          </cell>
          <cell r="E5416" t="str">
            <v>17,78</v>
          </cell>
        </row>
        <row r="5417">
          <cell r="A5417">
            <v>6207</v>
          </cell>
          <cell r="B5417" t="str">
            <v>TABUA MADEIRA 1A QUALIDADE 2,5 X 20,0CM (1 X 8") NAO APARELHADA</v>
          </cell>
          <cell r="C5417" t="str">
            <v>M</v>
          </cell>
          <cell r="E5417" t="str">
            <v>12,65</v>
          </cell>
        </row>
        <row r="5418">
          <cell r="A5418">
            <v>10566</v>
          </cell>
          <cell r="B5418" t="str">
            <v>TABUA MADEIRA 1A QUALIDADE 2,5 X 23,0CM (1 X 9") NAO APARELHADA</v>
          </cell>
          <cell r="C5418" t="str">
            <v>M</v>
          </cell>
          <cell r="E5418" t="str">
            <v>14,57</v>
          </cell>
        </row>
        <row r="5419">
          <cell r="A5419">
            <v>6205</v>
          </cell>
          <cell r="B5419" t="str">
            <v>TABUA MADEIRA 1A QUALIDADE 2,5 X 30,0CM (1 X 12") NAO APARELHADA</v>
          </cell>
          <cell r="C5419" t="str">
            <v>M</v>
          </cell>
          <cell r="E5419" t="str">
            <v>19,00</v>
          </cell>
        </row>
        <row r="5420">
          <cell r="A5420">
            <v>6206</v>
          </cell>
          <cell r="B5420" t="str">
            <v>TABUA MADEIRA 1A QUALIDADE 2,5 X 30CM (1 X 12") NAO APARELHADA</v>
          </cell>
          <cell r="C5420" t="str">
            <v>M2</v>
          </cell>
          <cell r="E5420" t="str">
            <v>63,23</v>
          </cell>
        </row>
        <row r="5421">
          <cell r="A5421">
            <v>6193</v>
          </cell>
          <cell r="B5421" t="str">
            <v>TABUA MADEIRA 2A QUALIDADE 2,5 X 20,0CM (1 X 8") NAO APARELHADA</v>
          </cell>
          <cell r="C5421" t="str">
            <v>M</v>
          </cell>
          <cell r="E5421" t="str">
            <v>9,89</v>
          </cell>
        </row>
        <row r="5422">
          <cell r="A5422">
            <v>6189</v>
          </cell>
          <cell r="B5422" t="str">
            <v>TABUA MADEIRA 2A QUALIDADE 2,5 X 30,0CM (1 X 12") NAO APARELHADA</v>
          </cell>
          <cell r="C5422" t="str">
            <v>M</v>
          </cell>
          <cell r="E5422" t="str">
            <v>14,76</v>
          </cell>
        </row>
        <row r="5423">
          <cell r="A5423">
            <v>13628</v>
          </cell>
          <cell r="B5423" t="str">
            <v>TABUA MADEIRA 3A QUALIDADE 1/2 X 8" (1,5 X 20,0CM) NAO APARELHADA</v>
          </cell>
          <cell r="C5423" t="str">
            <v>M</v>
          </cell>
          <cell r="E5423" t="str">
            <v>4,49</v>
          </cell>
        </row>
        <row r="5424">
          <cell r="A5424">
            <v>10568</v>
          </cell>
          <cell r="B5424" t="str">
            <v>TABUA MADEIRA 3A QUALIDADE 2,5 X 15,0CM (1 X 6") NAO APARELHADA</v>
          </cell>
          <cell r="C5424" t="str">
            <v>M</v>
          </cell>
          <cell r="E5424" t="str">
            <v>5,65</v>
          </cell>
        </row>
        <row r="5425">
          <cell r="A5425">
            <v>10567</v>
          </cell>
          <cell r="B5425" t="str">
            <v>TABUA MADEIRA 3A QUALIDADE 2,5 X 23,0CM (1 X 9") NAO APARELHADA</v>
          </cell>
          <cell r="C5425" t="str">
            <v>M</v>
          </cell>
          <cell r="E5425" t="str">
            <v>8,67</v>
          </cell>
        </row>
        <row r="5426">
          <cell r="A5426">
            <v>6212</v>
          </cell>
          <cell r="B5426" t="str">
            <v>TABUA MADEIRA 3A QUALIDADE 2,5 X 30,0CM (1 X 12") NAO APARELHADA</v>
          </cell>
          <cell r="C5426" t="str">
            <v>M</v>
          </cell>
          <cell r="E5426" t="str">
            <v>11,23</v>
          </cell>
        </row>
        <row r="5427">
          <cell r="A5427">
            <v>6188</v>
          </cell>
          <cell r="B5427" t="str">
            <v>TABUA MADEIRA 3A QUALIDADE 2,5 X 30CM (1 X 12") NAO APARELHADA</v>
          </cell>
          <cell r="C5427" t="str">
            <v>M2</v>
          </cell>
          <cell r="E5427" t="str">
            <v>37,49</v>
          </cell>
        </row>
        <row r="5428">
          <cell r="A5428">
            <v>6214</v>
          </cell>
          <cell r="B5428" t="str">
            <v>TACO DE IPE 7 X 21CM</v>
          </cell>
          <cell r="C5428" t="str">
            <v>M2</v>
          </cell>
          <cell r="E5428" t="str">
            <v>45,25</v>
          </cell>
        </row>
        <row r="5429">
          <cell r="A5429">
            <v>6215</v>
          </cell>
          <cell r="B5429" t="str">
            <v>TACO DE PEROBA 7 X 21CM</v>
          </cell>
          <cell r="C5429" t="str">
            <v>M2</v>
          </cell>
          <cell r="E5429" t="str">
            <v>51,88</v>
          </cell>
        </row>
        <row r="5430">
          <cell r="A5430">
            <v>6216</v>
          </cell>
          <cell r="B5430" t="str">
            <v>TACO PARQUET IPE CERNE</v>
          </cell>
          <cell r="C5430" t="str">
            <v>UN</v>
          </cell>
          <cell r="E5430" t="str">
            <v>43,23</v>
          </cell>
        </row>
        <row r="5431">
          <cell r="A5431">
            <v>10809</v>
          </cell>
          <cell r="B5431" t="str">
            <v>TALHA ELETRICA 3 T</v>
          </cell>
          <cell r="C5431" t="str">
            <v>H</v>
          </cell>
          <cell r="E5431" t="str">
            <v>1,97</v>
          </cell>
        </row>
        <row r="5432">
          <cell r="A5432">
            <v>10740</v>
          </cell>
          <cell r="B5432" t="str">
            <v>TALHA ELETRICA 3T</v>
          </cell>
          <cell r="C5432" t="str">
            <v>UN</v>
          </cell>
          <cell r="E5432" t="str">
            <v>10.705,23</v>
          </cell>
        </row>
        <row r="5433">
          <cell r="A5433">
            <v>13914</v>
          </cell>
          <cell r="B5433" t="str">
            <v>TALHA GUINCHO MANUAL 1.5T</v>
          </cell>
          <cell r="C5433" t="str">
            <v>UN</v>
          </cell>
          <cell r="E5433" t="str">
            <v>1.327,85</v>
          </cell>
        </row>
        <row r="5434">
          <cell r="A5434">
            <v>10742</v>
          </cell>
          <cell r="B5434" t="str">
            <v>TALHA MANUAL 2T</v>
          </cell>
          <cell r="C5434" t="str">
            <v>UN</v>
          </cell>
          <cell r="E5434" t="str">
            <v>951,27</v>
          </cell>
        </row>
        <row r="5435">
          <cell r="A5435">
            <v>10811</v>
          </cell>
          <cell r="B5435" t="str">
            <v>TALHA MANUAL 2T</v>
          </cell>
          <cell r="C5435" t="str">
            <v>H</v>
          </cell>
          <cell r="E5435" t="str">
            <v>0,61</v>
          </cell>
        </row>
        <row r="5436">
          <cell r="A5436">
            <v>11730</v>
          </cell>
          <cell r="B5436" t="str">
            <v>TAMPA CEGA EM ACO INOX P/ RALO SIFONADO 20 X 20CM</v>
          </cell>
          <cell r="C5436" t="str">
            <v>UN</v>
          </cell>
          <cell r="E5436" t="str">
            <v>19,89</v>
          </cell>
        </row>
        <row r="5437">
          <cell r="A5437">
            <v>7552</v>
          </cell>
          <cell r="B5437" t="str">
            <v>TAMPA CEGA EM LATAO POLIDO PARA CONDULETE EM LIGA DE ALUMINIO 4 X 4"</v>
          </cell>
          <cell r="C5437" t="str">
            <v>UN</v>
          </cell>
          <cell r="E5437" t="str">
            <v>10,16</v>
          </cell>
        </row>
        <row r="5438">
          <cell r="A5438">
            <v>7543</v>
          </cell>
          <cell r="B5438" t="str">
            <v>TAMPA CEGA EM PVC P/CONDULETE 4 X 2"</v>
          </cell>
          <cell r="C5438" t="str">
            <v>UN</v>
          </cell>
          <cell r="E5438" t="str">
            <v>2,42</v>
          </cell>
        </row>
        <row r="5439">
          <cell r="A5439">
            <v>13255</v>
          </cell>
          <cell r="B5439" t="str">
            <v>TAMPA CONCRETO P/PV E/OU CX. INSPECAO 60 X 60 X 8CM</v>
          </cell>
          <cell r="C5439" t="str">
            <v>UN</v>
          </cell>
          <cell r="E5439" t="str">
            <v>33,97</v>
          </cell>
        </row>
        <row r="5440">
          <cell r="A5440">
            <v>11299</v>
          </cell>
          <cell r="B5440" t="str">
            <v>TAMPA FOFO TIPO R2 PADRAO TELEBRAS 545 X 1104MM 75KG CARGA MAX 2000KG P/ CAIXA TELEFONE</v>
          </cell>
          <cell r="C5440" t="str">
            <v>UN</v>
          </cell>
          <cell r="E5440" t="str">
            <v>163,33</v>
          </cell>
        </row>
        <row r="5441">
          <cell r="A5441">
            <v>14112</v>
          </cell>
          <cell r="B5441" t="str">
            <v>TAMPA FOFO TP R1 PADRAO TELEBRAS 385 X 630MM 25KG CARGA MAX 1500KG P/ CAIXA TELEFONE</v>
          </cell>
          <cell r="C5441" t="str">
            <v>UN</v>
          </cell>
          <cell r="E5441" t="str">
            <v>97,78</v>
          </cell>
        </row>
        <row r="5442">
          <cell r="A5442">
            <v>21069</v>
          </cell>
          <cell r="B5442" t="str">
            <v>TAMPA FOFO 9KG CARGA MAX 12500KG D = 100MM P/ CAIXA REGISTRO DE AGUA</v>
          </cell>
          <cell r="C5442" t="str">
            <v>UN</v>
          </cell>
          <cell r="E5442" t="str">
            <v>30,00</v>
          </cell>
        </row>
        <row r="5443">
          <cell r="A5443">
            <v>21070</v>
          </cell>
          <cell r="B5443" t="str">
            <v>TAMPA QUADRADA FOFO C/ BASE 300 X 300MM CARGA MAX 2000KG P/ CAIXA INSPECAO, ESGOTO, AGUA, ELETRICA ETC</v>
          </cell>
          <cell r="C5443" t="str">
            <v>UN</v>
          </cell>
          <cell r="E5443" t="str">
            <v>65,56</v>
          </cell>
        </row>
        <row r="5444">
          <cell r="A5444">
            <v>21071</v>
          </cell>
          <cell r="B5444" t="str">
            <v>TAMPA QUADRADA FOFO C/ BASE 400 X 400MM CARGA MAX 2000KG P/ CAIXA INSPECAO, ESGOTO, AGUA, ELETRICA ETC</v>
          </cell>
          <cell r="C5444" t="str">
            <v>UN</v>
          </cell>
          <cell r="E5444" t="str">
            <v>80,22</v>
          </cell>
        </row>
        <row r="5445">
          <cell r="A5445">
            <v>21072</v>
          </cell>
          <cell r="B5445" t="str">
            <v>TAMPA QUADRADA FOFO C/ BASE 600 X 600MM CARGA MAX 2000KG P/ CAIXA INSPECAO, ESGOTO, AGUA, ELETRICA ETC</v>
          </cell>
          <cell r="C5445" t="str">
            <v>UN</v>
          </cell>
          <cell r="E5445" t="str">
            <v>152,22</v>
          </cell>
        </row>
        <row r="5446">
          <cell r="A5446">
            <v>21073</v>
          </cell>
          <cell r="B5446" t="str">
            <v>TAMPA QUADRADA FOFO C/ BASE 800 X 800MM CARGA MAX 2000KG P/ CAIXA INSPECAO, ESGOTO, AGUA, ELETRICA ETC</v>
          </cell>
          <cell r="C5446" t="str">
            <v>UN</v>
          </cell>
          <cell r="E5446" t="str">
            <v>241,11</v>
          </cell>
        </row>
        <row r="5447">
          <cell r="A5447">
            <v>7539</v>
          </cell>
          <cell r="B5447" t="str">
            <v>TAMPA S/ EQUIPAMENTO 2 TECLAS P/ CONDUTORES 1/2'' OU 3/4'', TIPO C11 MOFERCO OU EQUVALENTE</v>
          </cell>
          <cell r="C5447" t="str">
            <v>UN</v>
          </cell>
          <cell r="E5447" t="str">
            <v>1,02</v>
          </cell>
        </row>
        <row r="5448">
          <cell r="A5448">
            <v>21087</v>
          </cell>
          <cell r="B5448" t="str">
            <v>TAMPAO FOFO ARTICULADO 37KG CARGA MAX 12500KG DIAM ABERT 500MM P/ POCO VISITA DE REDE AGUA PLUVIAL, ESGOTO ETC</v>
          </cell>
          <cell r="C5448" t="str">
            <v>UN</v>
          </cell>
          <cell r="E5448" t="str">
            <v>140,00</v>
          </cell>
        </row>
        <row r="5449">
          <cell r="A5449">
            <v>21088</v>
          </cell>
          <cell r="B5449" t="str">
            <v>TAMPAO FOFO ARTICULADO 57KG DIAM ABERT 600MM P/ POCO VISITA DE REDE AGUA PLUVIAL, ESGOTO ETC</v>
          </cell>
          <cell r="C5449" t="str">
            <v>UN</v>
          </cell>
          <cell r="E5449" t="str">
            <v>182,11</v>
          </cell>
        </row>
        <row r="5450">
          <cell r="A5450">
            <v>21089</v>
          </cell>
          <cell r="B5450" t="str">
            <v>TAMPAO FOFO ARTICULADO 72KG CARGA MAX 30000KG DIAM ABERT 610MM P/ POCO VISITA DE REDE AGUA PLUVIAL, ESGOTO ETC</v>
          </cell>
          <cell r="C5450" t="str">
            <v>UN</v>
          </cell>
          <cell r="E5450" t="str">
            <v>228,00</v>
          </cell>
        </row>
        <row r="5451">
          <cell r="A5451">
            <v>21090</v>
          </cell>
          <cell r="B5451" t="str">
            <v>TAMPAO FOFO ARTICULADO 83KG CARGA MAX 30000KG DIAM ABERT 600MM P/ POCO VISITA DE REDE AGUA PLUVIAL, ESGOTO ETC</v>
          </cell>
          <cell r="C5451" t="str">
            <v>UN</v>
          </cell>
          <cell r="E5451" t="str">
            <v>249,00</v>
          </cell>
        </row>
        <row r="5452">
          <cell r="A5452">
            <v>21091</v>
          </cell>
          <cell r="B5452" t="str">
            <v>TAMPAO FOFO ARTICULADO 88KG DIAM ABERT 610MM P/ POCO VISITA DE REDE AGUA PLUVIAL, ESGOTO ETC</v>
          </cell>
          <cell r="C5452" t="str">
            <v>UN</v>
          </cell>
          <cell r="E5452" t="str">
            <v>211,11</v>
          </cell>
        </row>
        <row r="5453">
          <cell r="A5453">
            <v>11301</v>
          </cell>
          <cell r="B5453" t="str">
            <v>TAMPAO FOFO ARTICULADO83KG CARGA MAX 12500KG DIAM ABERT 600MM P/ POCO VISITA DE REDE AGUA PLUVIAL, ESGOTO ETC</v>
          </cell>
          <cell r="C5453" t="str">
            <v>UN</v>
          </cell>
          <cell r="E5453" t="str">
            <v>480,00</v>
          </cell>
        </row>
        <row r="5454">
          <cell r="A5454">
            <v>11298</v>
          </cell>
          <cell r="B5454" t="str">
            <v>TAMPAO FOFO P/ CAIXA REGISTRO T-34 (34 KG)</v>
          </cell>
          <cell r="C5454" t="str">
            <v>UN</v>
          </cell>
          <cell r="E5454" t="str">
            <v>69,56</v>
          </cell>
        </row>
        <row r="5455">
          <cell r="A5455">
            <v>14113</v>
          </cell>
          <cell r="B5455" t="str">
            <v>TAMPAO FOFO P/ CX R3 PADRAO TELEBRAS</v>
          </cell>
          <cell r="C5455" t="str">
            <v>UN</v>
          </cell>
          <cell r="E5455" t="str">
            <v>260,00</v>
          </cell>
        </row>
        <row r="5456">
          <cell r="A5456">
            <v>11303</v>
          </cell>
          <cell r="B5456" t="str">
            <v>TAMPAO FOFO T-100 D=745MM 79,5KG</v>
          </cell>
          <cell r="C5456" t="str">
            <v>UN</v>
          </cell>
          <cell r="E5456" t="str">
            <v>119,39</v>
          </cell>
        </row>
        <row r="5457">
          <cell r="A5457">
            <v>11315</v>
          </cell>
          <cell r="B5457" t="str">
            <v>TAMPAO FOFO T-16 (7KG) - 30x30CM (P/ CAIXA DE INSPECAO)</v>
          </cell>
          <cell r="C5457" t="str">
            <v>UN</v>
          </cell>
          <cell r="E5457" t="str">
            <v>27,55</v>
          </cell>
        </row>
        <row r="5458">
          <cell r="A5458">
            <v>21086</v>
          </cell>
          <cell r="B5458" t="str">
            <v>TAMPAO FOFO TIPO R3 PADRAO TELEBRAS 155KG CARGA MAX 30000KG DIAM ABERT 664MM P/ POCO VISITA DE REDE TELEFONE</v>
          </cell>
          <cell r="C5458" t="str">
            <v>UN</v>
          </cell>
          <cell r="E5458" t="str">
            <v>275,56</v>
          </cell>
        </row>
        <row r="5459">
          <cell r="A5459">
            <v>11290</v>
          </cell>
          <cell r="B5459" t="str">
            <v>TAMPAO FOFO 125 KG P/ POCO VISITA</v>
          </cell>
          <cell r="C5459" t="str">
            <v>UN</v>
          </cell>
          <cell r="E5459" t="str">
            <v>188,89</v>
          </cell>
        </row>
        <row r="5460">
          <cell r="A5460">
            <v>21074</v>
          </cell>
          <cell r="B5460" t="str">
            <v>TAMPAO FOFO 137KG CARGA MAX 9000KG DIAM ABERT 542MM P/ POCO VISITA DE REDE AGUA PLUVIAL, ESGOTO ETC</v>
          </cell>
          <cell r="C5460" t="str">
            <v>UN</v>
          </cell>
          <cell r="E5460" t="str">
            <v>211,11</v>
          </cell>
        </row>
        <row r="5461">
          <cell r="A5461">
            <v>21075</v>
          </cell>
          <cell r="B5461" t="str">
            <v>TAMPAO FOFO 139KG CARGA MAX 30000KG DIAM ABERT 900MM P/ POCO VISITA DE REDE AGUA PLUVIAL, ESGOTO ETC</v>
          </cell>
          <cell r="C5461" t="str">
            <v>UN</v>
          </cell>
          <cell r="E5461" t="str">
            <v>463,33</v>
          </cell>
        </row>
        <row r="5462">
          <cell r="A5462">
            <v>11296</v>
          </cell>
          <cell r="B5462" t="str">
            <v>TAMPAO FOFO 170KG CARGA MAX 30000KG DIAM ABERT 900MM P/ POCO VISITA DE REDE DE AGUA PLUVIAL, ESGOTO ETC</v>
          </cell>
          <cell r="C5462" t="str">
            <v>UN</v>
          </cell>
          <cell r="E5462" t="str">
            <v>1.268,89</v>
          </cell>
        </row>
        <row r="5463">
          <cell r="A5463">
            <v>11291</v>
          </cell>
          <cell r="B5463" t="str">
            <v>TAMPAO FOFO 175 KG P/ POCO VISITA T-175</v>
          </cell>
          <cell r="C5463" t="str">
            <v>UN</v>
          </cell>
          <cell r="E5463" t="str">
            <v>244,44</v>
          </cell>
        </row>
        <row r="5464">
          <cell r="A5464">
            <v>21076</v>
          </cell>
          <cell r="B5464" t="str">
            <v>TAMPAO FOFO 240KG CARGA MAX 13000KG DIAM ABERT 600MM P/ POCO VISITA DE REDE AGUA PLUVIAL, ESGOTO ETC</v>
          </cell>
          <cell r="C5464" t="str">
            <v>UN</v>
          </cell>
          <cell r="E5464" t="str">
            <v>555,56</v>
          </cell>
        </row>
        <row r="5465">
          <cell r="A5465">
            <v>11292</v>
          </cell>
          <cell r="B5465" t="str">
            <v>TAMPAO FOFO 30 X 40 CM S/INSCRICAO</v>
          </cell>
          <cell r="C5465" t="str">
            <v>UN</v>
          </cell>
          <cell r="E5465" t="str">
            <v>60,00</v>
          </cell>
        </row>
        <row r="5466">
          <cell r="A5466">
            <v>11316</v>
          </cell>
          <cell r="B5466" t="str">
            <v>TAMPAO FOFO 33KG CARGA MAX 12500KG DIAM ABERT 500MM P/ POCO VISITA DE REDE DE AGUA PLUVIAL, ESGOTO ETC</v>
          </cell>
          <cell r="C5466" t="str">
            <v>UN</v>
          </cell>
          <cell r="E5466" t="str">
            <v>128,89</v>
          </cell>
        </row>
        <row r="5467">
          <cell r="A5467">
            <v>11293</v>
          </cell>
          <cell r="B5467" t="str">
            <v>TAMPAO FOFO 40X50CM C/INSCRICAO "INCENDIO"</v>
          </cell>
          <cell r="C5467" t="str">
            <v>UN</v>
          </cell>
          <cell r="E5467" t="str">
            <v>92,22</v>
          </cell>
        </row>
        <row r="5468">
          <cell r="A5468">
            <v>21077</v>
          </cell>
          <cell r="B5468" t="str">
            <v>TAMPAO FOFO 43KG DIAM ABERT 576MM P/ POCO VISITA DE REDE AGUA PLUVIAL, ESGOTO ETC</v>
          </cell>
          <cell r="C5468" t="str">
            <v>UN</v>
          </cell>
          <cell r="E5468" t="str">
            <v>122,22</v>
          </cell>
        </row>
        <row r="5469">
          <cell r="A5469">
            <v>21078</v>
          </cell>
          <cell r="B5469" t="str">
            <v>TAMPAO FOFO 51KG CARGA MAX 30000KG DIAM ABERT 500MM P/ POCO VISITA DE REDE AGUA PLUVIAL, ESGOTO ETC EM VIA TRAFEGO LEVE</v>
          </cell>
          <cell r="C5469" t="str">
            <v>UN</v>
          </cell>
          <cell r="E5469" t="str">
            <v>153,00</v>
          </cell>
        </row>
        <row r="5470">
          <cell r="A5470">
            <v>21079</v>
          </cell>
          <cell r="B5470" t="str">
            <v>TAMPAO FOFO 55KG CARGA MAX 2600KG DIAM ABERT 476MM P/ POCO VISITA DE REDE AGUA PLUVIAL, ESGOTO ETC EM VIA TRAFEGO LEVE</v>
          </cell>
          <cell r="C5470" t="str">
            <v>UN</v>
          </cell>
          <cell r="E5470" t="str">
            <v>122,22</v>
          </cell>
        </row>
        <row r="5471">
          <cell r="A5471">
            <v>21080</v>
          </cell>
          <cell r="B5471" t="str">
            <v>TAMPAO FOFO 57KG CARGA MAX 12500KG DIAM ABERT 600MM P/ POCO VISITA DE REDE AGUA PLUVIAL, ESGOTO ETC EM VIA TRAFEGO LEVE</v>
          </cell>
          <cell r="C5471" t="str">
            <v>UN</v>
          </cell>
          <cell r="E5471" t="str">
            <v>144,44</v>
          </cell>
        </row>
        <row r="5472">
          <cell r="A5472">
            <v>21081</v>
          </cell>
          <cell r="B5472" t="str">
            <v>TAMPAO FOFO 65KG CARGA MAX 12500KG DIAM ABERT 500MM P/ POCO VISITA, REDE AGUA PLUVIAL, ESGOTO ETC.</v>
          </cell>
          <cell r="C5472" t="str">
            <v>UN</v>
          </cell>
          <cell r="E5472" t="str">
            <v>130,56</v>
          </cell>
        </row>
        <row r="5473">
          <cell r="A5473">
            <v>21082</v>
          </cell>
          <cell r="B5473" t="str">
            <v>TAMPAO FOFO 65KG CARGA MAX 30000KG DIAM ABERT 500MM P/ POCO VISITA DE REDE AGUA PLUVIAL, ESGOTO ETC</v>
          </cell>
          <cell r="C5473" t="str">
            <v>UN</v>
          </cell>
          <cell r="E5473" t="str">
            <v>188,89</v>
          </cell>
        </row>
        <row r="5474">
          <cell r="A5474">
            <v>21083</v>
          </cell>
          <cell r="B5474" t="str">
            <v>TAMPAO FOFO 70KG CARGA MAX 3100KG DIAM ABERT 556MM P/ POCO VISITA DE REDE AGUA PLUVIAL, ESGOTO ETC EM VIA TRAFEGO LEVE</v>
          </cell>
          <cell r="C5474" t="str">
            <v>UN</v>
          </cell>
          <cell r="E5474" t="str">
            <v>128,89</v>
          </cell>
        </row>
        <row r="5475">
          <cell r="A5475">
            <v>21084</v>
          </cell>
          <cell r="B5475" t="str">
            <v>TAMPAO FOFO 73KG CARGA MAX 30000KG DIAM ABERT 555MM P/ POCO VISITA DE REDE AGUA PLUVIAL, ESGOTO ETC</v>
          </cell>
          <cell r="C5475" t="str">
            <v>UN</v>
          </cell>
          <cell r="E5475" t="str">
            <v>200,00</v>
          </cell>
        </row>
        <row r="5476">
          <cell r="A5476">
            <v>6236</v>
          </cell>
          <cell r="B5476" t="str">
            <v>TAMPAO FOFO 80KG CARGA MAX 3900KG DIAM ABERT 528MM P/ POCO VISITA DE REDE AGUA PLUVIAL, ESGOTO ETC EM VIA TRAFEGO MEDIO</v>
          </cell>
          <cell r="C5476" t="str">
            <v>UN</v>
          </cell>
          <cell r="E5476" t="str">
            <v>144,44</v>
          </cell>
        </row>
        <row r="5477">
          <cell r="A5477">
            <v>6243</v>
          </cell>
          <cell r="B5477" t="str">
            <v>TAMPAO FOFO 83KG CARGA MAX 12500KG DIAM ABERT 600MM P/ POCO VISITA DE REDE DE AGUA PLUVIAL, ESGOTO ETC</v>
          </cell>
          <cell r="C5477" t="str">
            <v>UN</v>
          </cell>
          <cell r="E5477" t="str">
            <v>453,33</v>
          </cell>
        </row>
        <row r="5478">
          <cell r="A5478">
            <v>6240</v>
          </cell>
          <cell r="B5478" t="str">
            <v>TAMPAO FOFO 83KG CARGA MAX 30000KG DIAM ABERT 600MM P/ POCO VISITA DE REDE DE AGUA PLUVIAL, ESGOTO ETC</v>
          </cell>
          <cell r="C5478" t="str">
            <v>UN</v>
          </cell>
          <cell r="E5478" t="str">
            <v>261,11</v>
          </cell>
        </row>
        <row r="5479">
          <cell r="A5479">
            <v>21085</v>
          </cell>
          <cell r="B5479" t="str">
            <v>TAMPAO FOFO 88KG CARGA MAX 30000KG DIAM ABERT 610MM P/ POCO VISITA DE REDE AGUA PLUVIAL, ESGOTO ETC</v>
          </cell>
          <cell r="C5479" t="str">
            <v>UN</v>
          </cell>
          <cell r="E5479" t="str">
            <v>259,78</v>
          </cell>
        </row>
        <row r="5480">
          <cell r="A5480">
            <v>20964</v>
          </cell>
          <cell r="B5480" t="str">
            <v>TAMPAO LATAO C/ CORRENTE P/ INSTALACAO PREDIAL COMBATE A INCENDIO ENGATE RAPIDO 1 1/2"</v>
          </cell>
          <cell r="C5480" t="str">
            <v>UN</v>
          </cell>
          <cell r="E5480" t="str">
            <v>25,54</v>
          </cell>
        </row>
        <row r="5481">
          <cell r="A5481">
            <v>10905</v>
          </cell>
          <cell r="B5481" t="str">
            <v>TAMPAO LATAO C/ CORRENTE P/ INSTALACAO PREDIAL COMBATE A INCENDIO ENGATE RAPIDO 2 1/2"</v>
          </cell>
          <cell r="C5481" t="str">
            <v>UN</v>
          </cell>
          <cell r="E5481" t="str">
            <v>40,71</v>
          </cell>
        </row>
        <row r="5482">
          <cell r="A5482">
            <v>11066</v>
          </cell>
          <cell r="B5482" t="str">
            <v>TAMPAO P/ TELHA FIBROCIMENTO CANALETE 49 OU KATELHA</v>
          </cell>
          <cell r="C5482" t="str">
            <v>UN</v>
          </cell>
          <cell r="E5482" t="str">
            <v>5,09</v>
          </cell>
        </row>
        <row r="5483">
          <cell r="A5483">
            <v>11065</v>
          </cell>
          <cell r="B5483" t="str">
            <v>TAMPAO P/ TELHA FIBROCIMENTO CANALETE 90</v>
          </cell>
          <cell r="C5483" t="str">
            <v>UN</v>
          </cell>
          <cell r="E5483" t="str">
            <v>7,42</v>
          </cell>
        </row>
        <row r="5484">
          <cell r="A5484">
            <v>6249</v>
          </cell>
          <cell r="B5484" t="str">
            <v>TAMPAO PVC P/ TIL EB-644 P/ REDE COLET ESG DN 100MM</v>
          </cell>
          <cell r="C5484" t="str">
            <v>UN</v>
          </cell>
          <cell r="E5484" t="str">
            <v>53,43</v>
          </cell>
        </row>
        <row r="5485">
          <cell r="A5485">
            <v>6250</v>
          </cell>
          <cell r="B5485" t="str">
            <v>TAMPAO PVC P/ TIL EB-644 P/ REDE COLET ESG DN 125MM</v>
          </cell>
          <cell r="C5485" t="str">
            <v>UN</v>
          </cell>
          <cell r="E5485" t="str">
            <v>65,83</v>
          </cell>
        </row>
        <row r="5486">
          <cell r="A5486">
            <v>6251</v>
          </cell>
          <cell r="B5486" t="str">
            <v>TAMPAO PVC P/ TIL EB-644 P/ REDE COLET ESG DN 150MM</v>
          </cell>
          <cell r="C5486" t="str">
            <v>UN</v>
          </cell>
          <cell r="E5486" t="str">
            <v>76,82</v>
          </cell>
        </row>
        <row r="5487">
          <cell r="A5487">
            <v>6252</v>
          </cell>
          <cell r="B5487" t="str">
            <v>TAMPAO PVC P/ TIL EB-644 P/ REDE COLET ESG DN 200MM</v>
          </cell>
          <cell r="C5487" t="str">
            <v>UN</v>
          </cell>
          <cell r="E5487" t="str">
            <v>107,13</v>
          </cell>
        </row>
        <row r="5488">
          <cell r="A5488">
            <v>11289</v>
          </cell>
          <cell r="B5488" t="str">
            <v>TAMPAO T-5 AR (5,0Kg) 20 X 20CM P/ CAIXA DE REGISTRO</v>
          </cell>
          <cell r="C5488" t="str">
            <v>UN</v>
          </cell>
          <cell r="E5488" t="str">
            <v>13,78</v>
          </cell>
        </row>
        <row r="5489">
          <cell r="A5489">
            <v>2666</v>
          </cell>
          <cell r="B5489" t="str">
            <v>TAMPAO/TERMINAL 1 1/4" P/ DUTOS TP KANAFLEX</v>
          </cell>
          <cell r="C5489" t="str">
            <v>UN</v>
          </cell>
          <cell r="E5489" t="str">
            <v>1,95</v>
          </cell>
        </row>
        <row r="5490">
          <cell r="A5490">
            <v>2668</v>
          </cell>
          <cell r="B5490" t="str">
            <v>TAMPAO/TERMINAL 2" P/ DUTOS TP KANAFLEX</v>
          </cell>
          <cell r="C5490" t="str">
            <v>UN</v>
          </cell>
          <cell r="E5490" t="str">
            <v>2,70</v>
          </cell>
        </row>
        <row r="5491">
          <cell r="A5491">
            <v>2664</v>
          </cell>
          <cell r="B5491" t="str">
            <v>TAMPAO/TERMINAL 3" P/ DUTOS TP KANAFLEX</v>
          </cell>
          <cell r="C5491" t="str">
            <v>UN</v>
          </cell>
          <cell r="E5491" t="str">
            <v>3,75</v>
          </cell>
        </row>
        <row r="5492">
          <cell r="A5492">
            <v>2662</v>
          </cell>
          <cell r="B5492" t="str">
            <v>TAMPAO/TERMINAL 4" P/ DUTOS TP KANAFLEX</v>
          </cell>
          <cell r="C5492" t="str">
            <v>UN</v>
          </cell>
          <cell r="E5492" t="str">
            <v>7,45</v>
          </cell>
        </row>
        <row r="5493">
          <cell r="A5493">
            <v>2663</v>
          </cell>
          <cell r="B5493" t="str">
            <v>TAMPAO/TERMINAL 5" P/ DUTOS TP KANAFLEX</v>
          </cell>
          <cell r="C5493" t="str">
            <v>UN</v>
          </cell>
          <cell r="E5493" t="str">
            <v>11,24</v>
          </cell>
        </row>
        <row r="5494">
          <cell r="A5494">
            <v>2665</v>
          </cell>
          <cell r="B5494" t="str">
            <v>TAMPAO/TERMINAL 6" P/ DUTOS TP KANAFLEX</v>
          </cell>
          <cell r="C5494" t="str">
            <v>UN</v>
          </cell>
          <cell r="E5494" t="str">
            <v>13,77</v>
          </cell>
        </row>
        <row r="5495">
          <cell r="A5495">
            <v>377</v>
          </cell>
          <cell r="B5495" t="str">
            <v>TAMPO PLASTICO STANDARD P/ VASO SANITARIO</v>
          </cell>
          <cell r="C5495" t="str">
            <v>UN</v>
          </cell>
          <cell r="E5495" t="str">
            <v>15,48</v>
          </cell>
        </row>
        <row r="5496">
          <cell r="A5496">
            <v>11688</v>
          </cell>
          <cell r="B5496" t="str">
            <v>TANQUE ACO INOX CHAPA 22/304 52X54X30CM</v>
          </cell>
          <cell r="C5496" t="str">
            <v>UN</v>
          </cell>
          <cell r="E5496" t="str">
            <v>123,24</v>
          </cell>
        </row>
        <row r="5497">
          <cell r="A5497">
            <v>20234</v>
          </cell>
          <cell r="B5497" t="str">
            <v>TANQUE DE GRANITINA/GRANILITE OU MARMORITE MONOBLOCO</v>
          </cell>
          <cell r="C5497" t="str">
            <v>UN</v>
          </cell>
          <cell r="E5497" t="str">
            <v>39,98</v>
          </cell>
        </row>
        <row r="5498">
          <cell r="A5498">
            <v>25014</v>
          </cell>
          <cell r="B5498" t="str">
            <v>TANQUE ESTACIONARIO FERLEX TAA -MACARICO CAP 20 000 L**CAIXA**</v>
          </cell>
          <cell r="C5498" t="str">
            <v>UN</v>
          </cell>
          <cell r="E5498" t="str">
            <v>59.795,47</v>
          </cell>
        </row>
        <row r="5499">
          <cell r="A5499">
            <v>25013</v>
          </cell>
          <cell r="B5499" t="str">
            <v>TANQUE ESTACIONARIO FERLEX TAA -SERPENTINA CAP 20 000 L**CAIXA**</v>
          </cell>
          <cell r="C5499" t="str">
            <v>UN</v>
          </cell>
          <cell r="E5499" t="str">
            <v>52.978,59</v>
          </cell>
        </row>
        <row r="5500">
          <cell r="A5500">
            <v>14405</v>
          </cell>
          <cell r="B5500" t="str">
            <v>TANQUE ESTACIONARIO FERLEX TAA -SERPENTINA CAP 30 000 L**CAIXA**</v>
          </cell>
          <cell r="C5500" t="str">
            <v>UN</v>
          </cell>
          <cell r="E5500" t="str">
            <v>71.628,50</v>
          </cell>
        </row>
        <row r="5501">
          <cell r="A5501">
            <v>10424</v>
          </cell>
          <cell r="B5501" t="str">
            <v>TANQUE LOUCA BRANCA C/COLUNA - 22L OU EQUIV</v>
          </cell>
          <cell r="C5501" t="str">
            <v>UN</v>
          </cell>
          <cell r="E5501" t="str">
            <v>105,81</v>
          </cell>
        </row>
        <row r="5502">
          <cell r="A5502">
            <v>10423</v>
          </cell>
          <cell r="B5502" t="str">
            <v>TANQUE LOUCA BRANCA SUSPENSO - 18L OU EQUIV</v>
          </cell>
          <cell r="C5502" t="str">
            <v>UN</v>
          </cell>
          <cell r="E5502" t="str">
            <v>89,83</v>
          </cell>
        </row>
        <row r="5503">
          <cell r="A5503">
            <v>20271</v>
          </cell>
          <cell r="B5503" t="str">
            <v>TANQUE LOUCA EM COR C/COLUNA - 30L OU EQUIV</v>
          </cell>
          <cell r="C5503" t="str">
            <v>UN</v>
          </cell>
          <cell r="E5503" t="str">
            <v>103,44</v>
          </cell>
        </row>
        <row r="5504">
          <cell r="A5504">
            <v>11690</v>
          </cell>
          <cell r="B5504" t="str">
            <v>TANQUE MARMORE SINTETICO 22L</v>
          </cell>
          <cell r="C5504" t="str">
            <v>UN</v>
          </cell>
          <cell r="E5504" t="str">
            <v>33,95</v>
          </cell>
        </row>
        <row r="5505">
          <cell r="A5505">
            <v>6253</v>
          </cell>
          <cell r="B5505" t="str">
            <v>TANQUE SIMPLES PRE-MOLDADO DE CONCRETO</v>
          </cell>
          <cell r="C5505" t="str">
            <v>UN</v>
          </cell>
          <cell r="E5505" t="str">
            <v>39,60</v>
          </cell>
        </row>
        <row r="5506">
          <cell r="A5506">
            <v>4763</v>
          </cell>
          <cell r="B5506" t="str">
            <v>TAQUEADOR OU TAQUEIRO</v>
          </cell>
          <cell r="C5506" t="str">
            <v>H</v>
          </cell>
          <cell r="E5506" t="str">
            <v>8,64</v>
          </cell>
        </row>
        <row r="5507">
          <cell r="A5507">
            <v>14583</v>
          </cell>
          <cell r="B5507" t="str">
            <v>TARIFA "A" ENTRE 0 E 20M3 FORNECIMENTO D'AGUA</v>
          </cell>
          <cell r="C5507" t="str">
            <v>M3</v>
          </cell>
          <cell r="E5507" t="str">
            <v>9,08</v>
          </cell>
        </row>
        <row r="5508">
          <cell r="A5508">
            <v>14250</v>
          </cell>
          <cell r="B5508" t="str">
            <v>TARIFA DE CONSUMO DE ENERGIA ELETRICA COMERCIAL, BAIXA TENSAO</v>
          </cell>
          <cell r="C5508" t="str">
            <v>KW/H</v>
          </cell>
          <cell r="E5508" t="str">
            <v>0,48</v>
          </cell>
        </row>
        <row r="5509">
          <cell r="A5509">
            <v>11457</v>
          </cell>
          <cell r="B5509" t="str">
            <v>TARJETA TIPO LIVRE/OCUPADO P/ PORTA BANHEIRO</v>
          </cell>
          <cell r="C5509" t="str">
            <v>UN</v>
          </cell>
          <cell r="E5509" t="str">
            <v>31,89</v>
          </cell>
        </row>
        <row r="5510">
          <cell r="A5510">
            <v>13304</v>
          </cell>
          <cell r="B5510" t="str">
            <v>TAXA DE LIGACAO DE ENERGIA COMERCIAL MONOFASICA, BAIXA TENSAO</v>
          </cell>
          <cell r="C5510" t="str">
            <v>UN</v>
          </cell>
          <cell r="E5510" t="str">
            <v>4,51</v>
          </cell>
        </row>
        <row r="5511">
          <cell r="A5511">
            <v>6445</v>
          </cell>
          <cell r="B5511" t="str">
            <v>TE C/BOLSAS E FLANGES JM FOFO PN-16 DN 600X200 INCLUSIVE ANEL BORRACHA</v>
          </cell>
          <cell r="C5511" t="str">
            <v>UN</v>
          </cell>
          <cell r="E5511" t="str">
            <v>0,17</v>
          </cell>
        </row>
        <row r="5512">
          <cell r="A5512">
            <v>6358</v>
          </cell>
          <cell r="B5512" t="str">
            <v>TE C/BOLSAS E FLANGES JM FOFO PN-16 DN 600X300 INCLUSIVE ANEL BORRACHA</v>
          </cell>
          <cell r="C5512" t="str">
            <v>UN</v>
          </cell>
          <cell r="E5512" t="str">
            <v>0,19</v>
          </cell>
        </row>
        <row r="5513">
          <cell r="A5513">
            <v>6444</v>
          </cell>
          <cell r="B5513" t="str">
            <v>TE C/BOLSAS E FLANGES JM FOFO PN-16 DN 600X400 INCLUSIVE ANEL BORRACHA</v>
          </cell>
          <cell r="C5513" t="str">
            <v>UN</v>
          </cell>
          <cell r="E5513" t="str">
            <v>0,21</v>
          </cell>
        </row>
        <row r="5514">
          <cell r="A5514">
            <v>6360</v>
          </cell>
          <cell r="B5514" t="str">
            <v>TE C/BOLSAS E FLANGES JM FOFO PN-16 DN 600X600 INCLUSIVE ANEL BORRACHA</v>
          </cell>
          <cell r="C5514" t="str">
            <v>UN</v>
          </cell>
          <cell r="E5514" t="str">
            <v>0,25</v>
          </cell>
        </row>
        <row r="5515">
          <cell r="A5515">
            <v>6334</v>
          </cell>
          <cell r="B5515" t="str">
            <v>TE C/BOLSAS E FLANGES JM PN-10 DN 1000X200 INCLUSIVE ANEL BORRACHA</v>
          </cell>
          <cell r="C5515" t="str">
            <v>UN</v>
          </cell>
          <cell r="E5515" t="str">
            <v>0,28</v>
          </cell>
        </row>
        <row r="5516">
          <cell r="A5516">
            <v>6357</v>
          </cell>
          <cell r="B5516" t="str">
            <v>TE C/BOLSAS E FLANGES JM PN-10/16 DN 600X100 INCLUSIVE ANEL BORRACHA</v>
          </cell>
          <cell r="C5516" t="str">
            <v>UN</v>
          </cell>
          <cell r="E5516" t="str">
            <v>0,14</v>
          </cell>
        </row>
        <row r="5517">
          <cell r="A5517">
            <v>6424</v>
          </cell>
          <cell r="B5517" t="str">
            <v>TE C/BOLSAS JE FOFO E BOLSA P/TUBO PVC DN 150X100</v>
          </cell>
          <cell r="C5517" t="str">
            <v>UN</v>
          </cell>
          <cell r="E5517" t="str">
            <v>0,01</v>
          </cell>
        </row>
        <row r="5518">
          <cell r="A5518">
            <v>6419</v>
          </cell>
          <cell r="B5518" t="str">
            <v>TE C/BOLSAS JE FOFO E BOLSA P/TUBO PVC DN 200X100</v>
          </cell>
          <cell r="C5518" t="str">
            <v>UN</v>
          </cell>
          <cell r="E5518" t="str">
            <v>0,01</v>
          </cell>
        </row>
        <row r="5519">
          <cell r="A5519">
            <v>6418</v>
          </cell>
          <cell r="B5519" t="str">
            <v>TE C/BOLSAS JE FOFO E BOLSA P/TUBO PVC DN 200X50</v>
          </cell>
          <cell r="C5519" t="str">
            <v>UN</v>
          </cell>
          <cell r="E5519" t="str">
            <v>0,01</v>
          </cell>
        </row>
        <row r="5520">
          <cell r="A5520">
            <v>6423</v>
          </cell>
          <cell r="B5520" t="str">
            <v>TE C/BOLSAS JE FOFO E BOLSA P/TUBO PVC DN 200X75</v>
          </cell>
          <cell r="C5520" t="str">
            <v>UN</v>
          </cell>
          <cell r="E5520" t="str">
            <v>0,02</v>
          </cell>
        </row>
        <row r="5521">
          <cell r="A5521">
            <v>6421</v>
          </cell>
          <cell r="B5521" t="str">
            <v>TE C/BOLSAS JE FOFO E BOLSA P/TUBO PVC DN 250X100</v>
          </cell>
          <cell r="C5521" t="str">
            <v>UN</v>
          </cell>
          <cell r="E5521" t="str">
            <v>0,02</v>
          </cell>
        </row>
        <row r="5522">
          <cell r="A5522">
            <v>6422</v>
          </cell>
          <cell r="B5522" t="str">
            <v>TE C/BOLSAS JE FOFO E BOLSA P/TUBO PVC DN 250X50</v>
          </cell>
          <cell r="C5522" t="str">
            <v>UN</v>
          </cell>
          <cell r="E5522" t="str">
            <v>0,02</v>
          </cell>
        </row>
        <row r="5523">
          <cell r="A5523">
            <v>6420</v>
          </cell>
          <cell r="B5523" t="str">
            <v>TE C/BOLSAS JE FOFO E BOLSA P/TUBO PVC DN 250X75</v>
          </cell>
          <cell r="C5523" t="str">
            <v>UN</v>
          </cell>
          <cell r="E5523" t="str">
            <v>0,02</v>
          </cell>
        </row>
        <row r="5524">
          <cell r="A5524">
            <v>6916</v>
          </cell>
          <cell r="B5524" t="str">
            <v>TE C/BOLSAS JGS E FLANGE FOFO PN-10 DN 400X400 INCLUSIVE ANEL BORRACHA</v>
          </cell>
          <cell r="C5524" t="str">
            <v>UN</v>
          </cell>
          <cell r="E5524" t="str">
            <v>0,11</v>
          </cell>
        </row>
        <row r="5525">
          <cell r="A5525">
            <v>6859</v>
          </cell>
          <cell r="B5525" t="str">
            <v>TE C/BOLSAS JGS E FLANGE FOFO PN-10 DN 500X300 INCLUSIVE ANEL BORRACHA</v>
          </cell>
          <cell r="C5525" t="str">
            <v>UN</v>
          </cell>
          <cell r="E5525" t="str">
            <v>0,13</v>
          </cell>
        </row>
        <row r="5526">
          <cell r="A5526">
            <v>6968</v>
          </cell>
          <cell r="B5526" t="str">
            <v>TE C/BOLSAS JGS E FLANGE FOFO PN-10 DN 500X400 INCLUSIVE ANEL BORRACHA</v>
          </cell>
          <cell r="C5526" t="str">
            <v>UN</v>
          </cell>
          <cell r="E5526" t="str">
            <v>0,15</v>
          </cell>
        </row>
        <row r="5527">
          <cell r="A5527">
            <v>6969</v>
          </cell>
          <cell r="B5527" t="str">
            <v>TE C/BOLSAS JGS E FLANGE FOFO PN-10 DN 500X500 INCLUSIVE ANEL BORRACHA</v>
          </cell>
          <cell r="C5527" t="str">
            <v>UN</v>
          </cell>
          <cell r="E5527" t="str">
            <v>0,18</v>
          </cell>
        </row>
        <row r="5528">
          <cell r="A5528">
            <v>6972</v>
          </cell>
          <cell r="B5528" t="str">
            <v>TE C/BOLSAS JGS E FLANGE FOFO PN-10 DN 600X400 INCLUSIVE ANEL BORRACHA</v>
          </cell>
          <cell r="C5528" t="str">
            <v>UN</v>
          </cell>
          <cell r="E5528" t="str">
            <v>0,20</v>
          </cell>
        </row>
        <row r="5529">
          <cell r="A5529">
            <v>6857</v>
          </cell>
          <cell r="B5529" t="str">
            <v>TE C/BOLSAS JGS E FLANGE FOFO PN-10 DN 600X600 INCLUSIVE ANEL BORRACHA</v>
          </cell>
          <cell r="C5529" t="str">
            <v>UN</v>
          </cell>
          <cell r="E5529" t="str">
            <v>0,26</v>
          </cell>
        </row>
        <row r="5530">
          <cell r="A5530">
            <v>6911</v>
          </cell>
          <cell r="B5530" t="str">
            <v>TE C/BOLSAS JGS E FLANGE FOFO PN-10/16 DN 300X200 INCLUSIVE ANEL BORRACHA</v>
          </cell>
          <cell r="C5530" t="str">
            <v>UN</v>
          </cell>
          <cell r="E5530" t="str">
            <v>0,05</v>
          </cell>
        </row>
        <row r="5531">
          <cell r="A5531">
            <v>6844</v>
          </cell>
          <cell r="B5531" t="str">
            <v>TE C/BOLSAS JGS E FLANGE FOFO PN-10/16 DN 300X300 INCLUSIVE ANEL BORRACHA</v>
          </cell>
          <cell r="C5531" t="str">
            <v>UN</v>
          </cell>
          <cell r="E5531" t="str">
            <v>0,06</v>
          </cell>
        </row>
        <row r="5532">
          <cell r="A5532">
            <v>6912</v>
          </cell>
          <cell r="B5532" t="str">
            <v>TE C/BOLSAS JGS E FLANGE FOFO PN-10/16 DN 350X200 INCLUSIVE ANEL BORRACHA</v>
          </cell>
          <cell r="C5532" t="str">
            <v>UN</v>
          </cell>
          <cell r="E5532" t="str">
            <v>0,07</v>
          </cell>
        </row>
        <row r="5533">
          <cell r="A5533">
            <v>6632</v>
          </cell>
          <cell r="B5533" t="str">
            <v>TE C/BOLSAS JGS E FLANGE FOFO PN-10/16 DN 350X350 INCLUSIVE ANEL BORRACHA</v>
          </cell>
          <cell r="C5533" t="str">
            <v>UN</v>
          </cell>
          <cell r="E5533" t="str">
            <v>0,09</v>
          </cell>
        </row>
        <row r="5534">
          <cell r="A5534">
            <v>6914</v>
          </cell>
          <cell r="B5534" t="str">
            <v>TE C/BOLSAS JGS E FLANGE FOFO PN-10/16 DN 400X200 INCLUSIVE ANEL BORRACHA</v>
          </cell>
          <cell r="C5534" t="str">
            <v>UN</v>
          </cell>
          <cell r="E5534" t="str">
            <v>0,09</v>
          </cell>
        </row>
        <row r="5535">
          <cell r="A5535">
            <v>6915</v>
          </cell>
          <cell r="B5535" t="str">
            <v>TE C/BOLSAS JGS E FLANGE FOFO PN-10/16 DN 400X300 INCLUSIVE ANEL BORRACHA</v>
          </cell>
          <cell r="C5535" t="str">
            <v>UN</v>
          </cell>
          <cell r="E5535" t="str">
            <v>0,10</v>
          </cell>
        </row>
        <row r="5536">
          <cell r="A5536">
            <v>6967</v>
          </cell>
          <cell r="B5536" t="str">
            <v>TE C/BOLSAS JGS E FLANGE FOFO PN-10/16 DN 500X200 INCLUSIVE ANEL BORRACHA</v>
          </cell>
          <cell r="C5536" t="str">
            <v>UN</v>
          </cell>
          <cell r="E5536" t="str">
            <v>0,11</v>
          </cell>
        </row>
        <row r="5537">
          <cell r="A5537">
            <v>6532</v>
          </cell>
          <cell r="B5537" t="str">
            <v>TE C/BOLSAS JGS E FLANGE FOFO PN-10/16 DN 500X300 INCLUSIVE ANEL BORRACHA</v>
          </cell>
          <cell r="C5537" t="str">
            <v>UN</v>
          </cell>
          <cell r="E5537" t="str">
            <v>0,13</v>
          </cell>
        </row>
        <row r="5538">
          <cell r="A5538">
            <v>6971</v>
          </cell>
          <cell r="B5538" t="str">
            <v>TE C/BOLSAS JGS E FLANGE FOFO PN-10/16 DN 600X200 INCLUSIVE ANEL BORRACHA</v>
          </cell>
          <cell r="C5538" t="str">
            <v>UN</v>
          </cell>
          <cell r="E5538" t="str">
            <v>0,13</v>
          </cell>
        </row>
        <row r="5539">
          <cell r="A5539">
            <v>6858</v>
          </cell>
          <cell r="B5539" t="str">
            <v>TE C/BOLSAS JGS E FLANGE FOFO PN-10/16 DN 600X300 INCLUSIVE ANEL BORRACHA</v>
          </cell>
          <cell r="C5539" t="str">
            <v>UN</v>
          </cell>
          <cell r="E5539" t="str">
            <v>0,17</v>
          </cell>
        </row>
        <row r="5540">
          <cell r="A5540">
            <v>6735</v>
          </cell>
          <cell r="B5540" t="str">
            <v>TE C/BOLSAS JGS E FLANGE FOFO PN-10/16/25 DN 150X80 INCLUSIVE ANEL BORRACHA</v>
          </cell>
          <cell r="C5540" t="str">
            <v>UN</v>
          </cell>
          <cell r="E5540" t="str">
            <v>0,01</v>
          </cell>
        </row>
        <row r="5541">
          <cell r="A5541">
            <v>6809</v>
          </cell>
          <cell r="B5541" t="str">
            <v>TE C/BOLSAS JGS E FLANGE FOFO PN-10/16/25 DN 200X100 INCLUSIVE ANEL BORRACHA</v>
          </cell>
          <cell r="C5541" t="str">
            <v>UN</v>
          </cell>
          <cell r="E5541" t="str">
            <v>0,02</v>
          </cell>
        </row>
        <row r="5542">
          <cell r="A5542">
            <v>6810</v>
          </cell>
          <cell r="B5542" t="str">
            <v>TE C/BOLSAS JGS E FLANGE FOFO PN-10/16/25 DN 200X80 INCLUSIVE ANEL BORRACHA</v>
          </cell>
          <cell r="C5542" t="str">
            <v>UN</v>
          </cell>
          <cell r="E5542" t="str">
            <v>0,02</v>
          </cell>
        </row>
        <row r="5543">
          <cell r="A5543">
            <v>6909</v>
          </cell>
          <cell r="B5543" t="str">
            <v>TE C/BOLSAS JGS E FLANGE FOFO PN-10/16/25 DN 250X100 INCLUSIVE ANEL BORRACHA</v>
          </cell>
          <cell r="C5543" t="str">
            <v>UN</v>
          </cell>
          <cell r="E5543" t="str">
            <v>0,02</v>
          </cell>
        </row>
        <row r="5544">
          <cell r="A5544">
            <v>6908</v>
          </cell>
          <cell r="B5544" t="str">
            <v>TE C/BOLSAS JGS E FLANGE FOFO PN-10/16/25 DN 250X80 INCLUSIVE ANEL BORRACHA</v>
          </cell>
          <cell r="C5544" t="str">
            <v>UN</v>
          </cell>
          <cell r="E5544" t="str">
            <v>0,02</v>
          </cell>
        </row>
        <row r="5545">
          <cell r="A5545">
            <v>6910</v>
          </cell>
          <cell r="B5545" t="str">
            <v>TE C/BOLSAS JGS E FLANGE FOFO PN-10/16/25 DN 300X100 INCLUSIVE ANEL BORRACHA</v>
          </cell>
          <cell r="C5545" t="str">
            <v>UN</v>
          </cell>
          <cell r="E5545" t="str">
            <v>0,03</v>
          </cell>
        </row>
        <row r="5546">
          <cell r="A5546">
            <v>6630</v>
          </cell>
          <cell r="B5546" t="str">
            <v>TE C/BOLSAS JGS E FLANGE FOFO PN-10/16/25 DN 350X100 INCLUSIVE ANEL BORRACHA NAL 2,35 T - IMPACTO DINAMICO 4,545 T**CAIXA**</v>
          </cell>
          <cell r="C5546" t="str">
            <v>UN</v>
          </cell>
          <cell r="E5546" t="str">
            <v>0,05</v>
          </cell>
        </row>
        <row r="5547">
          <cell r="A5547">
            <v>6677</v>
          </cell>
          <cell r="B5547" t="str">
            <v>TE C/BOLSAS JGS E FLANGE FOFO PN-10/16/25 DN 400X100 INCLUSIVE ANEL BORRACHA</v>
          </cell>
          <cell r="C5547" t="str">
            <v>UN</v>
          </cell>
          <cell r="E5547" t="str">
            <v>0,06</v>
          </cell>
        </row>
        <row r="5548">
          <cell r="A5548">
            <v>6920</v>
          </cell>
          <cell r="B5548" t="str">
            <v>TE C/BOLSAS JGS E FLANGE FOFO PN-10/16/25 DN 500X100 INCLUSIVE ANEL BORRACHA</v>
          </cell>
          <cell r="C5548" t="str">
            <v>UN</v>
          </cell>
          <cell r="E5548" t="str">
            <v>0,08</v>
          </cell>
        </row>
        <row r="5549">
          <cell r="A5549">
            <v>6970</v>
          </cell>
          <cell r="B5549" t="str">
            <v>TE C/BOLSAS JGS E FLANGE FOFO PN-10/16/25 DN 600X100 INCLUSIVE ANEL BORRACHA</v>
          </cell>
          <cell r="C5549" t="str">
            <v>UN</v>
          </cell>
          <cell r="E5549" t="str">
            <v>0,10</v>
          </cell>
        </row>
        <row r="5550">
          <cell r="A5550">
            <v>15015</v>
          </cell>
          <cell r="B5550" t="str">
            <v>TE C/BOLSAS JGS E FLANGE FOFO PN-16 DN 350X200 INCLUSIVE ANEL BORRACHA</v>
          </cell>
          <cell r="C5550" t="str">
            <v>UN</v>
          </cell>
          <cell r="E5550" t="str">
            <v>0,07</v>
          </cell>
        </row>
        <row r="5551">
          <cell r="A5551">
            <v>15016</v>
          </cell>
          <cell r="B5551" t="str">
            <v>TE C/BOLSAS JGS E FLANGE FOFO PN-16 DN 350X350 INCLUSIVE ANEL BORRACHA</v>
          </cell>
          <cell r="C5551" t="str">
            <v>UN</v>
          </cell>
          <cell r="E5551" t="str">
            <v>0,09</v>
          </cell>
        </row>
        <row r="5552">
          <cell r="A5552">
            <v>6636</v>
          </cell>
          <cell r="B5552" t="str">
            <v>TE C/BOLSAS JGS E FLANGE FOFO PN-16 DN 400X400 INCLUSIVE ANEL BORRACHA</v>
          </cell>
          <cell r="C5552" t="str">
            <v>UN</v>
          </cell>
          <cell r="E5552" t="str">
            <v>0,12</v>
          </cell>
        </row>
        <row r="5553">
          <cell r="A5553">
            <v>6641</v>
          </cell>
          <cell r="B5553" t="str">
            <v>TE C/BOLSAS JGS E FLANGE FOFO PN-16 DN 500X400 INCLUSIVE ANEL BORRACHA</v>
          </cell>
          <cell r="C5553" t="str">
            <v>UN</v>
          </cell>
          <cell r="E5553" t="str">
            <v>0,16</v>
          </cell>
        </row>
        <row r="5554">
          <cell r="A5554">
            <v>6642</v>
          </cell>
          <cell r="B5554" t="str">
            <v>TE C/BOLSAS JGS E FLANGE FOFO PN-16 DN 500X500 INCLUSIVE ANEL BORRACHA</v>
          </cell>
          <cell r="C5554" t="str">
            <v>UN</v>
          </cell>
          <cell r="E5554" t="str">
            <v>0,19</v>
          </cell>
        </row>
        <row r="5555">
          <cell r="A5555">
            <v>6646</v>
          </cell>
          <cell r="B5555" t="str">
            <v>TE C/BOLSAS JGS E FLANGE FOFO PN-16 DN 600X400 INCLUSIVE ANEL BORRACHA</v>
          </cell>
          <cell r="C5555" t="str">
            <v>UN</v>
          </cell>
          <cell r="E5555" t="str">
            <v>0,20</v>
          </cell>
        </row>
        <row r="5556">
          <cell r="A5556">
            <v>6647</v>
          </cell>
          <cell r="B5556" t="str">
            <v>TE C/BOLSAS JGS E FLANGE FOFO PN-16 DN 600X600 INCLUSIVE ANEL BORRACHA</v>
          </cell>
          <cell r="C5556" t="str">
            <v>UN</v>
          </cell>
          <cell r="E5556" t="str">
            <v>0,28</v>
          </cell>
        </row>
        <row r="5557">
          <cell r="A5557">
            <v>6442</v>
          </cell>
          <cell r="B5557" t="str">
            <v>TE C/BOLSAS JGS E FLANGE FOFO PN-16 DN 800X600 INCLUSIVE ANEL BORRACHA</v>
          </cell>
          <cell r="C5557" t="str">
            <v>UN</v>
          </cell>
          <cell r="E5557" t="str">
            <v>0,59</v>
          </cell>
        </row>
        <row r="5558">
          <cell r="A5558">
            <v>6408</v>
          </cell>
          <cell r="B5558" t="str">
            <v>TE C/BOLSAS JGS E FLANGE FOFO PN-25 DN 1000X1000 INCLUSIVE ANEL BORRACHA</v>
          </cell>
          <cell r="C5558" t="str">
            <v>UN</v>
          </cell>
          <cell r="E5558" t="str">
            <v>1,03</v>
          </cell>
        </row>
        <row r="5559">
          <cell r="A5559">
            <v>6405</v>
          </cell>
          <cell r="B5559" t="str">
            <v>TE C/BOLSAS JGS E FLANGE FOFO PN-25 DN 1000X200 INCLUSIVE ANEL BORRACHA</v>
          </cell>
          <cell r="C5559" t="str">
            <v>UN</v>
          </cell>
          <cell r="E5559" t="str">
            <v>0,34</v>
          </cell>
        </row>
        <row r="5560">
          <cell r="A5560">
            <v>6406</v>
          </cell>
          <cell r="B5560" t="str">
            <v>TE C/BOLSAS JGS E FLANGE FOFO PN-25 DN 1000X400 INCLUSIVE ANEL BORRACHA</v>
          </cell>
          <cell r="C5560" t="str">
            <v>UN</v>
          </cell>
          <cell r="E5560" t="str">
            <v>0,55</v>
          </cell>
        </row>
        <row r="5561">
          <cell r="A5561">
            <v>6426</v>
          </cell>
          <cell r="B5561" t="str">
            <v>TE C/BOLSAS JGS E FLANGE FOFO PN-25 DN 1000X600 INCLUSIVE ANEL BORRACHA</v>
          </cell>
          <cell r="C5561" t="str">
            <v>UN</v>
          </cell>
          <cell r="E5561" t="str">
            <v>0,81</v>
          </cell>
        </row>
        <row r="5562">
          <cell r="A5562">
            <v>6413</v>
          </cell>
          <cell r="B5562" t="str">
            <v>TE C/BOLSAS JGS E FLANGE FOFO PN-25 DN 1200X1000 INCLUSIVE ANEL BORRACHA</v>
          </cell>
          <cell r="C5562" t="str">
            <v>UN</v>
          </cell>
          <cell r="E5562" t="str">
            <v>1,54</v>
          </cell>
        </row>
        <row r="5563">
          <cell r="A5563">
            <v>6425</v>
          </cell>
          <cell r="B5563" t="str">
            <v>TE C/BOLSAS JGS E FLANGE FOFO PN-25 DN 1200X1200 INCLUSIVE ANEL BORRACHA</v>
          </cell>
          <cell r="C5563" t="str">
            <v>UN</v>
          </cell>
          <cell r="E5563" t="str">
            <v>1,72</v>
          </cell>
        </row>
        <row r="5564">
          <cell r="A5564">
            <v>6409</v>
          </cell>
          <cell r="B5564" t="str">
            <v>TE C/BOLSAS JGS E FLANGE FOFO PN-25 DN 1200X200 INCLUSIVE ANEL BORRACHA</v>
          </cell>
          <cell r="C5564" t="str">
            <v>UN</v>
          </cell>
          <cell r="E5564" t="str">
            <v>0,74</v>
          </cell>
        </row>
        <row r="5565">
          <cell r="A5565">
            <v>6410</v>
          </cell>
          <cell r="B5565" t="str">
            <v>TE C/BOLSAS JGS E FLANGE FOFO PN-25 DN 1200X400 INCLUSIVE ANEL BORRACHA</v>
          </cell>
          <cell r="C5565" t="str">
            <v>UN</v>
          </cell>
          <cell r="E5565" t="str">
            <v>0,85</v>
          </cell>
        </row>
        <row r="5566">
          <cell r="A5566">
            <v>6411</v>
          </cell>
          <cell r="B5566" t="str">
            <v>TE C/BOLSAS JGS E FLANGE FOFO PN-25 DN 1200X600 INCLUSIVE ANEL BORRACHA</v>
          </cell>
          <cell r="C5566" t="str">
            <v>UN</v>
          </cell>
          <cell r="E5566" t="str">
            <v>1,15</v>
          </cell>
        </row>
        <row r="5567">
          <cell r="A5567">
            <v>6412</v>
          </cell>
          <cell r="B5567" t="str">
            <v>TE C/BOLSAS JGS E FLANGE FOFO PN-25 DN 1200X800 INCLUSIVE ANEL BORRACHA</v>
          </cell>
          <cell r="C5567" t="str">
            <v>UN</v>
          </cell>
          <cell r="E5567" t="str">
            <v>1,35</v>
          </cell>
        </row>
        <row r="5568">
          <cell r="A5568">
            <v>6673</v>
          </cell>
          <cell r="B5568" t="str">
            <v>TE C/BOLSAS JGS E FLANGE FOFO PN-25 DN 300X200 INCLUSIVE ANEL BORRACHA</v>
          </cell>
          <cell r="C5568" t="str">
            <v>UN</v>
          </cell>
          <cell r="E5568" t="str">
            <v>0,06</v>
          </cell>
        </row>
        <row r="5569">
          <cell r="A5569">
            <v>6674</v>
          </cell>
          <cell r="B5569" t="str">
            <v>TE C/BOLSAS JGS E FLANGE FOFO PN-25 DN 300X300 INCLUSIVE ANEL BORRACHA</v>
          </cell>
          <cell r="C5569" t="str">
            <v>UN</v>
          </cell>
          <cell r="E5569" t="str">
            <v>0,07</v>
          </cell>
        </row>
        <row r="5570">
          <cell r="A5570">
            <v>15017</v>
          </cell>
          <cell r="B5570" t="str">
            <v>TE C/BOLSAS JGS E FLANGE FOFO PN-25 DN 350X200 INCLUSIVE ANEL BORRACHA</v>
          </cell>
          <cell r="C5570" t="str">
            <v>UN</v>
          </cell>
          <cell r="E5570" t="str">
            <v>0,07</v>
          </cell>
        </row>
        <row r="5571">
          <cell r="A5571">
            <v>15018</v>
          </cell>
          <cell r="B5571" t="str">
            <v>TE C/BOLSAS JGS E FLANGE FOFO PN-25 DN 350X350 INCLUSIVE ANEL BORRACHA</v>
          </cell>
          <cell r="C5571" t="str">
            <v>UN</v>
          </cell>
          <cell r="E5571" t="str">
            <v>0,10</v>
          </cell>
        </row>
        <row r="5572">
          <cell r="A5572">
            <v>6678</v>
          </cell>
          <cell r="B5572" t="str">
            <v>TE C/BOLSAS JGS E FLANGE FOFO PN-25 DN 400X200 INCLUSIVE ANEL BORRACHA</v>
          </cell>
          <cell r="C5572" t="str">
            <v>UN</v>
          </cell>
          <cell r="E5572" t="str">
            <v>0,09</v>
          </cell>
        </row>
        <row r="5573">
          <cell r="A5573">
            <v>6569</v>
          </cell>
          <cell r="B5573" t="str">
            <v>TE C/BOLSAS JGS E FLANGE FOFO PN-25 DN 400X300 INCLUSIVE ANEL BORRACHA</v>
          </cell>
          <cell r="C5573" t="str">
            <v>UN</v>
          </cell>
          <cell r="E5573" t="str">
            <v>0,10</v>
          </cell>
        </row>
        <row r="5574">
          <cell r="A5574">
            <v>6679</v>
          </cell>
          <cell r="B5574" t="str">
            <v>TE C/BOLSAS JGS E FLANGE FOFO PN-25 DN 400X400 INCLUSIVE ANEL BORRACHA</v>
          </cell>
          <cell r="C5574" t="str">
            <v>UN</v>
          </cell>
          <cell r="E5574" t="str">
            <v>0,13</v>
          </cell>
        </row>
        <row r="5575">
          <cell r="A5575">
            <v>6684</v>
          </cell>
          <cell r="B5575" t="str">
            <v>TE C/BOLSAS JGS E FLANGE FOFO PN-25 DN 500X200 INCLUSIVE ANEL BORRACHA</v>
          </cell>
          <cell r="C5575" t="str">
            <v>UN</v>
          </cell>
          <cell r="E5575" t="str">
            <v>0,11</v>
          </cell>
        </row>
        <row r="5576">
          <cell r="A5576">
            <v>6685</v>
          </cell>
          <cell r="B5576" t="str">
            <v>TE C/BOLSAS JGS E FLANGE FOFO PN-25 DN 500X300 INCLUSIVE ANEL BORRACHA</v>
          </cell>
          <cell r="C5576" t="str">
            <v>UN</v>
          </cell>
          <cell r="E5576" t="str">
            <v>0,13</v>
          </cell>
        </row>
        <row r="5577">
          <cell r="A5577">
            <v>6566</v>
          </cell>
          <cell r="B5577" t="str">
            <v>TE C/BOLSAS JGS E FLANGE FOFO PN-25 DN 500X400 INCLUSIVE ANEL BORRACHA</v>
          </cell>
          <cell r="C5577" t="str">
            <v>UN</v>
          </cell>
          <cell r="E5577" t="str">
            <v>0,17</v>
          </cell>
        </row>
        <row r="5578">
          <cell r="A5578">
            <v>6686</v>
          </cell>
          <cell r="B5578" t="str">
            <v>TE C/BOLSAS JGS E FLANGE FOFO PN-25 DN 500X500 INCLUSIVE ANEL BORRACHA</v>
          </cell>
          <cell r="C5578" t="str">
            <v>UN</v>
          </cell>
          <cell r="E5578" t="str">
            <v>0,20</v>
          </cell>
        </row>
        <row r="5579">
          <cell r="A5579">
            <v>15020</v>
          </cell>
          <cell r="B5579" t="str">
            <v>TE C/BOLSAS JGS E FLANGE FOFO PN-25 DN 600X200 INCLUSIVE ANEL BORRACHA</v>
          </cell>
          <cell r="C5579" t="str">
            <v>UN</v>
          </cell>
          <cell r="E5579" t="str">
            <v>0,13</v>
          </cell>
        </row>
        <row r="5580">
          <cell r="A5580">
            <v>6688</v>
          </cell>
          <cell r="B5580" t="str">
            <v>TE C/BOLSAS JGS E FLANGE FOFO PN-25 DN 600X300 INCLUSIVE ANEL BORRACHA</v>
          </cell>
          <cell r="C5580" t="str">
            <v>UN</v>
          </cell>
          <cell r="E5580" t="str">
            <v>0,17</v>
          </cell>
        </row>
        <row r="5581">
          <cell r="A5581">
            <v>6689</v>
          </cell>
          <cell r="B5581" t="str">
            <v>TE C/BOLSAS JGS E FLANGE FOFO PN-25 DN 600X400 INCLUSIVE ANEL BORRACHA</v>
          </cell>
          <cell r="C5581" t="str">
            <v>UN</v>
          </cell>
          <cell r="E5581" t="str">
            <v>0,21</v>
          </cell>
        </row>
        <row r="5582">
          <cell r="A5582">
            <v>6564</v>
          </cell>
          <cell r="B5582" t="str">
            <v>TE C/BOLSAS JGS E FLANGE FOFO PN-25 DN 600X600 INCLUSIVE ANEL BORRACHA</v>
          </cell>
          <cell r="C5582" t="str">
            <v>UN</v>
          </cell>
          <cell r="E5582" t="str">
            <v>0,29</v>
          </cell>
        </row>
        <row r="5583">
          <cell r="A5583">
            <v>6850</v>
          </cell>
          <cell r="B5583" t="str">
            <v>TE C/BOLSAS JGS E FLANGES FOFO PN-16 DN 1000X200 INCLUSIVE ANEL BORRACHA</v>
          </cell>
          <cell r="C5583" t="str">
            <v>UN</v>
          </cell>
          <cell r="E5583" t="str">
            <v>0,25</v>
          </cell>
        </row>
        <row r="5584">
          <cell r="A5584">
            <v>6658</v>
          </cell>
          <cell r="B5584" t="str">
            <v>TE C/BOLSAS JGS E FLANGES FOFO PN-16 DN 1000X600 INCLUSIVE ANEL BORRACHA</v>
          </cell>
          <cell r="C5584" t="str">
            <v>UN</v>
          </cell>
          <cell r="E5584" t="str">
            <v>0,51</v>
          </cell>
        </row>
        <row r="5585">
          <cell r="A5585">
            <v>6998</v>
          </cell>
          <cell r="B5585" t="str">
            <v>TE C/BOLSAS JGS E FLANGES FOFO PN-16 DN 300X200 INCLUSIVE ANEL BORRACHA</v>
          </cell>
          <cell r="C5585" t="str">
            <v>UN</v>
          </cell>
          <cell r="E5585" t="str">
            <v>0,05</v>
          </cell>
        </row>
        <row r="5586">
          <cell r="A5586">
            <v>6649</v>
          </cell>
          <cell r="B5586" t="str">
            <v>TE C/BOLSAS JGS E FLANGES FOFO PN-16 DN 700X700 INCLUSIVE ANEL BORRACHA</v>
          </cell>
          <cell r="C5586" t="str">
            <v>UN</v>
          </cell>
          <cell r="E5586" t="str">
            <v>0,25</v>
          </cell>
        </row>
        <row r="5587">
          <cell r="A5587">
            <v>6650</v>
          </cell>
          <cell r="B5587" t="str">
            <v>TE C/BOLSAS JGS E FLANGES FOFO PN-16 DN 800X200 INCLUSIVE ANEL BORRACHA</v>
          </cell>
          <cell r="C5587" t="str">
            <v>UN</v>
          </cell>
          <cell r="E5587" t="str">
            <v>0,17</v>
          </cell>
        </row>
        <row r="5588">
          <cell r="A5588">
            <v>6981</v>
          </cell>
          <cell r="B5588" t="str">
            <v>TE C/BOLSAS JGS E FLANGES FOFO PN-16 DN 900X900 INCLUSIVE ANEL BORRACHA</v>
          </cell>
          <cell r="C5588" t="str">
            <v>UN</v>
          </cell>
          <cell r="E5588" t="str">
            <v>0,49</v>
          </cell>
        </row>
        <row r="5589">
          <cell r="A5589">
            <v>6952</v>
          </cell>
          <cell r="B5589" t="str">
            <v>TE C/BOLSAS JGS E FLANGES FOFO PN-16 DN 300X300</v>
          </cell>
          <cell r="C5589" t="str">
            <v>UN</v>
          </cell>
          <cell r="E5589" t="str">
            <v>0,06</v>
          </cell>
        </row>
        <row r="5590">
          <cell r="A5590">
            <v>6634</v>
          </cell>
          <cell r="B5590" t="str">
            <v>TE C/BOLSAS JGS E FLANGES FOFO PN-16 DN 400X200</v>
          </cell>
          <cell r="C5590" t="str">
            <v>UN</v>
          </cell>
          <cell r="E5590" t="str">
            <v>0,09</v>
          </cell>
        </row>
        <row r="5591">
          <cell r="A5591">
            <v>6635</v>
          </cell>
          <cell r="B5591" t="str">
            <v>TE C/BOLSAS JGS E FLANGES FOFO PN-16 DN 400X300</v>
          </cell>
          <cell r="C5591" t="str">
            <v>UN</v>
          </cell>
          <cell r="E5591" t="str">
            <v>0,10</v>
          </cell>
        </row>
        <row r="5592">
          <cell r="A5592">
            <v>6640</v>
          </cell>
          <cell r="B5592" t="str">
            <v>TE C/BOLSAS JGS E FLANGES FOFO PN-16 DN 500X200</v>
          </cell>
          <cell r="C5592" t="str">
            <v>UN</v>
          </cell>
          <cell r="E5592" t="str">
            <v>0,11</v>
          </cell>
        </row>
        <row r="5593">
          <cell r="A5593">
            <v>6644</v>
          </cell>
          <cell r="B5593" t="str">
            <v>TE C/BOLSAS JGS E FLANGES FOFO PN-16 DN 600X200</v>
          </cell>
          <cell r="C5593" t="str">
            <v>UN</v>
          </cell>
          <cell r="E5593" t="str">
            <v>0,14</v>
          </cell>
        </row>
        <row r="5594">
          <cell r="A5594">
            <v>6645</v>
          </cell>
          <cell r="B5594" t="str">
            <v>TE C/BOLSAS JGS E FLANGES FOFO PN-16 DN 600X300</v>
          </cell>
          <cell r="C5594" t="str">
            <v>UN</v>
          </cell>
          <cell r="E5594" t="str">
            <v>0,17</v>
          </cell>
        </row>
        <row r="5595">
          <cell r="A5595">
            <v>12667</v>
          </cell>
          <cell r="B5595" t="str">
            <v>TE C/BOLSAS JGS FOFO DN 150X100 INCLUSIVE ANEL BORRACHA</v>
          </cell>
          <cell r="C5595" t="str">
            <v>UN</v>
          </cell>
          <cell r="E5595" t="str">
            <v>0,01</v>
          </cell>
        </row>
        <row r="5596">
          <cell r="A5596">
            <v>12668</v>
          </cell>
          <cell r="B5596" t="str">
            <v>TE C/BOLSAS JGS FOFO DN 150X150 INCLUSIVE ANEL BORRACHA</v>
          </cell>
          <cell r="C5596" t="str">
            <v>UN</v>
          </cell>
          <cell r="E5596" t="str">
            <v>0,01</v>
          </cell>
        </row>
        <row r="5597">
          <cell r="A5597">
            <v>6893</v>
          </cell>
          <cell r="B5597" t="str">
            <v>TE C/BOLSAS JGS FOFO DN 150X80 INCLUSIVE ANEL BORRACHA</v>
          </cell>
          <cell r="C5597" t="str">
            <v>UN</v>
          </cell>
          <cell r="E5597" t="str">
            <v>0,01</v>
          </cell>
        </row>
        <row r="5598">
          <cell r="A5598">
            <v>6922</v>
          </cell>
          <cell r="B5598" t="str">
            <v>TE C/BOLSAS JGS FOFO DN 200X100 INCLUSIVE ANEL BORRACHA</v>
          </cell>
          <cell r="C5598" t="str">
            <v>UN</v>
          </cell>
          <cell r="E5598" t="str">
            <v>0,02</v>
          </cell>
        </row>
        <row r="5599">
          <cell r="A5599">
            <v>6921</v>
          </cell>
          <cell r="B5599" t="str">
            <v>TE C/BOLSAS JGS FOFO DN 200X200 INCLUSIVE ANEL BORRACHA</v>
          </cell>
          <cell r="C5599" t="str">
            <v>UN</v>
          </cell>
          <cell r="E5599" t="str">
            <v>0,02</v>
          </cell>
        </row>
        <row r="5600">
          <cell r="A5600">
            <v>6923</v>
          </cell>
          <cell r="B5600" t="str">
            <v>TE C/BOLSAS JGS FOFO DN 200X80 INCLUSIVE ANEL BORRACHA</v>
          </cell>
          <cell r="C5600" t="str">
            <v>UN</v>
          </cell>
          <cell r="E5600" t="str">
            <v>0,02</v>
          </cell>
        </row>
        <row r="5601">
          <cell r="A5601">
            <v>6891</v>
          </cell>
          <cell r="B5601" t="str">
            <v>TE C/BOLSAS JGS FOFO DN 250X100 INCLUSIVE ANEL BORRACHA</v>
          </cell>
          <cell r="C5601" t="str">
            <v>UN</v>
          </cell>
          <cell r="E5601" t="str">
            <v>0,02</v>
          </cell>
        </row>
        <row r="5602">
          <cell r="A5602">
            <v>6741</v>
          </cell>
          <cell r="B5602" t="str">
            <v>TE C/BOLSAS JGS FOFO DN 250X250 INCLUSIVE ANEL BORRACHA</v>
          </cell>
          <cell r="C5602" t="str">
            <v>UN</v>
          </cell>
          <cell r="E5602" t="str">
            <v>0,03</v>
          </cell>
        </row>
        <row r="5603">
          <cell r="A5603">
            <v>6825</v>
          </cell>
          <cell r="B5603" t="str">
            <v>TE C/BOLSAS JGS FOFO DN 250X80 INCLUSIVE ANEL BORRACHA</v>
          </cell>
          <cell r="C5603" t="str">
            <v>UN</v>
          </cell>
          <cell r="E5603" t="str">
            <v>0,02</v>
          </cell>
        </row>
        <row r="5604">
          <cell r="A5604">
            <v>6740</v>
          </cell>
          <cell r="B5604" t="str">
            <v>TE C/BOLSAS JGS FOFO DN 300X100 INCLUSIVE ANEL BORRACHA</v>
          </cell>
          <cell r="C5604" t="str">
            <v>UN</v>
          </cell>
          <cell r="E5604" t="str">
            <v>0,03</v>
          </cell>
        </row>
        <row r="5605">
          <cell r="A5605">
            <v>6745</v>
          </cell>
          <cell r="B5605" t="str">
            <v>TE C/BOLSAS JGS FOFO DN 300X150 INCLUSIVE ANEL BORRACHA</v>
          </cell>
          <cell r="C5605" t="str">
            <v>UN</v>
          </cell>
          <cell r="E5605" t="str">
            <v>0,03</v>
          </cell>
        </row>
        <row r="5606">
          <cell r="A5606">
            <v>6824</v>
          </cell>
          <cell r="B5606" t="str">
            <v>TE C/BOLSAS JGS FOFO DN 300X200 INCLUSIVE ANEL BORRACHA</v>
          </cell>
          <cell r="C5606" t="str">
            <v>UN</v>
          </cell>
          <cell r="E5606" t="str">
            <v>0,03</v>
          </cell>
        </row>
        <row r="5607">
          <cell r="A5607">
            <v>6743</v>
          </cell>
          <cell r="B5607" t="str">
            <v>TE C/BOLSAS JGS FOFO DN 300X250 INCLUSIVE ANEL BORRACHA</v>
          </cell>
          <cell r="C5607" t="str">
            <v>UN</v>
          </cell>
          <cell r="E5607" t="str">
            <v>0,05</v>
          </cell>
        </row>
        <row r="5608">
          <cell r="A5608">
            <v>6744</v>
          </cell>
          <cell r="B5608" t="str">
            <v>TE C/BOLSAS JGS FOFO DN 300X300 INCLUSIVE ANEL BORRACHA</v>
          </cell>
          <cell r="C5608" t="str">
            <v>UN</v>
          </cell>
          <cell r="E5608" t="str">
            <v>0,04</v>
          </cell>
        </row>
        <row r="5609">
          <cell r="A5609">
            <v>6746</v>
          </cell>
          <cell r="B5609" t="str">
            <v>TE C/BOLSAS JGS FOFO DN 300X80 INCLUSIVE ANEL BORRACHA</v>
          </cell>
          <cell r="C5609" t="str">
            <v>UN</v>
          </cell>
          <cell r="E5609" t="str">
            <v>0,02</v>
          </cell>
        </row>
        <row r="5610">
          <cell r="A5610">
            <v>6747</v>
          </cell>
          <cell r="B5610" t="str">
            <v>TE C/BOLSAS JGS FOFO DN 400X100 INCLUSIVE ANEL BORRACHA</v>
          </cell>
          <cell r="C5610" t="str">
            <v>UN</v>
          </cell>
          <cell r="E5610" t="str">
            <v>0,05</v>
          </cell>
        </row>
        <row r="5611">
          <cell r="A5611">
            <v>6822</v>
          </cell>
          <cell r="B5611" t="str">
            <v>TE C/BOLSAS JGS FOFO DN 400X200 INCLUSIVE ANEL BORRACHA</v>
          </cell>
          <cell r="C5611" t="str">
            <v>UN</v>
          </cell>
          <cell r="E5611" t="str">
            <v>0,04</v>
          </cell>
        </row>
        <row r="5612">
          <cell r="A5612">
            <v>6821</v>
          </cell>
          <cell r="B5612" t="str">
            <v>TE C/BOLSAS JGS FOFO DN 400X300 INCLUSIVE ANEL BORRACHA</v>
          </cell>
          <cell r="C5612" t="str">
            <v>UN</v>
          </cell>
          <cell r="E5612" t="str">
            <v>0,06</v>
          </cell>
        </row>
        <row r="5613">
          <cell r="A5613">
            <v>6748</v>
          </cell>
          <cell r="B5613" t="str">
            <v>TE C/BOLSAS JGS FOFO DN 400X400 INCLUSIVE ANEL BORRACHA</v>
          </cell>
          <cell r="C5613" t="str">
            <v>UN</v>
          </cell>
          <cell r="E5613" t="str">
            <v>0,07</v>
          </cell>
        </row>
        <row r="5614">
          <cell r="A5614">
            <v>6823</v>
          </cell>
          <cell r="B5614" t="str">
            <v>TE C/BOLSAS JGS FOFO DN 400X80 INCLUSIVE ANEL BORRACHA</v>
          </cell>
          <cell r="C5614" t="str">
            <v>UN</v>
          </cell>
          <cell r="E5614" t="str">
            <v>0,05</v>
          </cell>
        </row>
        <row r="5615">
          <cell r="A5615">
            <v>6820</v>
          </cell>
          <cell r="B5615" t="str">
            <v>TE C/BOLSAS JGS FOFO DN 500X100 INCLUSIVE ANEL BORRACHA</v>
          </cell>
          <cell r="C5615" t="str">
            <v>UN</v>
          </cell>
          <cell r="E5615" t="str">
            <v>0,07</v>
          </cell>
        </row>
        <row r="5616">
          <cell r="A5616">
            <v>6749</v>
          </cell>
          <cell r="B5616" t="str">
            <v>TE C/BOLSAS JGS FOFO DN 500X200 INCLUSIVE ANEL BORRACHA</v>
          </cell>
          <cell r="C5616" t="str">
            <v>UN</v>
          </cell>
          <cell r="E5616" t="str">
            <v>0,08</v>
          </cell>
        </row>
        <row r="5617">
          <cell r="A5617">
            <v>6815</v>
          </cell>
          <cell r="B5617" t="str">
            <v>TE C/BOLSAS JGS FOFO DN 500X300 INCLUSIVE ANEL BORRACHA</v>
          </cell>
          <cell r="C5617" t="str">
            <v>UN</v>
          </cell>
          <cell r="E5617" t="str">
            <v>0,10</v>
          </cell>
        </row>
        <row r="5618">
          <cell r="A5618">
            <v>6736</v>
          </cell>
          <cell r="B5618" t="str">
            <v>TE C/BOLSAS JGS FOFO DN 500X500 INCLUSIVE ANEL BORRACHA</v>
          </cell>
          <cell r="C5618" t="str">
            <v>UN</v>
          </cell>
          <cell r="E5618" t="str">
            <v>0,13</v>
          </cell>
        </row>
        <row r="5619">
          <cell r="A5619">
            <v>6814</v>
          </cell>
          <cell r="B5619" t="str">
            <v>TE C/BOLSAS JGS FOFO DN 600X100 INCLUSIVE ANEL BORRACHA</v>
          </cell>
          <cell r="C5619" t="str">
            <v>UN</v>
          </cell>
          <cell r="E5619" t="str">
            <v>0,10</v>
          </cell>
        </row>
        <row r="5620">
          <cell r="A5620">
            <v>6737</v>
          </cell>
          <cell r="B5620" t="str">
            <v>TE C/BOLSAS JGS FOFO DN 600X200 INCLUSIVE ANEL BORRACHA</v>
          </cell>
          <cell r="C5620" t="str">
            <v>UN</v>
          </cell>
          <cell r="E5620" t="str">
            <v>0,11</v>
          </cell>
        </row>
        <row r="5621">
          <cell r="A5621">
            <v>6817</v>
          </cell>
          <cell r="B5621" t="str">
            <v>TE C/BOLSAS JGS FOFO DN 600X300 INCLUSIVE ANEL BORRACHA</v>
          </cell>
          <cell r="C5621" t="str">
            <v>UN</v>
          </cell>
          <cell r="E5621" t="str">
            <v>0,13</v>
          </cell>
        </row>
        <row r="5622">
          <cell r="A5622">
            <v>6738</v>
          </cell>
          <cell r="B5622" t="str">
            <v>TE C/BOLSAS JGS FOFO DN 600X400 INCLUSIVE ANEL BORRACHA</v>
          </cell>
          <cell r="C5622" t="str">
            <v>UN</v>
          </cell>
          <cell r="E5622" t="str">
            <v>0,18</v>
          </cell>
        </row>
        <row r="5623">
          <cell r="A5623">
            <v>6739</v>
          </cell>
          <cell r="B5623" t="str">
            <v>TE C/BOLSAS JGS FOFO DN 600X600 INCLUSIVE ANEL BORRACHA</v>
          </cell>
          <cell r="C5623" t="str">
            <v>UN</v>
          </cell>
          <cell r="E5623" t="str">
            <v>0,16</v>
          </cell>
        </row>
        <row r="5624">
          <cell r="A5624">
            <v>6881</v>
          </cell>
          <cell r="B5624" t="str">
            <v>TE C/FLANGES FOFO PN-10 DN 1000X1000</v>
          </cell>
          <cell r="C5624" t="str">
            <v>UN</v>
          </cell>
          <cell r="E5624" t="str">
            <v>0,88</v>
          </cell>
        </row>
        <row r="5625">
          <cell r="A5625">
            <v>6778</v>
          </cell>
          <cell r="B5625" t="str">
            <v>TE C/FLANGES FOFO PN-10 DN 1000X200</v>
          </cell>
          <cell r="C5625" t="str">
            <v>UN</v>
          </cell>
          <cell r="E5625" t="str">
            <v>0,48</v>
          </cell>
        </row>
        <row r="5626">
          <cell r="A5626">
            <v>6779</v>
          </cell>
          <cell r="B5626" t="str">
            <v>TE C/FLANGES FOFO PN-10 DN 1000X400</v>
          </cell>
          <cell r="C5626" t="str">
            <v>UN</v>
          </cell>
          <cell r="E5626" t="str">
            <v>0,58</v>
          </cell>
        </row>
        <row r="5627">
          <cell r="A5627">
            <v>6780</v>
          </cell>
          <cell r="B5627" t="str">
            <v>TE C/FLANGES FOFO PN-10 DN 1000X600</v>
          </cell>
          <cell r="C5627" t="str">
            <v>UN</v>
          </cell>
          <cell r="E5627" t="str">
            <v>0,73</v>
          </cell>
        </row>
        <row r="5628">
          <cell r="A5628">
            <v>6751</v>
          </cell>
          <cell r="B5628" t="str">
            <v>TE C/FLANGES FOFO PN-10 DN 350X100</v>
          </cell>
          <cell r="C5628" t="str">
            <v>UN</v>
          </cell>
          <cell r="E5628" t="str">
            <v>0,08</v>
          </cell>
        </row>
        <row r="5629">
          <cell r="A5629">
            <v>6752</v>
          </cell>
          <cell r="B5629" t="str">
            <v>TE C/FLANGES FOFO PN-10 DN 350X200</v>
          </cell>
          <cell r="C5629" t="str">
            <v>UN</v>
          </cell>
          <cell r="E5629" t="str">
            <v>0,08</v>
          </cell>
        </row>
        <row r="5630">
          <cell r="A5630">
            <v>6889</v>
          </cell>
          <cell r="B5630" t="str">
            <v>TE C/FLANGES FOFO PN-10 DN 350X300</v>
          </cell>
          <cell r="C5630" t="str">
            <v>UN</v>
          </cell>
          <cell r="E5630" t="str">
            <v>0,12</v>
          </cell>
        </row>
        <row r="5631">
          <cell r="A5631">
            <v>6753</v>
          </cell>
          <cell r="B5631" t="str">
            <v>TE C/FLANGES FOFO PN-10 DN 350X350</v>
          </cell>
          <cell r="C5631" t="str">
            <v>UN</v>
          </cell>
          <cell r="E5631" t="str">
            <v>0,10</v>
          </cell>
        </row>
        <row r="5632">
          <cell r="A5632">
            <v>6888</v>
          </cell>
          <cell r="B5632" t="str">
            <v>TE C/FLANGES FOFO PN-10 DN 400X100</v>
          </cell>
          <cell r="C5632" t="str">
            <v>UN</v>
          </cell>
          <cell r="E5632" t="str">
            <v>0,09</v>
          </cell>
        </row>
        <row r="5633">
          <cell r="A5633">
            <v>6754</v>
          </cell>
          <cell r="B5633" t="str">
            <v>TE C/FLANGES FOFO PN-10 DN 400X200</v>
          </cell>
          <cell r="C5633" t="str">
            <v>UN</v>
          </cell>
          <cell r="E5633" t="str">
            <v>0,10</v>
          </cell>
        </row>
        <row r="5634">
          <cell r="A5634">
            <v>6755</v>
          </cell>
          <cell r="B5634" t="str">
            <v>TE C/FLANGES FOFO PN-10 DN 400X300</v>
          </cell>
          <cell r="C5634" t="str">
            <v>UN</v>
          </cell>
          <cell r="E5634" t="str">
            <v>0,11</v>
          </cell>
        </row>
        <row r="5635">
          <cell r="A5635">
            <v>6756</v>
          </cell>
          <cell r="B5635" t="str">
            <v>TE C/FLANGES FOFO PN-10 DN 400X400</v>
          </cell>
          <cell r="C5635" t="str">
            <v>UN</v>
          </cell>
          <cell r="E5635" t="str">
            <v>0,09</v>
          </cell>
        </row>
        <row r="5636">
          <cell r="A5636">
            <v>6887</v>
          </cell>
          <cell r="B5636" t="str">
            <v>TE C/FLANGES FOFO PN-10 DN 450X100</v>
          </cell>
          <cell r="C5636" t="str">
            <v>UN</v>
          </cell>
          <cell r="E5636" t="str">
            <v>0,14</v>
          </cell>
        </row>
        <row r="5637">
          <cell r="A5637">
            <v>6757</v>
          </cell>
          <cell r="B5637" t="str">
            <v>TE C/FLANGES FOFO PN-10 DN 450X200</v>
          </cell>
          <cell r="C5637" t="str">
            <v>UN</v>
          </cell>
          <cell r="E5637" t="str">
            <v>0,14</v>
          </cell>
        </row>
        <row r="5638">
          <cell r="A5638">
            <v>6886</v>
          </cell>
          <cell r="B5638" t="str">
            <v>TE C/FLANGES FOFO PN-10 DN 450X300</v>
          </cell>
          <cell r="C5638" t="str">
            <v>UN</v>
          </cell>
          <cell r="E5638" t="str">
            <v>0,15</v>
          </cell>
        </row>
        <row r="5639">
          <cell r="A5639">
            <v>6758</v>
          </cell>
          <cell r="B5639" t="str">
            <v>TE C/FLANGES FOFO PN-10 DN 450X400</v>
          </cell>
          <cell r="C5639" t="str">
            <v>UN</v>
          </cell>
          <cell r="E5639" t="str">
            <v>0,16</v>
          </cell>
        </row>
        <row r="5640">
          <cell r="A5640">
            <v>6759</v>
          </cell>
          <cell r="B5640" t="str">
            <v>TE C/FLANGES FOFO PN-10 DN 450X450</v>
          </cell>
          <cell r="C5640" t="str">
            <v>UN</v>
          </cell>
          <cell r="E5640" t="str">
            <v>0,16</v>
          </cell>
        </row>
        <row r="5641">
          <cell r="A5641">
            <v>6760</v>
          </cell>
          <cell r="B5641" t="str">
            <v>TE C/FLANGES FOFO PN-10 DN 500X100</v>
          </cell>
          <cell r="C5641" t="str">
            <v>UN</v>
          </cell>
          <cell r="E5641" t="str">
            <v>0,16</v>
          </cell>
        </row>
        <row r="5642">
          <cell r="A5642">
            <v>6761</v>
          </cell>
          <cell r="B5642" t="str">
            <v>TE C/FLANGES FOFO PN-10 DN 500X200</v>
          </cell>
          <cell r="C5642" t="str">
            <v>UN</v>
          </cell>
          <cell r="E5642" t="str">
            <v>0,17</v>
          </cell>
        </row>
        <row r="5643">
          <cell r="A5643">
            <v>6762</v>
          </cell>
          <cell r="B5643" t="str">
            <v>TE C/FLANGES FOFO PN-10 DN 500X300</v>
          </cell>
          <cell r="C5643" t="str">
            <v>UN</v>
          </cell>
          <cell r="E5643" t="str">
            <v>0,19</v>
          </cell>
        </row>
        <row r="5644">
          <cell r="A5644">
            <v>6763</v>
          </cell>
          <cell r="B5644" t="str">
            <v>TE C/FLANGES FOFO PN-10 DN 500X400</v>
          </cell>
          <cell r="C5644" t="str">
            <v>UN</v>
          </cell>
          <cell r="E5644" t="str">
            <v>0,21</v>
          </cell>
        </row>
        <row r="5645">
          <cell r="A5645">
            <v>6764</v>
          </cell>
          <cell r="B5645" t="str">
            <v>TE C/FLANGES FOFO PN-10 DN 500X500</v>
          </cell>
          <cell r="C5645" t="str">
            <v>UN</v>
          </cell>
          <cell r="E5645" t="str">
            <v>0,17</v>
          </cell>
        </row>
        <row r="5646">
          <cell r="A5646">
            <v>6765</v>
          </cell>
          <cell r="B5646" t="str">
            <v>TE C/FLANGES FOFO PN-10 DN 600X100</v>
          </cell>
          <cell r="C5646" t="str">
            <v>UN</v>
          </cell>
          <cell r="E5646" t="str">
            <v>0,19</v>
          </cell>
        </row>
        <row r="5647">
          <cell r="A5647">
            <v>6766</v>
          </cell>
          <cell r="B5647" t="str">
            <v>TE C/FLANGES FOFO PN-10 DN 600X200</v>
          </cell>
          <cell r="C5647" t="str">
            <v>UN</v>
          </cell>
          <cell r="E5647" t="str">
            <v>0,19</v>
          </cell>
        </row>
        <row r="5648">
          <cell r="A5648">
            <v>6767</v>
          </cell>
          <cell r="B5648" t="str">
            <v>TE C/FLANGES FOFO PN-10 DN 600X300</v>
          </cell>
          <cell r="C5648" t="str">
            <v>UN</v>
          </cell>
          <cell r="E5648" t="str">
            <v>0,23</v>
          </cell>
        </row>
        <row r="5649">
          <cell r="A5649">
            <v>6768</v>
          </cell>
          <cell r="B5649" t="str">
            <v>TE C/FLANGES FOFO PN-10 DN 600X400</v>
          </cell>
          <cell r="C5649" t="str">
            <v>UN</v>
          </cell>
          <cell r="E5649" t="str">
            <v>0,23</v>
          </cell>
        </row>
        <row r="5650">
          <cell r="A5650">
            <v>6769</v>
          </cell>
          <cell r="B5650" t="str">
            <v>TE C/FLANGES FOFO PN-10 DN 600X500</v>
          </cell>
          <cell r="C5650" t="str">
            <v>UN</v>
          </cell>
          <cell r="E5650" t="str">
            <v>0,23</v>
          </cell>
        </row>
        <row r="5651">
          <cell r="A5651">
            <v>6770</v>
          </cell>
          <cell r="B5651" t="str">
            <v>TE C/FLANGES FOFO PN-10 DN 600X600</v>
          </cell>
          <cell r="C5651" t="str">
            <v>UN</v>
          </cell>
          <cell r="E5651" t="str">
            <v>0,27</v>
          </cell>
        </row>
        <row r="5652">
          <cell r="A5652">
            <v>6885</v>
          </cell>
          <cell r="B5652" t="str">
            <v>TE C/FLANGES FOFO PN-10 DN 700X200</v>
          </cell>
          <cell r="C5652" t="str">
            <v>UN</v>
          </cell>
          <cell r="E5652" t="str">
            <v>0,26</v>
          </cell>
        </row>
        <row r="5653">
          <cell r="A5653">
            <v>6771</v>
          </cell>
          <cell r="B5653" t="str">
            <v>TE C/FLANGES FOFO PN-10 DN 700X400</v>
          </cell>
          <cell r="C5653" t="str">
            <v>UN</v>
          </cell>
          <cell r="E5653" t="str">
            <v>0,34</v>
          </cell>
        </row>
        <row r="5654">
          <cell r="A5654">
            <v>6884</v>
          </cell>
          <cell r="B5654" t="str">
            <v>TE C/FLANGES FOFO PN-10 DN 700X700</v>
          </cell>
          <cell r="C5654" t="str">
            <v>UN</v>
          </cell>
          <cell r="E5654" t="str">
            <v>0,39</v>
          </cell>
        </row>
        <row r="5655">
          <cell r="A5655">
            <v>6772</v>
          </cell>
          <cell r="B5655" t="str">
            <v>TE C/FLANGES FOFO PN-10 DN 800X200</v>
          </cell>
          <cell r="C5655" t="str">
            <v>UN</v>
          </cell>
          <cell r="E5655" t="str">
            <v>0,33</v>
          </cell>
        </row>
        <row r="5656">
          <cell r="A5656">
            <v>6883</v>
          </cell>
          <cell r="B5656" t="str">
            <v>TE C/FLANGES FOFO PN-10 DN 800X400</v>
          </cell>
          <cell r="C5656" t="str">
            <v>UN</v>
          </cell>
          <cell r="E5656" t="str">
            <v>0,36</v>
          </cell>
        </row>
        <row r="5657">
          <cell r="A5657">
            <v>6773</v>
          </cell>
          <cell r="B5657" t="str">
            <v>TE C/FLANGES FOFO PN-10 DN 800X600</v>
          </cell>
          <cell r="C5657" t="str">
            <v>UN</v>
          </cell>
          <cell r="E5657" t="str">
            <v>0,41</v>
          </cell>
        </row>
        <row r="5658">
          <cell r="A5658">
            <v>6882</v>
          </cell>
          <cell r="B5658" t="str">
            <v>TE C/FLANGES FOFO PN-10 DN 800X800</v>
          </cell>
          <cell r="C5658" t="str">
            <v>UN</v>
          </cell>
          <cell r="E5658" t="str">
            <v>0,58</v>
          </cell>
        </row>
        <row r="5659">
          <cell r="A5659">
            <v>6774</v>
          </cell>
          <cell r="B5659" t="str">
            <v>TE C/FLANGES FOFO PN-10 DN 900X200</v>
          </cell>
          <cell r="C5659" t="str">
            <v>UN</v>
          </cell>
          <cell r="E5659" t="str">
            <v>0,38</v>
          </cell>
        </row>
        <row r="5660">
          <cell r="A5660">
            <v>6775</v>
          </cell>
          <cell r="B5660" t="str">
            <v>TE C/FLANGES FOFO PN-10 DN 900X400</v>
          </cell>
          <cell r="C5660" t="str">
            <v>UN</v>
          </cell>
          <cell r="E5660" t="str">
            <v>0,47</v>
          </cell>
        </row>
        <row r="5661">
          <cell r="A5661">
            <v>6776</v>
          </cell>
          <cell r="B5661" t="str">
            <v>TE C/FLANGES FOFO PN-10 DN 900X600</v>
          </cell>
          <cell r="C5661" t="str">
            <v>UN</v>
          </cell>
          <cell r="E5661" t="str">
            <v>0,61</v>
          </cell>
        </row>
        <row r="5662">
          <cell r="A5662">
            <v>6777</v>
          </cell>
          <cell r="B5662" t="str">
            <v>TE C/FLANGES FOFO PN-10 DN 900X900</v>
          </cell>
          <cell r="C5662" t="str">
            <v>UN</v>
          </cell>
          <cell r="E5662" t="str">
            <v>0,74</v>
          </cell>
        </row>
        <row r="5663">
          <cell r="A5663">
            <v>6788</v>
          </cell>
          <cell r="B5663" t="str">
            <v>TE C/FLANGES FOFO PN-10/16 DN 100X80</v>
          </cell>
          <cell r="C5663" t="str">
            <v>UN</v>
          </cell>
          <cell r="E5663" t="str">
            <v>0,01</v>
          </cell>
        </row>
        <row r="5664">
          <cell r="A5664">
            <v>6724</v>
          </cell>
          <cell r="B5664" t="str">
            <v>TE C/FLANGES FOFO PN-10/16 DN 150X100</v>
          </cell>
          <cell r="C5664" t="str">
            <v>UN</v>
          </cell>
          <cell r="E5664" t="str">
            <v>0,01</v>
          </cell>
        </row>
        <row r="5665">
          <cell r="A5665">
            <v>6723</v>
          </cell>
          <cell r="B5665" t="str">
            <v>TE C/FLANGES FOFO PN-10/16 DN 150X80</v>
          </cell>
          <cell r="C5665" t="str">
            <v>UN</v>
          </cell>
          <cell r="E5665" t="str">
            <v>0,02</v>
          </cell>
        </row>
        <row r="5666">
          <cell r="A5666">
            <v>6827</v>
          </cell>
          <cell r="B5666" t="str">
            <v>TE C/FLANGES FOFO PN-10/16 DN 200X100</v>
          </cell>
          <cell r="C5666" t="str">
            <v>UN</v>
          </cell>
          <cell r="E5666" t="str">
            <v>0,02</v>
          </cell>
        </row>
        <row r="5667">
          <cell r="A5667">
            <v>6726</v>
          </cell>
          <cell r="B5667" t="str">
            <v>TE C/FLANGES FOFO PN-10/16 DN 200X150</v>
          </cell>
          <cell r="C5667" t="str">
            <v>UN</v>
          </cell>
          <cell r="E5667" t="str">
            <v>0,03</v>
          </cell>
        </row>
        <row r="5668">
          <cell r="A5668">
            <v>6727</v>
          </cell>
          <cell r="B5668" t="str">
            <v>TE C/FLANGES FOFO PN-10/16 DN 200X200</v>
          </cell>
          <cell r="C5668" t="str">
            <v>UN</v>
          </cell>
          <cell r="E5668" t="str">
            <v>0,02</v>
          </cell>
        </row>
        <row r="5669">
          <cell r="A5669">
            <v>6725</v>
          </cell>
          <cell r="B5669" t="str">
            <v>TE C/FLANGES FOFO PN-10/16 DN 200X50</v>
          </cell>
          <cell r="C5669" t="str">
            <v>UN</v>
          </cell>
          <cell r="E5669" t="str">
            <v>0,02</v>
          </cell>
        </row>
        <row r="5670">
          <cell r="A5670">
            <v>6828</v>
          </cell>
          <cell r="B5670" t="str">
            <v>TE C/FLANGES FOFO PN-10/16 DN 200X80</v>
          </cell>
          <cell r="C5670" t="str">
            <v>UN</v>
          </cell>
          <cell r="E5670" t="str">
            <v>0,03</v>
          </cell>
        </row>
        <row r="5671">
          <cell r="A5671">
            <v>6729</v>
          </cell>
          <cell r="B5671" t="str">
            <v>TE C/FLANGES FOFO PN-10/16 DN 250X100</v>
          </cell>
          <cell r="C5671" t="str">
            <v>UN</v>
          </cell>
          <cell r="E5671" t="str">
            <v>0,04</v>
          </cell>
        </row>
        <row r="5672">
          <cell r="A5672">
            <v>6730</v>
          </cell>
          <cell r="B5672" t="str">
            <v>TE C/FLANGES FOFO PN-10/16 DN 250X200</v>
          </cell>
          <cell r="C5672" t="str">
            <v>UN</v>
          </cell>
          <cell r="E5672" t="str">
            <v>0,05</v>
          </cell>
        </row>
        <row r="5673">
          <cell r="A5673">
            <v>6731</v>
          </cell>
          <cell r="B5673" t="str">
            <v>TE C/FLANGES FOFO PN-10/16 DN 250X250</v>
          </cell>
          <cell r="C5673" t="str">
            <v>UN</v>
          </cell>
          <cell r="E5673" t="str">
            <v>0,06</v>
          </cell>
        </row>
        <row r="5674">
          <cell r="A5674">
            <v>6826</v>
          </cell>
          <cell r="B5674" t="str">
            <v>TE C/FLANGES FOFO PN-10/16 DN 250X50</v>
          </cell>
          <cell r="C5674" t="str">
            <v>UN</v>
          </cell>
          <cell r="E5674" t="str">
            <v>0,04</v>
          </cell>
        </row>
        <row r="5675">
          <cell r="A5675">
            <v>6728</v>
          </cell>
          <cell r="B5675" t="str">
            <v>TE C/FLANGES FOFO PN-10/16 DN 250X80</v>
          </cell>
          <cell r="C5675" t="str">
            <v>UN</v>
          </cell>
          <cell r="E5675" t="str">
            <v>0,05</v>
          </cell>
        </row>
        <row r="5676">
          <cell r="A5676">
            <v>6732</v>
          </cell>
          <cell r="B5676" t="str">
            <v>TE C/FLANGES FOFO PN-10/16 DN 300X100</v>
          </cell>
          <cell r="C5676" t="str">
            <v>UN</v>
          </cell>
          <cell r="E5676" t="str">
            <v>0,05</v>
          </cell>
        </row>
        <row r="5677">
          <cell r="A5677">
            <v>6733</v>
          </cell>
          <cell r="B5677" t="str">
            <v>TE C/FLANGES FOFO PN-10/16 DN 300X200</v>
          </cell>
          <cell r="C5677" t="str">
            <v>UN</v>
          </cell>
          <cell r="E5677" t="str">
            <v>0,05</v>
          </cell>
        </row>
        <row r="5678">
          <cell r="A5678">
            <v>6750</v>
          </cell>
          <cell r="B5678" t="str">
            <v>TE C/FLANGES FOFO PN-10/16 DN 300X300</v>
          </cell>
          <cell r="C5678" t="str">
            <v>UN</v>
          </cell>
          <cell r="E5678" t="str">
            <v>0,06</v>
          </cell>
        </row>
        <row r="5679">
          <cell r="A5679">
            <v>6832</v>
          </cell>
          <cell r="B5679" t="str">
            <v>TE C/FLANGES FOFO PN-10/16/25 DN 100X50</v>
          </cell>
          <cell r="C5679" t="str">
            <v>UN</v>
          </cell>
          <cell r="E5679" t="str">
            <v>0,01</v>
          </cell>
        </row>
        <row r="5680">
          <cell r="A5680">
            <v>6791</v>
          </cell>
          <cell r="B5680" t="str">
            <v>TE C/FLANGES FOFO PN-10/16/25 DN 150X150</v>
          </cell>
          <cell r="C5680" t="str">
            <v>UN</v>
          </cell>
          <cell r="E5680" t="str">
            <v>0,01</v>
          </cell>
        </row>
        <row r="5681">
          <cell r="A5681">
            <v>6830</v>
          </cell>
          <cell r="B5681" t="str">
            <v>TE C/FLANGES FOFO PN-10/16/25 DN 150X50</v>
          </cell>
          <cell r="C5681" t="str">
            <v>UN</v>
          </cell>
          <cell r="E5681" t="str">
            <v>0,02</v>
          </cell>
        </row>
        <row r="5682">
          <cell r="A5682">
            <v>6721</v>
          </cell>
          <cell r="B5682" t="str">
            <v>TE C/FLANGES FOFO PN-10/16/25 DN 80X80</v>
          </cell>
          <cell r="C5682" t="str">
            <v>UN</v>
          </cell>
          <cell r="E5682" t="str">
            <v>0,01</v>
          </cell>
        </row>
        <row r="5683">
          <cell r="A5683">
            <v>6868</v>
          </cell>
          <cell r="B5683" t="str">
            <v>TE C/FLANGES FOFO PN-16 DN 1000X1000</v>
          </cell>
          <cell r="C5683" t="str">
            <v>UN</v>
          </cell>
          <cell r="E5683" t="str">
            <v>1,08</v>
          </cell>
        </row>
        <row r="5684">
          <cell r="A5684">
            <v>6869</v>
          </cell>
          <cell r="B5684" t="str">
            <v>TE C/FLANGES FOFO PN-16 DN 1000X200</v>
          </cell>
          <cell r="C5684" t="str">
            <v>UN</v>
          </cell>
          <cell r="E5684" t="str">
            <v>0,55</v>
          </cell>
        </row>
        <row r="5685">
          <cell r="A5685">
            <v>7002</v>
          </cell>
          <cell r="B5685" t="str">
            <v>TE C/FLANGES FOFO PN-16 DN 1000X400</v>
          </cell>
          <cell r="C5685" t="str">
            <v>UN</v>
          </cell>
          <cell r="E5685" t="str">
            <v>0,66</v>
          </cell>
        </row>
        <row r="5686">
          <cell r="A5686">
            <v>7003</v>
          </cell>
          <cell r="B5686" t="str">
            <v>TE C/FLANGES FOFO PN-16 DN 1000X600</v>
          </cell>
          <cell r="C5686" t="str">
            <v>UN</v>
          </cell>
          <cell r="E5686" t="str">
            <v>0,98</v>
          </cell>
        </row>
        <row r="5687">
          <cell r="A5687">
            <v>6836</v>
          </cell>
          <cell r="B5687" t="str">
            <v>TE C/FLANGES FOFO PN-16 DN 200X100</v>
          </cell>
          <cell r="C5687" t="str">
            <v>UN</v>
          </cell>
          <cell r="E5687" t="str">
            <v>0,03</v>
          </cell>
        </row>
        <row r="5688">
          <cell r="A5688">
            <v>6794</v>
          </cell>
          <cell r="B5688" t="str">
            <v>TE C/FLANGES FOFO PN-16 DN 200X150</v>
          </cell>
          <cell r="C5688" t="str">
            <v>UN</v>
          </cell>
          <cell r="E5688" t="str">
            <v>0,03</v>
          </cell>
        </row>
        <row r="5689">
          <cell r="A5689">
            <v>6795</v>
          </cell>
          <cell r="B5689" t="str">
            <v>TE C/FLANGES FOFO PN-16 DN 200X200</v>
          </cell>
          <cell r="C5689" t="str">
            <v>UN</v>
          </cell>
          <cell r="E5689" t="str">
            <v>0,03</v>
          </cell>
        </row>
        <row r="5690">
          <cell r="A5690">
            <v>6834</v>
          </cell>
          <cell r="B5690" t="str">
            <v>TE C/FLANGES FOFO PN-16 DN 250X100</v>
          </cell>
          <cell r="C5690" t="str">
            <v>UN</v>
          </cell>
          <cell r="E5690" t="str">
            <v>0,04</v>
          </cell>
        </row>
        <row r="5691">
          <cell r="A5691">
            <v>6856</v>
          </cell>
          <cell r="B5691" t="str">
            <v>TE C/FLANGES FOFO PN-16 DN 250X200</v>
          </cell>
          <cell r="C5691" t="str">
            <v>UN</v>
          </cell>
          <cell r="E5691" t="str">
            <v>0,05</v>
          </cell>
        </row>
        <row r="5692">
          <cell r="A5692">
            <v>6797</v>
          </cell>
          <cell r="B5692" t="str">
            <v>TE C/FLANGES FOFO PN-16 DN 250X250</v>
          </cell>
          <cell r="C5692" t="str">
            <v>UN</v>
          </cell>
          <cell r="E5692" t="str">
            <v>0,05</v>
          </cell>
        </row>
        <row r="5693">
          <cell r="A5693">
            <v>6798</v>
          </cell>
          <cell r="B5693" t="str">
            <v>TE C/FLANGES FOFO PN-16 DN 300X100</v>
          </cell>
          <cell r="C5693" t="str">
            <v>UN</v>
          </cell>
          <cell r="E5693" t="str">
            <v>0,06</v>
          </cell>
        </row>
        <row r="5694">
          <cell r="A5694">
            <v>6799</v>
          </cell>
          <cell r="B5694" t="str">
            <v>TE C/FLANGES FOFO PN-16 DN 300X200</v>
          </cell>
          <cell r="C5694" t="str">
            <v>UN</v>
          </cell>
          <cell r="E5694" t="str">
            <v>0,07</v>
          </cell>
        </row>
        <row r="5695">
          <cell r="A5695">
            <v>6800</v>
          </cell>
          <cell r="B5695" t="str">
            <v>TE C/FLANGES FOFO PN-16 DN 300X300</v>
          </cell>
          <cell r="C5695" t="str">
            <v>UN</v>
          </cell>
          <cell r="E5695" t="str">
            <v>0,07</v>
          </cell>
        </row>
        <row r="5696">
          <cell r="A5696">
            <v>6855</v>
          </cell>
          <cell r="B5696" t="str">
            <v>TE C/FLANGES FOFO PN-16 DN 350X100</v>
          </cell>
          <cell r="C5696" t="str">
            <v>UN</v>
          </cell>
          <cell r="E5696" t="str">
            <v>0,08</v>
          </cell>
        </row>
        <row r="5697">
          <cell r="A5697">
            <v>6801</v>
          </cell>
          <cell r="B5697" t="str">
            <v>TE C/FLANGES FOFO PN-16 DN 350X200</v>
          </cell>
          <cell r="C5697" t="str">
            <v>UN</v>
          </cell>
          <cell r="E5697" t="str">
            <v>0,10</v>
          </cell>
        </row>
        <row r="5698">
          <cell r="A5698">
            <v>6802</v>
          </cell>
          <cell r="B5698" t="str">
            <v>TE C/FLANGES FOFO PN-16 DN 350X300</v>
          </cell>
          <cell r="C5698" t="str">
            <v>UN</v>
          </cell>
          <cell r="E5698" t="str">
            <v>0,12</v>
          </cell>
        </row>
        <row r="5699">
          <cell r="A5699">
            <v>6803</v>
          </cell>
          <cell r="B5699" t="str">
            <v>TE C/FLANGES FOFO PN-16 DN 350X350</v>
          </cell>
          <cell r="C5699" t="str">
            <v>UN</v>
          </cell>
          <cell r="E5699" t="str">
            <v>0,11</v>
          </cell>
        </row>
        <row r="5700">
          <cell r="A5700">
            <v>6854</v>
          </cell>
          <cell r="B5700" t="str">
            <v>TE C/FLANGES FOFO PN-16 DN 400X100</v>
          </cell>
          <cell r="C5700" t="str">
            <v>UN</v>
          </cell>
          <cell r="E5700" t="str">
            <v>0,11</v>
          </cell>
        </row>
        <row r="5701">
          <cell r="A5701">
            <v>6804</v>
          </cell>
          <cell r="B5701" t="str">
            <v>TE C/FLANGES FOFO PN-16 DN 400X200</v>
          </cell>
          <cell r="C5701" t="str">
            <v>UN</v>
          </cell>
          <cell r="E5701" t="str">
            <v>0,11</v>
          </cell>
        </row>
        <row r="5702">
          <cell r="A5702">
            <v>6805</v>
          </cell>
          <cell r="B5702" t="str">
            <v>TE C/FLANGES FOFO PN-16 DN 400X300</v>
          </cell>
          <cell r="C5702" t="str">
            <v>UN</v>
          </cell>
          <cell r="E5702" t="str">
            <v>0,12</v>
          </cell>
        </row>
        <row r="5703">
          <cell r="A5703">
            <v>6853</v>
          </cell>
          <cell r="B5703" t="str">
            <v>TE C/FLANGES FOFO PN-16 DN 400X400</v>
          </cell>
          <cell r="C5703" t="str">
            <v>UN</v>
          </cell>
          <cell r="E5703" t="str">
            <v>0,12</v>
          </cell>
        </row>
        <row r="5704">
          <cell r="A5704">
            <v>6806</v>
          </cell>
          <cell r="B5704" t="str">
            <v>TE C/FLANGES FOFO PN-16 DN 450X100</v>
          </cell>
          <cell r="C5704" t="str">
            <v>UN</v>
          </cell>
          <cell r="E5704" t="str">
            <v>0,15</v>
          </cell>
        </row>
        <row r="5705">
          <cell r="A5705">
            <v>6807</v>
          </cell>
          <cell r="B5705" t="str">
            <v>TE C/FLANGES FOFO PN-16 DN 450X200</v>
          </cell>
          <cell r="C5705" t="str">
            <v>UN</v>
          </cell>
          <cell r="E5705" t="str">
            <v>0,16</v>
          </cell>
        </row>
        <row r="5706">
          <cell r="A5706">
            <v>6808</v>
          </cell>
          <cell r="B5706" t="str">
            <v>TE C/FLANGES FOFO PN-16 DN 450X300</v>
          </cell>
          <cell r="C5706" t="str">
            <v>UN</v>
          </cell>
          <cell r="E5706" t="str">
            <v>0,16</v>
          </cell>
        </row>
        <row r="5707">
          <cell r="A5707">
            <v>6852</v>
          </cell>
          <cell r="B5707" t="str">
            <v>TE C/FLANGES FOFO PN-16 DN 450X400</v>
          </cell>
          <cell r="C5707" t="str">
            <v>UN</v>
          </cell>
          <cell r="E5707" t="str">
            <v>0,18</v>
          </cell>
        </row>
        <row r="5708">
          <cell r="A5708">
            <v>6954</v>
          </cell>
          <cell r="B5708" t="str">
            <v>TE C/FLANGES FOFO PN-16 DN 500X100</v>
          </cell>
          <cell r="C5708" t="str">
            <v>UN</v>
          </cell>
          <cell r="E5708" t="str">
            <v>0,17</v>
          </cell>
        </row>
        <row r="5709">
          <cell r="A5709">
            <v>6955</v>
          </cell>
          <cell r="B5709" t="str">
            <v>TE C/FLANGES FOFO PN-16 DN 500X200</v>
          </cell>
          <cell r="C5709" t="str">
            <v>UN</v>
          </cell>
          <cell r="E5709" t="str">
            <v>0,18</v>
          </cell>
        </row>
        <row r="5710">
          <cell r="A5710">
            <v>6956</v>
          </cell>
          <cell r="B5710" t="str">
            <v>TE C/FLANGES FOFO PN-16 DN 500X300</v>
          </cell>
          <cell r="C5710" t="str">
            <v>UN</v>
          </cell>
          <cell r="E5710" t="str">
            <v>0,18</v>
          </cell>
        </row>
        <row r="5711">
          <cell r="A5711">
            <v>6957</v>
          </cell>
          <cell r="B5711" t="str">
            <v>TE C/FLANGES FOFO PN-16 DN 500X400</v>
          </cell>
          <cell r="C5711" t="str">
            <v>UN</v>
          </cell>
          <cell r="E5711" t="str">
            <v>0,22</v>
          </cell>
        </row>
        <row r="5712">
          <cell r="A5712">
            <v>6958</v>
          </cell>
          <cell r="B5712" t="str">
            <v>TE C/FLANGES FOFO PN-16 DN 500X500</v>
          </cell>
          <cell r="C5712" t="str">
            <v>UN</v>
          </cell>
          <cell r="E5712" t="str">
            <v>0,23</v>
          </cell>
        </row>
        <row r="5713">
          <cell r="A5713">
            <v>6959</v>
          </cell>
          <cell r="B5713" t="str">
            <v>TE C/FLANGES FOFO PN-16 DN 600X200</v>
          </cell>
          <cell r="C5713" t="str">
            <v>UN</v>
          </cell>
          <cell r="E5713" t="str">
            <v>0,25</v>
          </cell>
        </row>
        <row r="5714">
          <cell r="A5714">
            <v>6874</v>
          </cell>
          <cell r="B5714" t="str">
            <v>TE C/FLANGES FOFO PN-16 DN 600X300</v>
          </cell>
          <cell r="C5714" t="str">
            <v>UN</v>
          </cell>
          <cell r="E5714" t="str">
            <v>0,25</v>
          </cell>
        </row>
        <row r="5715">
          <cell r="A5715">
            <v>6873</v>
          </cell>
          <cell r="B5715" t="str">
            <v>TE C/FLANGES FOFO PN-16 DN 600X400</v>
          </cell>
          <cell r="C5715" t="str">
            <v>UN</v>
          </cell>
          <cell r="E5715" t="str">
            <v>0,27</v>
          </cell>
        </row>
        <row r="5716">
          <cell r="A5716">
            <v>6960</v>
          </cell>
          <cell r="B5716" t="str">
            <v>TE C/FLANGES FOFO PN-16 DN 600X500</v>
          </cell>
          <cell r="C5716" t="str">
            <v>UN</v>
          </cell>
          <cell r="E5716" t="str">
            <v>0,30</v>
          </cell>
        </row>
        <row r="5717">
          <cell r="A5717">
            <v>6961</v>
          </cell>
          <cell r="B5717" t="str">
            <v>TE C/FLANGES FOFO PN-16 DN 600X600</v>
          </cell>
          <cell r="C5717" t="str">
            <v>UN</v>
          </cell>
          <cell r="E5717" t="str">
            <v>0,35</v>
          </cell>
        </row>
        <row r="5718">
          <cell r="A5718">
            <v>6962</v>
          </cell>
          <cell r="B5718" t="str">
            <v>TE C/FLANGES FOFO PN-16 DN 700X200</v>
          </cell>
          <cell r="C5718" t="str">
            <v>UN</v>
          </cell>
          <cell r="E5718" t="str">
            <v>0,29</v>
          </cell>
        </row>
        <row r="5719">
          <cell r="A5719">
            <v>6963</v>
          </cell>
          <cell r="B5719" t="str">
            <v>TE C/FLANGES FOFO PN-16 DN 700X400</v>
          </cell>
          <cell r="C5719" t="str">
            <v>UN</v>
          </cell>
          <cell r="E5719" t="str">
            <v>0,37</v>
          </cell>
        </row>
        <row r="5720">
          <cell r="A5720">
            <v>6872</v>
          </cell>
          <cell r="B5720" t="str">
            <v>TE C/FLANGES FOFO PN-16 DN 700X700</v>
          </cell>
          <cell r="C5720" t="str">
            <v>UN</v>
          </cell>
          <cell r="E5720" t="str">
            <v>0,53</v>
          </cell>
        </row>
        <row r="5721">
          <cell r="A5721">
            <v>6871</v>
          </cell>
          <cell r="B5721" t="str">
            <v>TE C/FLANGES FOFO PN-16 DN 800X200</v>
          </cell>
          <cell r="C5721" t="str">
            <v>UN</v>
          </cell>
          <cell r="E5721" t="str">
            <v>0,36</v>
          </cell>
        </row>
        <row r="5722">
          <cell r="A5722">
            <v>6964</v>
          </cell>
          <cell r="B5722" t="str">
            <v>TE C/FLANGES FOFO PN-16 DN 800X400</v>
          </cell>
          <cell r="C5722" t="str">
            <v>UN</v>
          </cell>
          <cell r="E5722" t="str">
            <v>0,45</v>
          </cell>
        </row>
        <row r="5723">
          <cell r="A5723">
            <v>6965</v>
          </cell>
          <cell r="B5723" t="str">
            <v>TE C/FLANGES FOFO PN-16 DN 800X600</v>
          </cell>
          <cell r="C5723" t="str">
            <v>UN</v>
          </cell>
          <cell r="E5723" t="str">
            <v>0,56</v>
          </cell>
        </row>
        <row r="5724">
          <cell r="A5724">
            <v>6966</v>
          </cell>
          <cell r="B5724" t="str">
            <v>TE C/FLANGES FOFO PN-16 DN 800X800</v>
          </cell>
          <cell r="C5724" t="str">
            <v>UN</v>
          </cell>
          <cell r="E5724" t="str">
            <v>0,60</v>
          </cell>
        </row>
        <row r="5725">
          <cell r="A5725">
            <v>6870</v>
          </cell>
          <cell r="B5725" t="str">
            <v>TE C/FLANGES FOFO PN-16 DN 900X200</v>
          </cell>
          <cell r="C5725" t="str">
            <v>UN</v>
          </cell>
          <cell r="E5725" t="str">
            <v>0,42</v>
          </cell>
        </row>
        <row r="5726">
          <cell r="A5726">
            <v>6999</v>
          </cell>
          <cell r="B5726" t="str">
            <v>TE C/FLANGES FOFO PN-16 DN 900X400</v>
          </cell>
          <cell r="C5726" t="str">
            <v>UN</v>
          </cell>
          <cell r="E5726" t="str">
            <v>0,51</v>
          </cell>
        </row>
        <row r="5727">
          <cell r="A5727">
            <v>7000</v>
          </cell>
          <cell r="B5727" t="str">
            <v>TE C/FLANGES FOFO PN-16 DN 900X600</v>
          </cell>
          <cell r="C5727" t="str">
            <v>UN</v>
          </cell>
          <cell r="E5727" t="str">
            <v>0,74</v>
          </cell>
        </row>
        <row r="5728">
          <cell r="A5728">
            <v>7001</v>
          </cell>
          <cell r="B5728" t="str">
            <v>TE C/FLANGES FOFO PN-16 DN 900X900</v>
          </cell>
          <cell r="C5728" t="str">
            <v>UN</v>
          </cell>
          <cell r="E5728" t="str">
            <v>0,76</v>
          </cell>
        </row>
        <row r="5729">
          <cell r="A5729">
            <v>6865</v>
          </cell>
          <cell r="B5729" t="str">
            <v>TE C/FLANGES FOFO PN-25 DN 100X100</v>
          </cell>
          <cell r="C5729" t="str">
            <v>UN</v>
          </cell>
          <cell r="E5729" t="str">
            <v>0,01</v>
          </cell>
        </row>
        <row r="5730">
          <cell r="A5730">
            <v>6898</v>
          </cell>
          <cell r="B5730" t="str">
            <v>TE C/FLANGES FOFO PN-25 DN 1000X1000</v>
          </cell>
          <cell r="C5730" t="str">
            <v>UN</v>
          </cell>
          <cell r="E5730" t="str">
            <v>1,29</v>
          </cell>
        </row>
        <row r="5731">
          <cell r="A5731">
            <v>6899</v>
          </cell>
          <cell r="B5731" t="str">
            <v>TE C/FLANGES FOFO PN-25 DN 1000X200</v>
          </cell>
          <cell r="C5731" t="str">
            <v>UN</v>
          </cell>
          <cell r="E5731" t="str">
            <v>0,69</v>
          </cell>
        </row>
        <row r="5732">
          <cell r="A5732">
            <v>6933</v>
          </cell>
          <cell r="B5732" t="str">
            <v>TE C/FLANGES FOFO PN-25 DN 1000X400</v>
          </cell>
          <cell r="C5732" t="str">
            <v>UN</v>
          </cell>
          <cell r="E5732" t="str">
            <v>0,81</v>
          </cell>
        </row>
        <row r="5733">
          <cell r="A5733">
            <v>6934</v>
          </cell>
          <cell r="B5733" t="str">
            <v>TE C/FLANGES FOFO PN-25 DN 1000X600</v>
          </cell>
          <cell r="C5733" t="str">
            <v>UN</v>
          </cell>
          <cell r="E5733" t="str">
            <v>1,13</v>
          </cell>
        </row>
        <row r="5734">
          <cell r="A5734">
            <v>7015</v>
          </cell>
          <cell r="B5734" t="str">
            <v>TE C/FLANGES FOFO PN-25 DN 150X100</v>
          </cell>
          <cell r="C5734" t="str">
            <v>UN</v>
          </cell>
          <cell r="E5734" t="str">
            <v>0,02</v>
          </cell>
        </row>
        <row r="5735">
          <cell r="A5735">
            <v>7019</v>
          </cell>
          <cell r="B5735" t="str">
            <v>TE C/FLANGES FOFO PN-25 DN 200X100</v>
          </cell>
          <cell r="C5735" t="str">
            <v>UN</v>
          </cell>
          <cell r="E5735" t="str">
            <v>0,03</v>
          </cell>
        </row>
        <row r="5736">
          <cell r="A5736">
            <v>6864</v>
          </cell>
          <cell r="B5736" t="str">
            <v>TE C/FLANGES FOFO PN-25 DN 200X150</v>
          </cell>
          <cell r="C5736" t="str">
            <v>UN</v>
          </cell>
          <cell r="E5736" t="str">
            <v>0,03</v>
          </cell>
        </row>
        <row r="5737">
          <cell r="A5737">
            <v>7020</v>
          </cell>
          <cell r="B5737" t="str">
            <v>TE C/FLANGES FOFO PN-25 DN 200X200</v>
          </cell>
          <cell r="C5737" t="str">
            <v>UN</v>
          </cell>
          <cell r="E5737" t="str">
            <v>0,03</v>
          </cell>
        </row>
        <row r="5738">
          <cell r="A5738">
            <v>7023</v>
          </cell>
          <cell r="B5738" t="str">
            <v>TE C/FLANGES FOFO PN-25 DN 250X100</v>
          </cell>
          <cell r="C5738" t="str">
            <v>UN</v>
          </cell>
          <cell r="E5738" t="str">
            <v>0,05</v>
          </cell>
        </row>
        <row r="5739">
          <cell r="A5739">
            <v>6863</v>
          </cell>
          <cell r="B5739" t="str">
            <v>TE C/FLANGES FOFO PN-25 DN 250X200</v>
          </cell>
          <cell r="C5739" t="str">
            <v>UN</v>
          </cell>
          <cell r="E5739" t="str">
            <v>0,05</v>
          </cell>
        </row>
        <row r="5740">
          <cell r="A5740">
            <v>7024</v>
          </cell>
          <cell r="B5740" t="str">
            <v>TE C/FLANGES FOFO PN-25 DN 250X250</v>
          </cell>
          <cell r="C5740" t="str">
            <v>UN</v>
          </cell>
          <cell r="E5740" t="str">
            <v>0,06</v>
          </cell>
        </row>
        <row r="5741">
          <cell r="A5741">
            <v>6862</v>
          </cell>
          <cell r="B5741" t="str">
            <v>TE C/FLANGES FOFO PN-25 DN 300X100</v>
          </cell>
          <cell r="C5741" t="str">
            <v>UN</v>
          </cell>
          <cell r="E5741" t="str">
            <v>0,06</v>
          </cell>
        </row>
        <row r="5742">
          <cell r="A5742">
            <v>7025</v>
          </cell>
          <cell r="B5742" t="str">
            <v>TE C/FLANGES FOFO PN-25 DN 300X200</v>
          </cell>
          <cell r="C5742" t="str">
            <v>UN</v>
          </cell>
          <cell r="E5742" t="str">
            <v>0,07</v>
          </cell>
        </row>
        <row r="5743">
          <cell r="A5743">
            <v>6861</v>
          </cell>
          <cell r="B5743" t="str">
            <v>TE C/FLANGES FOFO PN-25 DN 300X300</v>
          </cell>
          <cell r="C5743" t="str">
            <v>UN</v>
          </cell>
          <cell r="E5743" t="str">
            <v>0,07</v>
          </cell>
        </row>
        <row r="5744">
          <cell r="A5744">
            <v>7026</v>
          </cell>
          <cell r="B5744" t="str">
            <v>TE C/FLANGES FOFO PN-25 DN 350X100</v>
          </cell>
          <cell r="C5744" t="str">
            <v>UN</v>
          </cell>
          <cell r="E5744" t="str">
            <v>0,08</v>
          </cell>
        </row>
        <row r="5745">
          <cell r="A5745">
            <v>6860</v>
          </cell>
          <cell r="B5745" t="str">
            <v>TE C/FLANGES FOFO PN-25 DN 350X200</v>
          </cell>
          <cell r="C5745" t="str">
            <v>UN</v>
          </cell>
          <cell r="E5745" t="str">
            <v>0,10</v>
          </cell>
        </row>
        <row r="5746">
          <cell r="A5746">
            <v>7027</v>
          </cell>
          <cell r="B5746" t="str">
            <v>TE C/FLANGES FOFO PN-25 DN 350X300</v>
          </cell>
          <cell r="C5746" t="str">
            <v>UN</v>
          </cell>
          <cell r="E5746" t="str">
            <v>0,14</v>
          </cell>
        </row>
        <row r="5747">
          <cell r="A5747">
            <v>6907</v>
          </cell>
          <cell r="B5747" t="str">
            <v>TE C/FLANGES FOFO PN-25 DN 350X350</v>
          </cell>
          <cell r="C5747" t="str">
            <v>UN</v>
          </cell>
          <cell r="E5747" t="str">
            <v>0,11</v>
          </cell>
        </row>
        <row r="5748">
          <cell r="A5748">
            <v>7028</v>
          </cell>
          <cell r="B5748" t="str">
            <v>TE C/FLANGES FOFO PN-25 DN 400X100</v>
          </cell>
          <cell r="C5748" t="str">
            <v>UN</v>
          </cell>
          <cell r="E5748" t="str">
            <v>0,12</v>
          </cell>
        </row>
        <row r="5749">
          <cell r="A5749">
            <v>7029</v>
          </cell>
          <cell r="B5749" t="str">
            <v>TE C/FLANGES FOFO PN-25 DN 400X200</v>
          </cell>
          <cell r="C5749" t="str">
            <v>UN</v>
          </cell>
          <cell r="E5749" t="str">
            <v>0,13</v>
          </cell>
        </row>
        <row r="5750">
          <cell r="A5750">
            <v>6906</v>
          </cell>
          <cell r="B5750" t="str">
            <v>TE C/FLANGES FOFO PN-25 DN 400X300</v>
          </cell>
          <cell r="C5750" t="str">
            <v>UN</v>
          </cell>
          <cell r="E5750" t="str">
            <v>0,14</v>
          </cell>
        </row>
        <row r="5751">
          <cell r="A5751">
            <v>7030</v>
          </cell>
          <cell r="B5751" t="str">
            <v>TE C/FLANGES FOFO PN-25 DN 400X400</v>
          </cell>
          <cell r="C5751" t="str">
            <v>UN</v>
          </cell>
          <cell r="E5751" t="str">
            <v>0,16</v>
          </cell>
        </row>
        <row r="5752">
          <cell r="A5752">
            <v>6936</v>
          </cell>
          <cell r="B5752" t="str">
            <v>TE C/FLANGES FOFO PN-25 DN 450X100</v>
          </cell>
          <cell r="C5752" t="str">
            <v>UN</v>
          </cell>
          <cell r="E5752" t="str">
            <v>0,19</v>
          </cell>
        </row>
        <row r="5753">
          <cell r="A5753">
            <v>6905</v>
          </cell>
          <cell r="B5753" t="str">
            <v>TE C/FLANGES FOFO PN-25 DN 450X200</v>
          </cell>
          <cell r="C5753" t="str">
            <v>UN</v>
          </cell>
          <cell r="E5753" t="str">
            <v>0,19</v>
          </cell>
        </row>
        <row r="5754">
          <cell r="A5754">
            <v>6937</v>
          </cell>
          <cell r="B5754" t="str">
            <v>TE C/FLANGES FOFO PN-25 DN 450X300</v>
          </cell>
          <cell r="C5754" t="str">
            <v>UN</v>
          </cell>
          <cell r="E5754" t="str">
            <v>0,20</v>
          </cell>
        </row>
        <row r="5755">
          <cell r="A5755">
            <v>6938</v>
          </cell>
          <cell r="B5755" t="str">
            <v>TE C/FLANGES FOFO PN-25 DN 450X400</v>
          </cell>
          <cell r="C5755" t="str">
            <v>UN</v>
          </cell>
          <cell r="E5755" t="str">
            <v>0,23</v>
          </cell>
        </row>
        <row r="5756">
          <cell r="A5756">
            <v>6904</v>
          </cell>
          <cell r="B5756" t="str">
            <v>TE C/FLANGES FOFO PN-25 DN 500X100</v>
          </cell>
          <cell r="C5756" t="str">
            <v>UN</v>
          </cell>
          <cell r="E5756" t="str">
            <v>0,18</v>
          </cell>
        </row>
        <row r="5757">
          <cell r="A5757">
            <v>6940</v>
          </cell>
          <cell r="B5757" t="str">
            <v>TE C/FLANGES FOFO PN-25 DN 500X200</v>
          </cell>
          <cell r="C5757" t="str">
            <v>UN</v>
          </cell>
          <cell r="E5757" t="str">
            <v>0,19</v>
          </cell>
        </row>
        <row r="5758">
          <cell r="A5758">
            <v>6941</v>
          </cell>
          <cell r="B5758" t="str">
            <v>TE C/FLANGES FOFO PN-25 DN 500X300</v>
          </cell>
          <cell r="C5758" t="str">
            <v>UN</v>
          </cell>
          <cell r="E5758" t="str">
            <v>0,20</v>
          </cell>
        </row>
        <row r="5759">
          <cell r="A5759">
            <v>6942</v>
          </cell>
          <cell r="B5759" t="str">
            <v>TE C/FLANGES FOFO PN-25 DN 500X400</v>
          </cell>
          <cell r="C5759" t="str">
            <v>UN</v>
          </cell>
          <cell r="E5759" t="str">
            <v>0,25</v>
          </cell>
        </row>
        <row r="5760">
          <cell r="A5760">
            <v>6943</v>
          </cell>
          <cell r="B5760" t="str">
            <v>TE C/FLANGES FOFO PN-25 DN 500X500</v>
          </cell>
          <cell r="C5760" t="str">
            <v>UN</v>
          </cell>
          <cell r="E5760" t="str">
            <v>0,23</v>
          </cell>
        </row>
        <row r="5761">
          <cell r="A5761">
            <v>6945</v>
          </cell>
          <cell r="B5761" t="str">
            <v>TE C/FLANGES FOFO PN-25 DN 600X200</v>
          </cell>
          <cell r="C5761" t="str">
            <v>UN</v>
          </cell>
          <cell r="E5761" t="str">
            <v>0,27</v>
          </cell>
        </row>
        <row r="5762">
          <cell r="A5762">
            <v>6946</v>
          </cell>
          <cell r="B5762" t="str">
            <v>TE C/FLANGES FOFO PN-25 DN 600X400</v>
          </cell>
          <cell r="C5762" t="str">
            <v>UN</v>
          </cell>
          <cell r="E5762" t="str">
            <v>0,29</v>
          </cell>
        </row>
        <row r="5763">
          <cell r="A5763">
            <v>6947</v>
          </cell>
          <cell r="B5763" t="str">
            <v>TE C/FLANGES FOFO PN-25 DN 600X500</v>
          </cell>
          <cell r="C5763" t="str">
            <v>UN</v>
          </cell>
          <cell r="E5763" t="str">
            <v>0,37</v>
          </cell>
        </row>
        <row r="5764">
          <cell r="A5764">
            <v>6902</v>
          </cell>
          <cell r="B5764" t="str">
            <v>TE C/FLANGES FOFO PN-25 DN 600X600</v>
          </cell>
          <cell r="C5764" t="str">
            <v>UN</v>
          </cell>
          <cell r="E5764" t="str">
            <v>0,39</v>
          </cell>
        </row>
        <row r="5765">
          <cell r="A5765">
            <v>6948</v>
          </cell>
          <cell r="B5765" t="str">
            <v>TE C/FLANGES FOFO PN-25 DN 700X200</v>
          </cell>
          <cell r="C5765" t="str">
            <v>UN</v>
          </cell>
          <cell r="E5765" t="str">
            <v>0,36</v>
          </cell>
        </row>
        <row r="5766">
          <cell r="A5766">
            <v>6949</v>
          </cell>
          <cell r="B5766" t="str">
            <v>TE C/FLANGES FOFO PN-25 DN 700X400</v>
          </cell>
          <cell r="C5766" t="str">
            <v>UN</v>
          </cell>
          <cell r="E5766" t="str">
            <v>0,45</v>
          </cell>
        </row>
        <row r="5767">
          <cell r="A5767">
            <v>6901</v>
          </cell>
          <cell r="B5767" t="str">
            <v>TE C/FLANGES FOFO PN-25 DN 700X700</v>
          </cell>
          <cell r="C5767" t="str">
            <v>UN</v>
          </cell>
          <cell r="E5767" t="str">
            <v>0,55</v>
          </cell>
        </row>
        <row r="5768">
          <cell r="A5768">
            <v>6950</v>
          </cell>
          <cell r="B5768" t="str">
            <v>TE C/FLANGES FOFO PN-25 DN 800X200</v>
          </cell>
          <cell r="C5768" t="str">
            <v>UN</v>
          </cell>
          <cell r="E5768" t="str">
            <v>0,45</v>
          </cell>
        </row>
        <row r="5769">
          <cell r="A5769">
            <v>6951</v>
          </cell>
          <cell r="B5769" t="str">
            <v>TE C/FLANGES FOFO PN-25 DN 800X400</v>
          </cell>
          <cell r="C5769" t="str">
            <v>UN</v>
          </cell>
          <cell r="E5769" t="str">
            <v>0,55</v>
          </cell>
        </row>
        <row r="5770">
          <cell r="A5770">
            <v>6928</v>
          </cell>
          <cell r="B5770" t="str">
            <v>TE C/FLANGES FOFO PN-25 DN 800X600</v>
          </cell>
          <cell r="C5770" t="str">
            <v>UN</v>
          </cell>
          <cell r="E5770" t="str">
            <v>0,65</v>
          </cell>
        </row>
        <row r="5771">
          <cell r="A5771">
            <v>6929</v>
          </cell>
          <cell r="B5771" t="str">
            <v>TE C/FLANGES FOFO PN-25 DN 800X800</v>
          </cell>
          <cell r="C5771" t="str">
            <v>UN</v>
          </cell>
          <cell r="E5771" t="str">
            <v>0,72</v>
          </cell>
        </row>
        <row r="5772">
          <cell r="A5772">
            <v>6900</v>
          </cell>
          <cell r="B5772" t="str">
            <v>TE C/FLANGES FOFO PN-25 DN 900X200</v>
          </cell>
          <cell r="C5772" t="str">
            <v>UN</v>
          </cell>
          <cell r="E5772" t="str">
            <v>0,55</v>
          </cell>
        </row>
        <row r="5773">
          <cell r="A5773">
            <v>6930</v>
          </cell>
          <cell r="B5773" t="str">
            <v>TE C/FLANGES FOFO PN-25 DN 900X400</v>
          </cell>
          <cell r="C5773" t="str">
            <v>UN</v>
          </cell>
          <cell r="E5773" t="str">
            <v>0,63</v>
          </cell>
        </row>
        <row r="5774">
          <cell r="A5774">
            <v>6931</v>
          </cell>
          <cell r="B5774" t="str">
            <v>TE C/FLANGES FOFO PN-25 DN 900X600</v>
          </cell>
          <cell r="C5774" t="str">
            <v>UN</v>
          </cell>
          <cell r="E5774" t="str">
            <v>0,85</v>
          </cell>
        </row>
        <row r="5775">
          <cell r="A5775">
            <v>6932</v>
          </cell>
          <cell r="B5775" t="str">
            <v>TE C/FLANGES FOFO PN-25 DN 900X900</v>
          </cell>
          <cell r="C5775" t="str">
            <v>UN</v>
          </cell>
          <cell r="E5775" t="str">
            <v>0,91</v>
          </cell>
        </row>
        <row r="5776">
          <cell r="A5776">
            <v>6254</v>
          </cell>
          <cell r="B5776" t="str">
            <v>TE CERAMICO 90G ESG BBP DN 100 X 100</v>
          </cell>
          <cell r="C5776" t="str">
            <v>UN</v>
          </cell>
          <cell r="E5776" t="str">
            <v>7,76</v>
          </cell>
        </row>
        <row r="5777">
          <cell r="A5777">
            <v>6255</v>
          </cell>
          <cell r="B5777" t="str">
            <v>TE CERAMICO 90G ESG BBP DN 150 X 100</v>
          </cell>
          <cell r="C5777" t="str">
            <v>UN</v>
          </cell>
          <cell r="E5777" t="str">
            <v>7,76</v>
          </cell>
        </row>
        <row r="5778">
          <cell r="A5778">
            <v>6281</v>
          </cell>
          <cell r="B5778" t="str">
            <v>TE CERAMICO 90G ESG BBP DN 150 X 150</v>
          </cell>
          <cell r="C5778" t="str">
            <v>UN</v>
          </cell>
          <cell r="E5778" t="str">
            <v>9,38</v>
          </cell>
        </row>
        <row r="5779">
          <cell r="A5779">
            <v>6256</v>
          </cell>
          <cell r="B5779" t="str">
            <v>TE CERAMICO 90G ESG BBP DN 200 X 100</v>
          </cell>
          <cell r="C5779" t="str">
            <v>UN</v>
          </cell>
          <cell r="E5779" t="str">
            <v>12,74</v>
          </cell>
        </row>
        <row r="5780">
          <cell r="A5780">
            <v>6257</v>
          </cell>
          <cell r="B5780" t="str">
            <v>TE CERAMICO 90G ESG BBP DN 200 X 150</v>
          </cell>
          <cell r="C5780" t="str">
            <v>UN</v>
          </cell>
          <cell r="E5780" t="str">
            <v>16,74</v>
          </cell>
        </row>
        <row r="5781">
          <cell r="A5781">
            <v>6258</v>
          </cell>
          <cell r="B5781" t="str">
            <v>TE CERAMICO 90G ESG BBP DN 200 X 200</v>
          </cell>
          <cell r="C5781" t="str">
            <v>UN</v>
          </cell>
          <cell r="E5781" t="str">
            <v>21,74</v>
          </cell>
        </row>
        <row r="5782">
          <cell r="A5782">
            <v>6259</v>
          </cell>
          <cell r="B5782" t="str">
            <v>TE CERAMICO 90G ESG BBP DN 250 X 100</v>
          </cell>
          <cell r="C5782" t="str">
            <v>UN</v>
          </cell>
          <cell r="E5782" t="str">
            <v>20,65</v>
          </cell>
        </row>
        <row r="5783">
          <cell r="A5783">
            <v>6280</v>
          </cell>
          <cell r="B5783" t="str">
            <v>TE CERAMICO 90G ESG BBP DN 250 X 150</v>
          </cell>
          <cell r="C5783" t="str">
            <v>UN</v>
          </cell>
          <cell r="E5783" t="str">
            <v>25,45</v>
          </cell>
        </row>
        <row r="5784">
          <cell r="A5784">
            <v>6260</v>
          </cell>
          <cell r="B5784" t="str">
            <v>TE CERAMICO 90G ESG BBP DN 250 X 200</v>
          </cell>
          <cell r="C5784" t="str">
            <v>UN</v>
          </cell>
          <cell r="E5784" t="str">
            <v>34,87</v>
          </cell>
        </row>
        <row r="5785">
          <cell r="A5785">
            <v>6285</v>
          </cell>
          <cell r="B5785" t="str">
            <v>TE CERAMICO 90G ESG BBP DN 250 X 250</v>
          </cell>
          <cell r="C5785" t="str">
            <v>UN</v>
          </cell>
          <cell r="E5785" t="str">
            <v>45,09</v>
          </cell>
        </row>
        <row r="5786">
          <cell r="A5786">
            <v>6261</v>
          </cell>
          <cell r="B5786" t="str">
            <v>TE CERAMICO 90G ESG BBP DN 300 X 100</v>
          </cell>
          <cell r="C5786" t="str">
            <v>UN</v>
          </cell>
          <cell r="E5786" t="str">
            <v>32,11</v>
          </cell>
        </row>
        <row r="5787">
          <cell r="A5787">
            <v>6262</v>
          </cell>
          <cell r="B5787" t="str">
            <v>TE CERAMICO 90G ESG BBP DN 300 X 150</v>
          </cell>
          <cell r="C5787" t="str">
            <v>UN</v>
          </cell>
          <cell r="E5787" t="str">
            <v>37,61</v>
          </cell>
        </row>
        <row r="5788">
          <cell r="A5788">
            <v>6284</v>
          </cell>
          <cell r="B5788" t="str">
            <v>TE CERAMICO 90G ESG BBP DN 300 X 200</v>
          </cell>
          <cell r="C5788" t="str">
            <v>UN</v>
          </cell>
          <cell r="E5788" t="str">
            <v>52,54</v>
          </cell>
        </row>
        <row r="5789">
          <cell r="A5789">
            <v>6263</v>
          </cell>
          <cell r="B5789" t="str">
            <v>TE CERAMICO 90G ESG BBP DN 300 X 250</v>
          </cell>
          <cell r="C5789" t="str">
            <v>UN</v>
          </cell>
          <cell r="E5789" t="str">
            <v>61,59</v>
          </cell>
        </row>
        <row r="5790">
          <cell r="A5790">
            <v>6264</v>
          </cell>
          <cell r="B5790" t="str">
            <v>TE CERAMICO 90G ESG BBP DN 300 X 300</v>
          </cell>
          <cell r="C5790" t="str">
            <v>UN</v>
          </cell>
          <cell r="E5790" t="str">
            <v>66,62</v>
          </cell>
        </row>
        <row r="5791">
          <cell r="A5791">
            <v>6265</v>
          </cell>
          <cell r="B5791" t="str">
            <v>TE CERAMICO 90G ESG BBP DN 350 X 100</v>
          </cell>
          <cell r="C5791" t="str">
            <v>UN</v>
          </cell>
          <cell r="E5791" t="str">
            <v>56,18</v>
          </cell>
        </row>
        <row r="5792">
          <cell r="A5792">
            <v>6266</v>
          </cell>
          <cell r="B5792" t="str">
            <v>TE CERAMICO 90G ESG BBP DN 350 X 150</v>
          </cell>
          <cell r="C5792" t="str">
            <v>UN</v>
          </cell>
          <cell r="E5792" t="str">
            <v>69,25</v>
          </cell>
        </row>
        <row r="5793">
          <cell r="A5793">
            <v>6267</v>
          </cell>
          <cell r="B5793" t="str">
            <v>TE CERAMICO 90G ESG BBP DN 350 X 200</v>
          </cell>
          <cell r="C5793" t="str">
            <v>UN</v>
          </cell>
          <cell r="E5793" t="str">
            <v>98,67</v>
          </cell>
        </row>
        <row r="5794">
          <cell r="A5794">
            <v>6268</v>
          </cell>
          <cell r="B5794" t="str">
            <v>TE CERAMICO 90G ESG BBP DN 350 X 250</v>
          </cell>
          <cell r="C5794" t="str">
            <v>UN</v>
          </cell>
          <cell r="E5794" t="str">
            <v>115,49</v>
          </cell>
        </row>
        <row r="5795">
          <cell r="A5795">
            <v>6269</v>
          </cell>
          <cell r="B5795" t="str">
            <v>TE CERAMICO 90G ESG BBP DN 350 X 300</v>
          </cell>
          <cell r="C5795" t="str">
            <v>UN</v>
          </cell>
          <cell r="E5795" t="str">
            <v>120,11</v>
          </cell>
        </row>
        <row r="5796">
          <cell r="A5796">
            <v>6270</v>
          </cell>
          <cell r="B5796" t="str">
            <v>TE CERAMICO 90G ESG BBP DN 350 X 350</v>
          </cell>
          <cell r="C5796" t="str">
            <v>UN</v>
          </cell>
          <cell r="E5796" t="str">
            <v>125,08</v>
          </cell>
        </row>
        <row r="5797">
          <cell r="A5797">
            <v>6283</v>
          </cell>
          <cell r="B5797" t="str">
            <v>TE CERAMICO 90G ESG BBP DN 375 X 100</v>
          </cell>
          <cell r="C5797" t="str">
            <v>UN</v>
          </cell>
          <cell r="E5797" t="str">
            <v>58,77</v>
          </cell>
        </row>
        <row r="5798">
          <cell r="A5798">
            <v>6271</v>
          </cell>
          <cell r="B5798" t="str">
            <v>TE CERAMICO 90G ESG BBP DN 375 X 150</v>
          </cell>
          <cell r="C5798" t="str">
            <v>UN</v>
          </cell>
          <cell r="E5798" t="str">
            <v>72,45</v>
          </cell>
        </row>
        <row r="5799">
          <cell r="A5799">
            <v>6272</v>
          </cell>
          <cell r="B5799" t="str">
            <v>TE CERAMICO 90G ESG BBP DN 375 X 200</v>
          </cell>
          <cell r="C5799" t="str">
            <v>UN</v>
          </cell>
          <cell r="E5799" t="str">
            <v>103,22</v>
          </cell>
        </row>
        <row r="5800">
          <cell r="A5800">
            <v>6282</v>
          </cell>
          <cell r="B5800" t="str">
            <v>TE CERAMICO 90G ESG BBP DN 375 X 250</v>
          </cell>
          <cell r="C5800" t="str">
            <v>UN</v>
          </cell>
          <cell r="E5800" t="str">
            <v>117,03</v>
          </cell>
        </row>
        <row r="5801">
          <cell r="A5801">
            <v>6273</v>
          </cell>
          <cell r="B5801" t="str">
            <v>TE CERAMICO 90G ESG BBP DN 375 X 300</v>
          </cell>
          <cell r="C5801" t="str">
            <v>UN</v>
          </cell>
          <cell r="E5801" t="str">
            <v>123,19</v>
          </cell>
        </row>
        <row r="5802">
          <cell r="A5802">
            <v>6274</v>
          </cell>
          <cell r="B5802" t="str">
            <v>TE CERAMICO 90G ESG BBP DN 375 X 350</v>
          </cell>
          <cell r="C5802" t="str">
            <v>UN</v>
          </cell>
          <cell r="E5802" t="str">
            <v>127,81</v>
          </cell>
        </row>
        <row r="5803">
          <cell r="A5803">
            <v>6275</v>
          </cell>
          <cell r="B5803" t="str">
            <v>TE CERAMICO 90G ESG BBP DN 375 X 375</v>
          </cell>
          <cell r="C5803" t="str">
            <v>UN</v>
          </cell>
          <cell r="E5803" t="str">
            <v>130,83</v>
          </cell>
        </row>
        <row r="5804">
          <cell r="A5804">
            <v>6276</v>
          </cell>
          <cell r="B5804" t="str">
            <v>TE CERAMICO 90G ESG BBP DN 400 X 150</v>
          </cell>
          <cell r="C5804" t="str">
            <v>UN</v>
          </cell>
          <cell r="E5804" t="str">
            <v>91,14</v>
          </cell>
        </row>
        <row r="5805">
          <cell r="A5805">
            <v>6292</v>
          </cell>
          <cell r="B5805" t="str">
            <v>TE CERAMICO 90G ESG BBP DN 400 X 200</v>
          </cell>
          <cell r="C5805" t="str">
            <v>UN</v>
          </cell>
          <cell r="E5805" t="str">
            <v>129,83</v>
          </cell>
        </row>
        <row r="5806">
          <cell r="A5806">
            <v>6291</v>
          </cell>
          <cell r="B5806" t="str">
            <v>TE CERAMICO 90G ESG BBP DN 400 X 250</v>
          </cell>
          <cell r="C5806" t="str">
            <v>UN</v>
          </cell>
          <cell r="E5806" t="str">
            <v>146,29</v>
          </cell>
        </row>
        <row r="5807">
          <cell r="A5807">
            <v>6277</v>
          </cell>
          <cell r="B5807" t="str">
            <v>TE CERAMICO 90G ESG BBP DN 400 X 300</v>
          </cell>
          <cell r="C5807" t="str">
            <v>UN</v>
          </cell>
          <cell r="E5807" t="str">
            <v>153,99</v>
          </cell>
        </row>
        <row r="5808">
          <cell r="A5808">
            <v>6278</v>
          </cell>
          <cell r="B5808" t="str">
            <v>TE CERAMICO 90G ESG BBP DN 400 X 350</v>
          </cell>
          <cell r="C5808" t="str">
            <v>UN</v>
          </cell>
          <cell r="E5808" t="str">
            <v>160,15</v>
          </cell>
        </row>
        <row r="5809">
          <cell r="A5809">
            <v>6290</v>
          </cell>
          <cell r="B5809" t="str">
            <v>TE CERAMICO 90G ESG BBP DN 400 X 375</v>
          </cell>
          <cell r="C5809" t="str">
            <v>UN</v>
          </cell>
          <cell r="E5809" t="str">
            <v>161,69</v>
          </cell>
        </row>
        <row r="5810">
          <cell r="A5810">
            <v>6279</v>
          </cell>
          <cell r="B5810" t="str">
            <v>TE CERAMICO 90G ESG BBP DN 400 X 400</v>
          </cell>
          <cell r="C5810" t="str">
            <v>UN</v>
          </cell>
          <cell r="E5810" t="str">
            <v>164,59</v>
          </cell>
        </row>
        <row r="5811">
          <cell r="A5811">
            <v>6289</v>
          </cell>
          <cell r="B5811" t="str">
            <v>TE CERAMICO 90G ESG BBP DN 450 X 100</v>
          </cell>
          <cell r="C5811" t="str">
            <v>UN</v>
          </cell>
          <cell r="E5811" t="str">
            <v>109,03</v>
          </cell>
        </row>
        <row r="5812">
          <cell r="A5812">
            <v>6286</v>
          </cell>
          <cell r="B5812" t="str">
            <v>TE CERAMICO 90G ESG BBP DN 450 X 150</v>
          </cell>
          <cell r="C5812" t="str">
            <v>UN</v>
          </cell>
          <cell r="E5812" t="str">
            <v>134,44</v>
          </cell>
        </row>
        <row r="5813">
          <cell r="A5813">
            <v>6287</v>
          </cell>
          <cell r="B5813" t="str">
            <v>TE CERAMICO 90G ESG BBP DN 450 X 200</v>
          </cell>
          <cell r="C5813" t="str">
            <v>UN</v>
          </cell>
          <cell r="E5813" t="str">
            <v>191,50</v>
          </cell>
        </row>
        <row r="5814">
          <cell r="A5814">
            <v>6288</v>
          </cell>
          <cell r="B5814" t="str">
            <v>TE CERAMICO 90G ESG BBP DN 450 X 250</v>
          </cell>
          <cell r="C5814" t="str">
            <v>UN</v>
          </cell>
          <cell r="E5814" t="str">
            <v>207,88</v>
          </cell>
        </row>
        <row r="5815">
          <cell r="A5815">
            <v>12740</v>
          </cell>
          <cell r="B5815" t="str">
            <v>TE COBRE S/ ANEL DE SOLDA REF. 611 079MM</v>
          </cell>
          <cell r="C5815" t="str">
            <v>UN</v>
          </cell>
          <cell r="E5815" t="str">
            <v>183,19</v>
          </cell>
        </row>
        <row r="5816">
          <cell r="A5816">
            <v>12733</v>
          </cell>
          <cell r="B5816" t="str">
            <v>TE COBRE S/ANEL DE SOLDA REF. 611 015MM</v>
          </cell>
          <cell r="C5816" t="str">
            <v>UN</v>
          </cell>
          <cell r="E5816" t="str">
            <v>1,75</v>
          </cell>
        </row>
        <row r="5817">
          <cell r="A5817">
            <v>12734</v>
          </cell>
          <cell r="B5817" t="str">
            <v>TE COBRE S/ANEL DE SOLDA REF. 611 022MM</v>
          </cell>
          <cell r="C5817" t="str">
            <v>UN</v>
          </cell>
          <cell r="E5817" t="str">
            <v>4,12</v>
          </cell>
        </row>
        <row r="5818">
          <cell r="A5818">
            <v>12735</v>
          </cell>
          <cell r="B5818" t="str">
            <v>TE COBRE S/ANEL DE SOLDA REF. 611 028MM</v>
          </cell>
          <cell r="C5818" t="str">
            <v>UN</v>
          </cell>
          <cell r="E5818" t="str">
            <v>7,47</v>
          </cell>
        </row>
        <row r="5819">
          <cell r="A5819">
            <v>12736</v>
          </cell>
          <cell r="B5819" t="str">
            <v>TE COBRE S/ANEL DE SOLDA REF. 611 035MM</v>
          </cell>
          <cell r="C5819" t="str">
            <v>UN</v>
          </cell>
          <cell r="E5819" t="str">
            <v>17,75</v>
          </cell>
        </row>
        <row r="5820">
          <cell r="A5820">
            <v>12737</v>
          </cell>
          <cell r="B5820" t="str">
            <v>TE COBRE S/ANEL DE SOLDA REF. 611 042MM</v>
          </cell>
          <cell r="C5820" t="str">
            <v>UN</v>
          </cell>
          <cell r="E5820" t="str">
            <v>23,73</v>
          </cell>
        </row>
        <row r="5821">
          <cell r="A5821">
            <v>12738</v>
          </cell>
          <cell r="B5821" t="str">
            <v>TE COBRE S/ANEL DE SOLDA REF. 611 054MM</v>
          </cell>
          <cell r="C5821" t="str">
            <v>UN</v>
          </cell>
          <cell r="E5821" t="str">
            <v>49,80</v>
          </cell>
        </row>
        <row r="5822">
          <cell r="A5822">
            <v>12739</v>
          </cell>
          <cell r="B5822" t="str">
            <v>TE COBRE S/ANEL DE SOLDA REF. 611 066MM</v>
          </cell>
          <cell r="C5822" t="str">
            <v>UN</v>
          </cell>
          <cell r="E5822" t="str">
            <v>113,29</v>
          </cell>
        </row>
        <row r="5823">
          <cell r="A5823">
            <v>12741</v>
          </cell>
          <cell r="B5823" t="str">
            <v>TE COBRE S/ANEL DE SOLDA REF. 611 104MM</v>
          </cell>
          <cell r="C5823" t="str">
            <v>UN</v>
          </cell>
          <cell r="E5823" t="str">
            <v>298,94</v>
          </cell>
        </row>
        <row r="5824">
          <cell r="A5824">
            <v>21121</v>
          </cell>
          <cell r="B5824" t="str">
            <v>TE CPVC (AQUATHERM) 90G SOLD 15MM</v>
          </cell>
          <cell r="C5824" t="str">
            <v>UN</v>
          </cell>
          <cell r="E5824" t="str">
            <v>1,23</v>
          </cell>
        </row>
        <row r="5825">
          <cell r="A5825">
            <v>12414</v>
          </cell>
          <cell r="B5825" t="str">
            <v>TE FERRO GALVANIZADO 45G 1.1/2"</v>
          </cell>
          <cell r="C5825" t="str">
            <v>UN</v>
          </cell>
          <cell r="E5825" t="str">
            <v>23,97</v>
          </cell>
        </row>
        <row r="5826">
          <cell r="A5826">
            <v>12415</v>
          </cell>
          <cell r="B5826" t="str">
            <v>TE FERRO GALVANIZADO 45G 1.1/4"</v>
          </cell>
          <cell r="C5826" t="str">
            <v>UN</v>
          </cell>
          <cell r="E5826" t="str">
            <v>17,63</v>
          </cell>
        </row>
        <row r="5827">
          <cell r="A5827">
            <v>12417</v>
          </cell>
          <cell r="B5827" t="str">
            <v>TE FERRO GALVANIZADO 45G 1/2"</v>
          </cell>
          <cell r="C5827" t="str">
            <v>UN</v>
          </cell>
          <cell r="E5827" t="str">
            <v>4,54</v>
          </cell>
        </row>
        <row r="5828">
          <cell r="A5828">
            <v>12416</v>
          </cell>
          <cell r="B5828" t="str">
            <v>TE FERRO GALVANIZADO 45G 1"</v>
          </cell>
          <cell r="C5828" t="str">
            <v>UN</v>
          </cell>
          <cell r="E5828" t="str">
            <v>12,03</v>
          </cell>
        </row>
        <row r="5829">
          <cell r="A5829">
            <v>12418</v>
          </cell>
          <cell r="B5829" t="str">
            <v>TE FERRO GALVANIZADO 45G 2.1/2"</v>
          </cell>
          <cell r="C5829" t="str">
            <v>UN</v>
          </cell>
          <cell r="E5829" t="str">
            <v>56,25</v>
          </cell>
        </row>
        <row r="5830">
          <cell r="A5830">
            <v>12419</v>
          </cell>
          <cell r="B5830" t="str">
            <v>TE FERRO GALVANIZADO 45G 2"</v>
          </cell>
          <cell r="C5830" t="str">
            <v>UN</v>
          </cell>
          <cell r="E5830" t="str">
            <v>37,98</v>
          </cell>
        </row>
        <row r="5831">
          <cell r="A5831">
            <v>12421</v>
          </cell>
          <cell r="B5831" t="str">
            <v>TE FERRO GALVANIZADO 45G 3/4"</v>
          </cell>
          <cell r="C5831" t="str">
            <v>UN</v>
          </cell>
          <cell r="E5831" t="str">
            <v>7,26</v>
          </cell>
        </row>
        <row r="5832">
          <cell r="A5832">
            <v>12420</v>
          </cell>
          <cell r="B5832" t="str">
            <v>TE FERRO GALVANIZADO 45G 3"</v>
          </cell>
          <cell r="C5832" t="str">
            <v>UN</v>
          </cell>
          <cell r="E5832" t="str">
            <v>89,27</v>
          </cell>
        </row>
        <row r="5833">
          <cell r="A5833">
            <v>12422</v>
          </cell>
          <cell r="B5833" t="str">
            <v>TE FERRO GALVANIZADO 45G 4"</v>
          </cell>
          <cell r="C5833" t="str">
            <v>UN</v>
          </cell>
          <cell r="E5833" t="str">
            <v>156,49</v>
          </cell>
        </row>
        <row r="5834">
          <cell r="A5834">
            <v>6297</v>
          </cell>
          <cell r="B5834" t="str">
            <v>TE FERRO GALVANIZADO 90G 1.1/2"</v>
          </cell>
          <cell r="C5834" t="str">
            <v>UN</v>
          </cell>
          <cell r="E5834" t="str">
            <v>10,88</v>
          </cell>
        </row>
        <row r="5835">
          <cell r="A5835">
            <v>6296</v>
          </cell>
          <cell r="B5835" t="str">
            <v>TE FERRO GALVANIZADO 90G 1.1/4"</v>
          </cell>
          <cell r="C5835" t="str">
            <v>UN</v>
          </cell>
          <cell r="E5835" t="str">
            <v>9,54</v>
          </cell>
        </row>
        <row r="5836">
          <cell r="A5836">
            <v>6294</v>
          </cell>
          <cell r="B5836" t="str">
            <v>TE FERRO GALVANIZADO 90G 1/2"</v>
          </cell>
          <cell r="C5836" t="str">
            <v>UN</v>
          </cell>
          <cell r="E5836" t="str">
            <v>2,42</v>
          </cell>
        </row>
        <row r="5837">
          <cell r="A5837">
            <v>6323</v>
          </cell>
          <cell r="B5837" t="str">
            <v>TE FERRO GALVANIZADO 90G 1"</v>
          </cell>
          <cell r="C5837" t="str">
            <v>UN</v>
          </cell>
          <cell r="E5837" t="str">
            <v>6,18</v>
          </cell>
        </row>
        <row r="5838">
          <cell r="A5838">
            <v>6299</v>
          </cell>
          <cell r="B5838" t="str">
            <v>TE FERRO GALVANIZADO 90G 2.1/2"</v>
          </cell>
          <cell r="C5838" t="str">
            <v>UN</v>
          </cell>
          <cell r="E5838" t="str">
            <v>34,77</v>
          </cell>
        </row>
        <row r="5839">
          <cell r="A5839">
            <v>6298</v>
          </cell>
          <cell r="B5839" t="str">
            <v>TE FERRO GALVANIZADO 90G 2"</v>
          </cell>
          <cell r="C5839" t="str">
            <v>UN</v>
          </cell>
          <cell r="E5839" t="str">
            <v>19,75</v>
          </cell>
        </row>
        <row r="5840">
          <cell r="A5840">
            <v>6295</v>
          </cell>
          <cell r="B5840" t="str">
            <v>TE FERRO GALVANIZADO 90G 3/4"</v>
          </cell>
          <cell r="C5840" t="str">
            <v>UN</v>
          </cell>
          <cell r="E5840" t="str">
            <v>3,66</v>
          </cell>
        </row>
        <row r="5841">
          <cell r="A5841">
            <v>6322</v>
          </cell>
          <cell r="B5841" t="str">
            <v>TE FERRO GALVANIZADO 90G 3"</v>
          </cell>
          <cell r="C5841" t="str">
            <v>UN</v>
          </cell>
          <cell r="E5841" t="str">
            <v>45,12</v>
          </cell>
        </row>
        <row r="5842">
          <cell r="A5842">
            <v>6300</v>
          </cell>
          <cell r="B5842" t="str">
            <v>TE FERRO GALVANIZADO 90G 4"</v>
          </cell>
          <cell r="C5842" t="str">
            <v>UN</v>
          </cell>
          <cell r="E5842" t="str">
            <v>85,93</v>
          </cell>
        </row>
        <row r="5843">
          <cell r="A5843">
            <v>6321</v>
          </cell>
          <cell r="B5843" t="str">
            <v>TE FERRO GALVANIZADO 90G 5"</v>
          </cell>
          <cell r="C5843" t="str">
            <v>UN</v>
          </cell>
          <cell r="E5843" t="str">
            <v>161,56</v>
          </cell>
        </row>
        <row r="5844">
          <cell r="A5844">
            <v>6301</v>
          </cell>
          <cell r="B5844" t="str">
            <v>TE FERRO GALVANIZADO 90G 6"</v>
          </cell>
          <cell r="C5844" t="str">
            <v>UN</v>
          </cell>
          <cell r="E5844" t="str">
            <v>231,38</v>
          </cell>
        </row>
        <row r="5845">
          <cell r="A5845">
            <v>15052</v>
          </cell>
          <cell r="B5845" t="str">
            <v>TE FOFO DE INSPECAO CURTO 87GR DN 100X75 LH TRADICIONAL P/INSTALACAO ESGOTO PREDIAL INCL ANEI DE BORRACHA</v>
          </cell>
          <cell r="C5845" t="str">
            <v>UN</v>
          </cell>
          <cell r="E5845" t="str">
            <v>0,02</v>
          </cell>
        </row>
        <row r="5846">
          <cell r="A5846">
            <v>15051</v>
          </cell>
          <cell r="B5846" t="str">
            <v>TE FOFO DE INSPECAO CURTO 87GR DN 75X50 LH TRADICIONAL P/INSTALACAO ESGOTO PREDIAL INCL ANEL DE BORRACHA</v>
          </cell>
          <cell r="C5846" t="str">
            <v>UN</v>
          </cell>
          <cell r="E5846" t="str">
            <v>0,02</v>
          </cell>
        </row>
        <row r="5847">
          <cell r="A5847">
            <v>15053</v>
          </cell>
          <cell r="B5847" t="str">
            <v>TE FOFO SANITARIO 87GR DN 50 X 50 INCL. ANEL BORRACHA LH PREDIAL TRADICIONAL P/INSTALACAO ESGOTO PREDIAL</v>
          </cell>
          <cell r="C5847" t="str">
            <v>UN</v>
          </cell>
          <cell r="E5847" t="str">
            <v>0,02</v>
          </cell>
        </row>
        <row r="5848">
          <cell r="A5848">
            <v>15054</v>
          </cell>
          <cell r="B5848" t="str">
            <v>TE FOFO SANITARIO 87GR DN 75 X 50 INCL. ANEL BORRACHA LH PREDIAL TRADICIONAL P/INSTALACAO ESGOTO PREDIAL</v>
          </cell>
          <cell r="C5848" t="str">
            <v>UN</v>
          </cell>
          <cell r="E5848" t="str">
            <v>0,02</v>
          </cell>
        </row>
        <row r="5849">
          <cell r="A5849">
            <v>15055</v>
          </cell>
          <cell r="B5849" t="str">
            <v>TE FOFO SANITARIO 87GR DN 75 X 75 INCL. ANEL BORRACHA LH PREDIAL TRADICIONAL P/INSTALACAO ESGOTO PREDIAL</v>
          </cell>
          <cell r="C5849" t="str">
            <v>UN</v>
          </cell>
          <cell r="E5849" t="str">
            <v>0,03</v>
          </cell>
        </row>
        <row r="5850">
          <cell r="A5850">
            <v>15056</v>
          </cell>
          <cell r="B5850" t="str">
            <v>TE FOFO SANITARIO 87GR DN 100 X 50 INCL. ANEL BORRACHA LH PREDIAL TRADICIONAL P/INSTALACAO ESGOTO PREDIAL</v>
          </cell>
          <cell r="C5850" t="str">
            <v>UN</v>
          </cell>
          <cell r="E5850" t="str">
            <v>0,02</v>
          </cell>
        </row>
        <row r="5851">
          <cell r="A5851">
            <v>15057</v>
          </cell>
          <cell r="B5851" t="str">
            <v>TE FOFO SANITARIO 87GR DN 100 X 75 INCL. ANEL BORRACHA LH PREDIAL TRADICIONAL P/INSTALACAO ESGOTO PREDIAL</v>
          </cell>
          <cell r="C5851" t="str">
            <v>UN</v>
          </cell>
          <cell r="E5851" t="str">
            <v>0,03</v>
          </cell>
        </row>
        <row r="5852">
          <cell r="A5852">
            <v>15058</v>
          </cell>
          <cell r="B5852" t="str">
            <v>TE FOFO SANITARIO 87GR DN 100 X 100 INCL. ANEL BORRACHA LH PREDIAL TRADICIONAL P/INSTALACAO ESGOTO PREDIAL</v>
          </cell>
          <cell r="C5852" t="str">
            <v>UN</v>
          </cell>
          <cell r="E5852" t="str">
            <v>0,03</v>
          </cell>
        </row>
        <row r="5853">
          <cell r="A5853">
            <v>15059</v>
          </cell>
          <cell r="B5853" t="str">
            <v>TE FOFO SANITARIO 87GR DN 150 X 100 INCL. ANEL BORRACHA LH PREDIAL TRADICIONAL P/INSTALACAO ESGOTO PREDIAL</v>
          </cell>
          <cell r="C5853" t="str">
            <v>UN</v>
          </cell>
          <cell r="E5853" t="str">
            <v>0,04</v>
          </cell>
        </row>
        <row r="5854">
          <cell r="A5854">
            <v>15060</v>
          </cell>
          <cell r="B5854" t="str">
            <v>TE FOFO SANITARIO 87GR DN 150 X 150 INCL. ANEL BORRACHA LH PREDIAL TRADICIONAL P/INSTALACAO ESGOTO PREDIAL</v>
          </cell>
          <cell r="C5854" t="str">
            <v>UN</v>
          </cell>
          <cell r="E5854" t="str">
            <v>0,05</v>
          </cell>
        </row>
        <row r="5855">
          <cell r="A5855">
            <v>7105</v>
          </cell>
          <cell r="B5855" t="str">
            <v>TE INSPECAO PVC P/ ESG PREDIAL 100 X 75MM</v>
          </cell>
          <cell r="C5855" t="str">
            <v>UN</v>
          </cell>
          <cell r="E5855" t="str">
            <v>18,71</v>
          </cell>
        </row>
        <row r="5856">
          <cell r="A5856">
            <v>20183</v>
          </cell>
          <cell r="B5856" t="str">
            <v>TE INSPECAO PVC SERIE R P/ESG PREDIAL 100 X 75MM</v>
          </cell>
          <cell r="C5856" t="str">
            <v>UN</v>
          </cell>
          <cell r="E5856" t="str">
            <v>22,52</v>
          </cell>
        </row>
        <row r="5857">
          <cell r="A5857">
            <v>20182</v>
          </cell>
          <cell r="B5857" t="str">
            <v>TE INSPECAO PVC SERIE R P/ESG PREDIAL 75 X 75MM</v>
          </cell>
          <cell r="C5857" t="str">
            <v>UN</v>
          </cell>
          <cell r="E5857" t="str">
            <v>18,25</v>
          </cell>
        </row>
        <row r="5858">
          <cell r="A5858">
            <v>7118</v>
          </cell>
          <cell r="B5858" t="str">
            <v>TE PVC C/ROSCA 90G P/ AGUA FRIA PREDIAL 1.1/2"</v>
          </cell>
          <cell r="C5858" t="str">
            <v>UN</v>
          </cell>
          <cell r="E5858" t="str">
            <v>10,84</v>
          </cell>
        </row>
        <row r="5859">
          <cell r="A5859">
            <v>7117</v>
          </cell>
          <cell r="B5859" t="str">
            <v>TE PVC C/ROSCA 90G P/ AGUA FRIA PREDIAL 1.1/4"</v>
          </cell>
          <cell r="C5859" t="str">
            <v>UN</v>
          </cell>
          <cell r="E5859" t="str">
            <v>10,11</v>
          </cell>
        </row>
        <row r="5860">
          <cell r="A5860">
            <v>7098</v>
          </cell>
          <cell r="B5860" t="str">
            <v>TE PVC C/ROSCA 90G P/ AGUA FRIA PREDIAL 1/2"</v>
          </cell>
          <cell r="C5860" t="str">
            <v>UN</v>
          </cell>
          <cell r="E5860" t="str">
            <v>1,38</v>
          </cell>
        </row>
        <row r="5861">
          <cell r="A5861">
            <v>7094</v>
          </cell>
          <cell r="B5861" t="str">
            <v>TE PVC C/ROSCA 90G P/ AGUA FRIA PREDIAL 1"</v>
          </cell>
          <cell r="C5861" t="str">
            <v>UN</v>
          </cell>
          <cell r="E5861" t="str">
            <v>3,52</v>
          </cell>
        </row>
        <row r="5862">
          <cell r="A5862">
            <v>7110</v>
          </cell>
          <cell r="B5862" t="str">
            <v>TE PVC C/ROSCA 90G P/ AGUA FRIA PREDIAL 2"</v>
          </cell>
          <cell r="C5862" t="str">
            <v>UN</v>
          </cell>
          <cell r="E5862" t="str">
            <v>19,93</v>
          </cell>
        </row>
        <row r="5863">
          <cell r="A5863">
            <v>7123</v>
          </cell>
          <cell r="B5863" t="str">
            <v>TE PVC C/ROSCA 90G P/ AGUA FRIA PREDIAL 3/4"</v>
          </cell>
          <cell r="C5863" t="str">
            <v>UN</v>
          </cell>
          <cell r="E5863" t="str">
            <v>1,58</v>
          </cell>
        </row>
        <row r="5864">
          <cell r="A5864">
            <v>20173</v>
          </cell>
          <cell r="B5864" t="str">
            <v>TE PVC LEVE 90G CURTO 125MM</v>
          </cell>
          <cell r="C5864" t="str">
            <v>UN</v>
          </cell>
          <cell r="E5864" t="str">
            <v>49,27</v>
          </cell>
        </row>
        <row r="5865">
          <cell r="A5865">
            <v>20174</v>
          </cell>
          <cell r="B5865" t="str">
            <v>TE PVC LEVE 90G CURTO 150MM</v>
          </cell>
          <cell r="C5865" t="str">
            <v>UN</v>
          </cell>
          <cell r="E5865" t="str">
            <v>29,82</v>
          </cell>
        </row>
        <row r="5866">
          <cell r="A5866">
            <v>20175</v>
          </cell>
          <cell r="B5866" t="str">
            <v>TE PVC LEVE 90G CURTO 200MM</v>
          </cell>
          <cell r="C5866" t="str">
            <v>UN</v>
          </cell>
          <cell r="E5866" t="str">
            <v>107,94</v>
          </cell>
        </row>
        <row r="5867">
          <cell r="A5867">
            <v>7049</v>
          </cell>
          <cell r="B5867" t="str">
            <v>TE PVC PBA NBR 10351 P/ REDE AGUA 90G BBB DN 100/ DE 110MM</v>
          </cell>
          <cell r="C5867" t="str">
            <v>UN</v>
          </cell>
          <cell r="E5867" t="str">
            <v>53,71</v>
          </cell>
        </row>
        <row r="5868">
          <cell r="A5868">
            <v>7048</v>
          </cell>
          <cell r="B5868" t="str">
            <v>TE PVC PBA NBR 10351 P/ REDE AGUA 90G BBB DN 50/ DE 60MM</v>
          </cell>
          <cell r="C5868" t="str">
            <v>UN</v>
          </cell>
          <cell r="E5868" t="str">
            <v>11,54</v>
          </cell>
        </row>
        <row r="5869">
          <cell r="A5869">
            <v>7088</v>
          </cell>
          <cell r="B5869" t="str">
            <v>TE PVC PBA NBR 10351 P/ REDE AGUA 90G BBB DN 75/ DE 85MM</v>
          </cell>
          <cell r="C5869" t="str">
            <v>UN</v>
          </cell>
          <cell r="E5869" t="str">
            <v>28,92</v>
          </cell>
        </row>
        <row r="5870">
          <cell r="A5870">
            <v>20179</v>
          </cell>
          <cell r="B5870" t="str">
            <v>TE PVC SERIE R P/ ESG PREDIAL 100 X 100MM</v>
          </cell>
          <cell r="C5870" t="str">
            <v>UN</v>
          </cell>
          <cell r="E5870" t="str">
            <v>23,16</v>
          </cell>
        </row>
        <row r="5871">
          <cell r="A5871">
            <v>20178</v>
          </cell>
          <cell r="B5871" t="str">
            <v>TE PVC SERIE R P/ ESG PREDIAL 100 X 75MM</v>
          </cell>
          <cell r="C5871" t="str">
            <v>UN</v>
          </cell>
          <cell r="E5871" t="str">
            <v>17,06</v>
          </cell>
        </row>
        <row r="5872">
          <cell r="A5872">
            <v>20180</v>
          </cell>
          <cell r="B5872" t="str">
            <v>TE PVC SERIE R P/ ESG PREDIAL 150 X 100MM</v>
          </cell>
          <cell r="C5872" t="str">
            <v>UN</v>
          </cell>
          <cell r="E5872" t="str">
            <v>41,22</v>
          </cell>
        </row>
        <row r="5873">
          <cell r="A5873">
            <v>20181</v>
          </cell>
          <cell r="B5873" t="str">
            <v>TE PVC SERIE R P/ ESG PREDIAL 150 X 150MM</v>
          </cell>
          <cell r="C5873" t="str">
            <v>UN</v>
          </cell>
          <cell r="E5873" t="str">
            <v>52,14</v>
          </cell>
        </row>
        <row r="5874">
          <cell r="A5874">
            <v>20177</v>
          </cell>
          <cell r="B5874" t="str">
            <v>TE PVC SERIE R P/ ESG PREDIAL 75 X 75MM</v>
          </cell>
          <cell r="C5874" t="str">
            <v>UN</v>
          </cell>
          <cell r="E5874" t="str">
            <v>13,28</v>
          </cell>
        </row>
        <row r="5875">
          <cell r="A5875">
            <v>7121</v>
          </cell>
          <cell r="B5875" t="str">
            <v>TE PVC SOLD 90G C/ BUCHA LATAO NA BOLSA CENTRAL 20MM X 1/2"</v>
          </cell>
          <cell r="C5875" t="str">
            <v>UN</v>
          </cell>
          <cell r="E5875" t="str">
            <v>4,17</v>
          </cell>
        </row>
        <row r="5876">
          <cell r="A5876">
            <v>7137</v>
          </cell>
          <cell r="B5876" t="str">
            <v>TE PVC SOLD 90G C/ BUCHA LATAO NA BOLSA CENTRAL 25MM X 1/2"</v>
          </cell>
          <cell r="C5876" t="str">
            <v>UN</v>
          </cell>
          <cell r="E5876" t="str">
            <v>4,62</v>
          </cell>
        </row>
        <row r="5877">
          <cell r="A5877">
            <v>7122</v>
          </cell>
          <cell r="B5877" t="str">
            <v>TE PVC SOLD 90G C/ BUCHA LATAO NA BOLSA CENTRAL 25MM X 3/4"</v>
          </cell>
          <cell r="C5877" t="str">
            <v>UN</v>
          </cell>
          <cell r="E5877" t="str">
            <v>4,72</v>
          </cell>
        </row>
        <row r="5878">
          <cell r="A5878">
            <v>7114</v>
          </cell>
          <cell r="B5878" t="str">
            <v>TE PVC SOLD 90G C/ BUCHA LATAO NA BOLSA CENTRAL 32MM X 3/4"</v>
          </cell>
          <cell r="C5878" t="str">
            <v>UN</v>
          </cell>
          <cell r="E5878" t="str">
            <v>7,82</v>
          </cell>
        </row>
        <row r="5879">
          <cell r="A5879">
            <v>7109</v>
          </cell>
          <cell r="B5879" t="str">
            <v>TE PVC SOLD 90G C/ ROSCA NA BOLSA CENTRAL 20MM X 1/2"</v>
          </cell>
          <cell r="C5879" t="str">
            <v>UN</v>
          </cell>
          <cell r="E5879" t="str">
            <v>1,07</v>
          </cell>
        </row>
        <row r="5880">
          <cell r="A5880">
            <v>7135</v>
          </cell>
          <cell r="B5880" t="str">
            <v>TE PVC SOLD 90G C/ ROSCA NA BOLSA CENTRAL 25MM X 1/2"</v>
          </cell>
          <cell r="C5880" t="str">
            <v>UN</v>
          </cell>
          <cell r="E5880" t="str">
            <v>1,68</v>
          </cell>
        </row>
        <row r="5881">
          <cell r="A5881">
            <v>7103</v>
          </cell>
          <cell r="B5881" t="str">
            <v>TE PVC SOLD 90G C/ ROSCA NA BOLSA CENTRAL 32MM X 3/4"</v>
          </cell>
          <cell r="C5881" t="str">
            <v>UN</v>
          </cell>
          <cell r="E5881" t="str">
            <v>4,36</v>
          </cell>
        </row>
        <row r="5882">
          <cell r="A5882">
            <v>7146</v>
          </cell>
          <cell r="B5882" t="str">
            <v>TE PVC SOLD 90G P/ AGUA FRIA PREDIAL 110MM</v>
          </cell>
          <cell r="C5882" t="str">
            <v>UN</v>
          </cell>
          <cell r="E5882" t="str">
            <v>69,98</v>
          </cell>
        </row>
        <row r="5883">
          <cell r="A5883">
            <v>7138</v>
          </cell>
          <cell r="B5883" t="str">
            <v>TE PVC SOLD 90G P/ AGUA FRIA PREDIAL 20MM</v>
          </cell>
          <cell r="C5883" t="str">
            <v>UN</v>
          </cell>
          <cell r="E5883" t="str">
            <v>0,42</v>
          </cell>
        </row>
        <row r="5884">
          <cell r="A5884">
            <v>7139</v>
          </cell>
          <cell r="B5884" t="str">
            <v>TE PVC SOLD 90G P/ AGUA FRIA PREDIAL 25MM</v>
          </cell>
          <cell r="C5884" t="str">
            <v>UN</v>
          </cell>
          <cell r="E5884" t="str">
            <v>0,48</v>
          </cell>
        </row>
        <row r="5885">
          <cell r="A5885">
            <v>7140</v>
          </cell>
          <cell r="B5885" t="str">
            <v>TE PVC SOLD 90G P/ AGUA FRIA PREDIAL 32MM</v>
          </cell>
          <cell r="C5885" t="str">
            <v>UN</v>
          </cell>
          <cell r="E5885" t="str">
            <v>1,45</v>
          </cell>
        </row>
        <row r="5886">
          <cell r="A5886">
            <v>7141</v>
          </cell>
          <cell r="B5886" t="str">
            <v>TE PVC SOLD 90G P/ AGUA FRIA PREDIAL 40MM</v>
          </cell>
          <cell r="C5886" t="str">
            <v>UN</v>
          </cell>
          <cell r="E5886" t="str">
            <v>3,72</v>
          </cell>
        </row>
        <row r="5887">
          <cell r="A5887">
            <v>7142</v>
          </cell>
          <cell r="B5887" t="str">
            <v>TE PVC SOLD 90G P/ AGUA FRIA PREDIAL 50MM</v>
          </cell>
          <cell r="C5887" t="str">
            <v>UN</v>
          </cell>
          <cell r="E5887" t="str">
            <v>3,88</v>
          </cell>
        </row>
        <row r="5888">
          <cell r="A5888">
            <v>7143</v>
          </cell>
          <cell r="B5888" t="str">
            <v>TE PVC SOLD 90G P/ AGUA FRIA PREDIAL 60MM</v>
          </cell>
          <cell r="C5888" t="str">
            <v>UN</v>
          </cell>
          <cell r="E5888" t="str">
            <v>14,86</v>
          </cell>
        </row>
        <row r="5889">
          <cell r="A5889">
            <v>7144</v>
          </cell>
          <cell r="B5889" t="str">
            <v>TE PVC SOLD 90G P/ AGUA FRIA PREDIAL 75MM</v>
          </cell>
          <cell r="C5889" t="str">
            <v>UN</v>
          </cell>
          <cell r="E5889" t="str">
            <v>24,55</v>
          </cell>
        </row>
        <row r="5890">
          <cell r="A5890">
            <v>7145</v>
          </cell>
          <cell r="B5890" t="str">
            <v>TE PVC SOLD 90G P/ AGUA FRIA PREDIAL 85MM</v>
          </cell>
          <cell r="C5890" t="str">
            <v>UN</v>
          </cell>
          <cell r="E5890" t="str">
            <v>33,86</v>
          </cell>
        </row>
        <row r="5891">
          <cell r="A5891">
            <v>7116</v>
          </cell>
          <cell r="B5891" t="str">
            <v>TE PVC SOLD 90G P/ ESG PREDIAL BBB DN 40MM</v>
          </cell>
          <cell r="C5891" t="str">
            <v>UN</v>
          </cell>
          <cell r="E5891" t="str">
            <v>1,36</v>
          </cell>
        </row>
        <row r="5892">
          <cell r="A5892">
            <v>7082</v>
          </cell>
          <cell r="B5892" t="str">
            <v>TE PVC 90G NBR 10569 P/ REDE COLET ESG JE BBB DN 100MM</v>
          </cell>
          <cell r="C5892" t="str">
            <v>UN</v>
          </cell>
          <cell r="E5892" t="str">
            <v>40,22</v>
          </cell>
        </row>
        <row r="5893">
          <cell r="A5893">
            <v>7083</v>
          </cell>
          <cell r="B5893" t="str">
            <v>TE PVC 90G NBR 10569 P/ REDE COLET ESG JE BBB DN 125MM</v>
          </cell>
          <cell r="C5893" t="str">
            <v>UN</v>
          </cell>
          <cell r="E5893" t="str">
            <v>70,12</v>
          </cell>
        </row>
        <row r="5894">
          <cell r="A5894">
            <v>7069</v>
          </cell>
          <cell r="B5894" t="str">
            <v>TE PVC 90G NBR 10569 P/ REDE COLET ESG JE BBB DN 150MM</v>
          </cell>
          <cell r="C5894" t="str">
            <v>UN</v>
          </cell>
          <cell r="E5894" t="str">
            <v>66,28</v>
          </cell>
        </row>
        <row r="5895">
          <cell r="A5895">
            <v>7070</v>
          </cell>
          <cell r="B5895" t="str">
            <v>TE PVC 90G NBR 10569 P/ REDE COLET ESG JE BBB DN 200MM</v>
          </cell>
          <cell r="C5895" t="str">
            <v>UN</v>
          </cell>
          <cell r="E5895" t="str">
            <v>112,69</v>
          </cell>
        </row>
        <row r="5896">
          <cell r="A5896">
            <v>7060</v>
          </cell>
          <cell r="B5896" t="str">
            <v>TE PVC 90G NBR 10569 P/ REDE COLET ESG JE BBB DN 250MM</v>
          </cell>
          <cell r="C5896" t="str">
            <v>UN</v>
          </cell>
          <cell r="E5896" t="str">
            <v>429,99</v>
          </cell>
        </row>
        <row r="5897">
          <cell r="A5897">
            <v>7061</v>
          </cell>
          <cell r="B5897" t="str">
            <v>TE PVC 90G NBR 10569 P/ REDE COLET ESG JE BBB DN 300MM</v>
          </cell>
          <cell r="C5897" t="str">
            <v>UN</v>
          </cell>
          <cell r="E5897" t="str">
            <v>659,83</v>
          </cell>
        </row>
        <row r="5898">
          <cell r="A5898">
            <v>7065</v>
          </cell>
          <cell r="B5898" t="str">
            <v>TE PVC 90G NBR 10569 P/ REDE COLET ESG JE BBB DN 400MM</v>
          </cell>
          <cell r="C5898" t="str">
            <v>UN</v>
          </cell>
          <cell r="E5898" t="str">
            <v>729,61</v>
          </cell>
        </row>
        <row r="5899">
          <cell r="A5899">
            <v>20172</v>
          </cell>
          <cell r="B5899" t="str">
            <v>TE PVC 90G NBR 10569 P/ REDE COLET ESG JE BBP DN 100MM</v>
          </cell>
          <cell r="C5899" t="str">
            <v>UN</v>
          </cell>
          <cell r="E5899" t="str">
            <v>16,09</v>
          </cell>
        </row>
        <row r="5900">
          <cell r="A5900">
            <v>6314</v>
          </cell>
          <cell r="B5900" t="str">
            <v>TE REDUCAO FERRO GALV 90G C/ ROSCA 3" X 2.1/2"</v>
          </cell>
          <cell r="C5900" t="str">
            <v>UN</v>
          </cell>
          <cell r="E5900" t="str">
            <v>45,49</v>
          </cell>
        </row>
        <row r="5901">
          <cell r="A5901">
            <v>6313</v>
          </cell>
          <cell r="B5901" t="str">
            <v>TE REDUCAO FERRO GALV 90G C/ ROSCA 3" X 2"</v>
          </cell>
          <cell r="C5901" t="str">
            <v>UN</v>
          </cell>
          <cell r="E5901" t="str">
            <v>45,12</v>
          </cell>
        </row>
        <row r="5902">
          <cell r="A5902">
            <v>6315</v>
          </cell>
          <cell r="B5902" t="str">
            <v>TE REDUCAO FERRO GALV 90G C/ ROSCA 4" X 2"</v>
          </cell>
          <cell r="C5902" t="str">
            <v>UN</v>
          </cell>
          <cell r="E5902" t="str">
            <v>84,55</v>
          </cell>
        </row>
        <row r="5903">
          <cell r="A5903">
            <v>6316</v>
          </cell>
          <cell r="B5903" t="str">
            <v>TE REDUCAO FERRO GALV 90G C/ ROSCA 4" X 3"</v>
          </cell>
          <cell r="C5903" t="str">
            <v>UN</v>
          </cell>
          <cell r="E5903" t="str">
            <v>84,55</v>
          </cell>
        </row>
        <row r="5904">
          <cell r="A5904">
            <v>6319</v>
          </cell>
          <cell r="B5904" t="str">
            <v>TE REDUCAO FERRO GALV 90G ROSCA 1.1/2" X 1"</v>
          </cell>
          <cell r="C5904" t="str">
            <v>UN</v>
          </cell>
          <cell r="E5904" t="str">
            <v>10,83</v>
          </cell>
        </row>
        <row r="5905">
          <cell r="A5905">
            <v>6304</v>
          </cell>
          <cell r="B5905" t="str">
            <v>TE REDUCAO FERRO GALV 90G ROSCA 1.1/2" X 3/4"</v>
          </cell>
          <cell r="C5905" t="str">
            <v>UN</v>
          </cell>
          <cell r="E5905" t="str">
            <v>10,58</v>
          </cell>
        </row>
        <row r="5906">
          <cell r="A5906">
            <v>21116</v>
          </cell>
          <cell r="B5906" t="str">
            <v>TE REDUCAO FERRO GALV 90G ROSCA 1.1/4" X 3/4"</v>
          </cell>
          <cell r="C5906" t="str">
            <v>UN</v>
          </cell>
          <cell r="E5906" t="str">
            <v>10,05</v>
          </cell>
        </row>
        <row r="5907">
          <cell r="A5907">
            <v>6320</v>
          </cell>
          <cell r="B5907" t="str">
            <v>TE REDUCAO FERRO GALV 90G ROSCA 1" X 1/2"</v>
          </cell>
          <cell r="C5907" t="str">
            <v>UN</v>
          </cell>
          <cell r="E5907" t="str">
            <v>6,01</v>
          </cell>
        </row>
        <row r="5908">
          <cell r="A5908">
            <v>6303</v>
          </cell>
          <cell r="B5908" t="str">
            <v>TE REDUCAO FERRO GALV 90G ROSCA 1" X 3/4"</v>
          </cell>
          <cell r="C5908" t="str">
            <v>UN</v>
          </cell>
          <cell r="E5908" t="str">
            <v>6,15</v>
          </cell>
        </row>
        <row r="5909">
          <cell r="A5909">
            <v>6308</v>
          </cell>
          <cell r="B5909" t="str">
            <v>TE REDUCAO FERRO GALV 90G ROSCA 2.1/2" X 1.1/2"</v>
          </cell>
          <cell r="C5909" t="str">
            <v>UN</v>
          </cell>
          <cell r="E5909" t="str">
            <v>34,91</v>
          </cell>
        </row>
        <row r="5910">
          <cell r="A5910">
            <v>6317</v>
          </cell>
          <cell r="B5910" t="str">
            <v>TE REDUCAO FERRO GALV 90G ROSCA 2.1/2" X 1.1/4"</v>
          </cell>
          <cell r="C5910" t="str">
            <v>UN</v>
          </cell>
          <cell r="E5910" t="str">
            <v>34,50</v>
          </cell>
        </row>
        <row r="5911">
          <cell r="A5911">
            <v>6307</v>
          </cell>
          <cell r="B5911" t="str">
            <v>TE REDUCAO FERRO GALV 90G ROSCA 2.1/2" X 1"</v>
          </cell>
          <cell r="C5911" t="str">
            <v>UN</v>
          </cell>
          <cell r="E5911" t="str">
            <v>34,77</v>
          </cell>
        </row>
        <row r="5912">
          <cell r="A5912">
            <v>6309</v>
          </cell>
          <cell r="B5912" t="str">
            <v>TE REDUCAO FERRO GALV 90G ROSCA 2.1/2" X 2"</v>
          </cell>
          <cell r="C5912" t="str">
            <v>UN</v>
          </cell>
          <cell r="E5912" t="str">
            <v>34,77</v>
          </cell>
        </row>
        <row r="5913">
          <cell r="A5913">
            <v>6318</v>
          </cell>
          <cell r="B5913" t="str">
            <v>TE REDUCAO FERRO GALV 90G ROSCA 2" X 1.1/2"</v>
          </cell>
          <cell r="C5913" t="str">
            <v>UN</v>
          </cell>
          <cell r="E5913" t="str">
            <v>19,66</v>
          </cell>
        </row>
        <row r="5914">
          <cell r="A5914">
            <v>6306</v>
          </cell>
          <cell r="B5914" t="str">
            <v>TE REDUCAO FERRO GALV 90G ROSCA 2" X 1.1/4"</v>
          </cell>
          <cell r="C5914" t="str">
            <v>UN</v>
          </cell>
          <cell r="E5914" t="str">
            <v>19,33</v>
          </cell>
        </row>
        <row r="5915">
          <cell r="A5915">
            <v>6305</v>
          </cell>
          <cell r="B5915" t="str">
            <v>TE REDUCAO FERRO GALV 90G ROSCA 2" X 1"</v>
          </cell>
          <cell r="C5915" t="str">
            <v>UN</v>
          </cell>
          <cell r="E5915" t="str">
            <v>19,10</v>
          </cell>
        </row>
        <row r="5916">
          <cell r="A5916">
            <v>6302</v>
          </cell>
          <cell r="B5916" t="str">
            <v>TE REDUCAO FERRO GALV 90G ROSCA 3/4" X 1/2"</v>
          </cell>
          <cell r="C5916" t="str">
            <v>UN</v>
          </cell>
          <cell r="E5916" t="str">
            <v>3,69</v>
          </cell>
        </row>
        <row r="5917">
          <cell r="A5917">
            <v>6312</v>
          </cell>
          <cell r="B5917" t="str">
            <v>TE REDUCAO FERRO GALV 90G ROSCA 3" X 1.1/2"</v>
          </cell>
          <cell r="C5917" t="str">
            <v>UN</v>
          </cell>
          <cell r="E5917" t="str">
            <v>45,12</v>
          </cell>
        </row>
        <row r="5918">
          <cell r="A5918">
            <v>6311</v>
          </cell>
          <cell r="B5918" t="str">
            <v>TE REDUCAO FERRO GALV 90G ROSCA 3" X 1.1/4"</v>
          </cell>
          <cell r="C5918" t="str">
            <v>UN</v>
          </cell>
          <cell r="E5918" t="str">
            <v>44,57</v>
          </cell>
        </row>
        <row r="5919">
          <cell r="A5919">
            <v>6310</v>
          </cell>
          <cell r="B5919" t="str">
            <v>TE REDUCAO FERRO GALV 90G ROSCA 3" X 1"</v>
          </cell>
          <cell r="C5919" t="str">
            <v>UN</v>
          </cell>
          <cell r="E5919" t="str">
            <v>44,01</v>
          </cell>
        </row>
        <row r="5920">
          <cell r="A5920">
            <v>7119</v>
          </cell>
          <cell r="B5920" t="str">
            <v>TE REDUCAO PVC C/ ROSCA 90G P/ AGUA FRIA PREDIAL 1 X 3/4"</v>
          </cell>
          <cell r="C5920" t="str">
            <v>UN</v>
          </cell>
          <cell r="E5920" t="str">
            <v>2,91</v>
          </cell>
        </row>
        <row r="5921">
          <cell r="A5921">
            <v>7126</v>
          </cell>
          <cell r="B5921" t="str">
            <v>TE REDUCAO PVC C/ ROSCA 90G P/ AGUA FRIA PREDIAL 1.1/2" X 3/4"</v>
          </cell>
          <cell r="C5921" t="str">
            <v>UN</v>
          </cell>
          <cell r="E5921" t="str">
            <v>8,93</v>
          </cell>
        </row>
        <row r="5922">
          <cell r="A5922">
            <v>7120</v>
          </cell>
          <cell r="B5922" t="str">
            <v>TE REDUCAO PVC C/ ROSCA 90G P/ AGUA FRIA PREDIAL 3/4 X 1/2"</v>
          </cell>
          <cell r="C5922" t="str">
            <v>UN</v>
          </cell>
          <cell r="E5922" t="str">
            <v>1,97</v>
          </cell>
        </row>
        <row r="5923">
          <cell r="A5923">
            <v>20176</v>
          </cell>
          <cell r="B5923" t="str">
            <v>TE REDUCAO PVC LEVE 90G CURTO C/ BOLSA P/ ANEL 150 X 100MM</v>
          </cell>
          <cell r="C5923" t="str">
            <v>UN</v>
          </cell>
          <cell r="E5923" t="str">
            <v>32,44</v>
          </cell>
        </row>
        <row r="5924">
          <cell r="A5924">
            <v>11378</v>
          </cell>
          <cell r="B5924" t="str">
            <v>TE REDUCAO PVC PBA NBR 10351 P/ REDE AGUA BBB JE DN 100 X 50 /DE 110 X 60MM</v>
          </cell>
          <cell r="C5924" t="str">
            <v>UN</v>
          </cell>
          <cell r="E5924" t="str">
            <v>43,52</v>
          </cell>
        </row>
        <row r="5925">
          <cell r="A5925">
            <v>11379</v>
          </cell>
          <cell r="B5925" t="str">
            <v>TE REDUCAO PVC PBA NBR 10351 P/ REDE AGUA BBB JE DN 100 X 75 /DE 110 X 85MM</v>
          </cell>
          <cell r="C5925" t="str">
            <v>UN</v>
          </cell>
          <cell r="E5925" t="str">
            <v>47,53</v>
          </cell>
        </row>
        <row r="5926">
          <cell r="A5926">
            <v>11493</v>
          </cell>
          <cell r="B5926" t="str">
            <v>TE REDUCAO PVC PBA NBR 10351 P/ REDE AGUA BBB JE DN 75 X 50 /DE 85 X 60MM</v>
          </cell>
          <cell r="C5926" t="str">
            <v>UN</v>
          </cell>
          <cell r="E5926" t="str">
            <v>24,06</v>
          </cell>
        </row>
        <row r="5927">
          <cell r="A5927">
            <v>7106</v>
          </cell>
          <cell r="B5927" t="str">
            <v>TE REDUCAO PVC SOLD 90G P/ AGUA FRIA PREDIAL 110 MM X 60 MM</v>
          </cell>
          <cell r="C5927" t="str">
            <v>UN</v>
          </cell>
          <cell r="E5927" t="str">
            <v>45,33</v>
          </cell>
        </row>
        <row r="5928">
          <cell r="A5928">
            <v>7104</v>
          </cell>
          <cell r="B5928" t="str">
            <v>TE REDUCAO PVC SOLD 90G P/ AGUA FRIA PREDIAL 25 MM X 20 MM</v>
          </cell>
          <cell r="C5928" t="str">
            <v>UN</v>
          </cell>
          <cell r="E5928" t="str">
            <v>1,29</v>
          </cell>
        </row>
        <row r="5929">
          <cell r="A5929">
            <v>7136</v>
          </cell>
          <cell r="B5929" t="str">
            <v>TE REDUCAO PVC SOLD 90G P/ AGUA FRIA PREDIAL 32 MM X 25 MM</v>
          </cell>
          <cell r="C5929" t="str">
            <v>UN</v>
          </cell>
          <cell r="E5929" t="str">
            <v>2,49</v>
          </cell>
        </row>
        <row r="5930">
          <cell r="A5930">
            <v>7128</v>
          </cell>
          <cell r="B5930" t="str">
            <v>TE REDUCAO PVC SOLD 90G P/ AGUA FRIA PREDIAL 40 MM X 32 MM</v>
          </cell>
          <cell r="C5930" t="str">
            <v>UN</v>
          </cell>
          <cell r="E5930" t="str">
            <v>3,46</v>
          </cell>
        </row>
        <row r="5931">
          <cell r="A5931">
            <v>7108</v>
          </cell>
          <cell r="B5931" t="str">
            <v>TE REDUCAO PVC SOLD 90G P/ AGUA FRIA PREDIAL 50 MM X 20 MM</v>
          </cell>
          <cell r="C5931" t="str">
            <v>UN</v>
          </cell>
          <cell r="E5931" t="str">
            <v>4,68</v>
          </cell>
        </row>
        <row r="5932">
          <cell r="A5932">
            <v>7129</v>
          </cell>
          <cell r="B5932" t="str">
            <v>TE REDUCAO PVC SOLD 90G P/ AGUA FRIA PREDIAL 50 MM X 25 MM</v>
          </cell>
          <cell r="C5932" t="str">
            <v>UN</v>
          </cell>
          <cell r="E5932" t="str">
            <v>3,94</v>
          </cell>
        </row>
        <row r="5933">
          <cell r="A5933">
            <v>7130</v>
          </cell>
          <cell r="B5933" t="str">
            <v>TE REDUCAO PVC SOLD 90G P/ AGUA FRIA PREDIAL 50 MM X 32 MM</v>
          </cell>
          <cell r="C5933" t="str">
            <v>UN</v>
          </cell>
          <cell r="E5933" t="str">
            <v>6,17</v>
          </cell>
        </row>
        <row r="5934">
          <cell r="A5934">
            <v>7131</v>
          </cell>
          <cell r="B5934" t="str">
            <v>TE REDUCAO PVC SOLD 90G P/ AGUA FRIA PREDIAL 50 MM X 40 MM</v>
          </cell>
          <cell r="C5934" t="str">
            <v>UN</v>
          </cell>
          <cell r="E5934" t="str">
            <v>7,69</v>
          </cell>
        </row>
        <row r="5935">
          <cell r="A5935">
            <v>7132</v>
          </cell>
          <cell r="B5935" t="str">
            <v>TE REDUCAO PVC SOLD 90G P/ AGUA FRIA PREDIAL 75 MM X 50 MM</v>
          </cell>
          <cell r="C5935" t="str">
            <v>UN</v>
          </cell>
          <cell r="E5935" t="str">
            <v>17,06</v>
          </cell>
        </row>
        <row r="5936">
          <cell r="A5936">
            <v>7133</v>
          </cell>
          <cell r="B5936" t="str">
            <v>TE REDUCAO PVC SOLD 90G P/ AGUA FRIA PREDIAL 85 MM X 60 MM</v>
          </cell>
          <cell r="C5936" t="str">
            <v>UN</v>
          </cell>
          <cell r="E5936" t="str">
            <v>36,60</v>
          </cell>
        </row>
        <row r="5937">
          <cell r="A5937">
            <v>7066</v>
          </cell>
          <cell r="B5937" t="str">
            <v>TE REDUCAO PVC 90G NBR 10569 P/ REDE COLET ESG JE BBB DN 200 X 150MM</v>
          </cell>
          <cell r="C5937" t="str">
            <v>UN</v>
          </cell>
          <cell r="E5937" t="str">
            <v>132,07</v>
          </cell>
        </row>
        <row r="5938">
          <cell r="A5938">
            <v>7068</v>
          </cell>
          <cell r="B5938" t="str">
            <v>TE REDUCAO PVC 90G NBR 10569 P/ REDE COLET ESG JE BBB DN 250 X 150MM</v>
          </cell>
          <cell r="C5938" t="str">
            <v>UN</v>
          </cell>
          <cell r="E5938" t="str">
            <v>233,46</v>
          </cell>
        </row>
        <row r="5939">
          <cell r="A5939">
            <v>7091</v>
          </cell>
          <cell r="B5939" t="str">
            <v>TE SANITARIO PVC P/ ESG PREDIAL DN 100 X 100MM</v>
          </cell>
          <cell r="C5939" t="str">
            <v>UN</v>
          </cell>
          <cell r="E5939" t="str">
            <v>7,14</v>
          </cell>
        </row>
        <row r="5940">
          <cell r="A5940">
            <v>11655</v>
          </cell>
          <cell r="B5940" t="str">
            <v>TE SANITARIO PVC P/ ESG PREDIAL DN 100X50MM</v>
          </cell>
          <cell r="C5940" t="str">
            <v>UN</v>
          </cell>
          <cell r="E5940" t="str">
            <v>6,56</v>
          </cell>
        </row>
        <row r="5941">
          <cell r="A5941">
            <v>11656</v>
          </cell>
          <cell r="B5941" t="str">
            <v>TE SANITARIO PVC P/ ESG PREDIAL DN 100X75MM</v>
          </cell>
          <cell r="C5941" t="str">
            <v>UN</v>
          </cell>
          <cell r="E5941" t="str">
            <v>6,24</v>
          </cell>
        </row>
        <row r="5942">
          <cell r="A5942">
            <v>7097</v>
          </cell>
          <cell r="B5942" t="str">
            <v>TE SANITARIO PVC P/ ESG PREDIAL DN 50 X 50MM</v>
          </cell>
          <cell r="C5942" t="str">
            <v>UN</v>
          </cell>
          <cell r="E5942" t="str">
            <v>2,81</v>
          </cell>
        </row>
        <row r="5943">
          <cell r="A5943">
            <v>11657</v>
          </cell>
          <cell r="B5943" t="str">
            <v>TE SANITARIO PVC P/ ESG PREDIAL DN 75X50 MM</v>
          </cell>
          <cell r="C5943" t="str">
            <v>UN</v>
          </cell>
          <cell r="E5943" t="str">
            <v>5,27</v>
          </cell>
        </row>
        <row r="5944">
          <cell r="A5944">
            <v>11658</v>
          </cell>
          <cell r="B5944" t="str">
            <v>TE SANITARIO PVC P/ ESG PREDIAL DN 75X75 MM</v>
          </cell>
          <cell r="C5944" t="str">
            <v>UN</v>
          </cell>
          <cell r="E5944" t="str">
            <v>7,27</v>
          </cell>
        </row>
        <row r="5945">
          <cell r="A5945">
            <v>7153</v>
          </cell>
          <cell r="B5945" t="str">
            <v>TECNICO DE LABORATORIO</v>
          </cell>
          <cell r="C5945" t="str">
            <v>H</v>
          </cell>
          <cell r="E5945" t="str">
            <v>11,92</v>
          </cell>
        </row>
        <row r="5946">
          <cell r="A5946">
            <v>6175</v>
          </cell>
          <cell r="B5946" t="str">
            <v>TECNICO DE SONDAGEM</v>
          </cell>
          <cell r="C5946" t="str">
            <v>H</v>
          </cell>
          <cell r="E5946" t="str">
            <v>12,47</v>
          </cell>
        </row>
        <row r="5947">
          <cell r="A5947">
            <v>10914</v>
          </cell>
          <cell r="B5947" t="str">
            <v>TELA ACO SOLDADA L-92 15X30CM CA-60 FIO 4,2X3,4MM 0,99KG/M2 LARG=2,45M</v>
          </cell>
          <cell r="C5947" t="str">
            <v>KG</v>
          </cell>
          <cell r="E5947" t="str">
            <v>14,66</v>
          </cell>
        </row>
        <row r="5948">
          <cell r="A5948">
            <v>10915</v>
          </cell>
          <cell r="B5948" t="str">
            <v>TELA ACO SOLDADA NERVURADA CA - 60, Q-61, (0,97 KG/M2), DIÂMETRO DO FIO = 3,4 MM, LARGURA = 2,45 X 120 METROS DE COMPRIMENTO, ESPAÇAMENTO DA MALHA = 15X15CM</v>
          </cell>
          <cell r="C5948" t="str">
            <v>KG</v>
          </cell>
          <cell r="E5948" t="str">
            <v>5,54</v>
          </cell>
        </row>
        <row r="5949">
          <cell r="A5949">
            <v>10916</v>
          </cell>
          <cell r="B5949" t="str">
            <v>TELA ACO SOLDADA NERVURADA CA - 60, Q-92 (1,48 KG/M2), DIÂMETRO DO FIO = 4,2 MM, LARGURA = 2,45 X 60 METROS DE COMPRIMENTO, ESPAÇAMENTO DA MALHA = 15X15CM</v>
          </cell>
          <cell r="C5949" t="str">
            <v>KG</v>
          </cell>
          <cell r="E5949" t="str">
            <v>5,49</v>
          </cell>
        </row>
        <row r="5950">
          <cell r="A5950">
            <v>21141</v>
          </cell>
          <cell r="B5950" t="str">
            <v>TELA ACO SOLDADA NERVURADA CA - 60, Q-92 (1,48 KG/M2), DIÂMETRO DO FIO = 4,2 MM, LARGURA =2,45 X 60 METROS DE COMPRIMENTO, ESPAÇAMENTO DA MALHA = 15X15CM CMS</v>
          </cell>
          <cell r="C5950" t="str">
            <v>M2</v>
          </cell>
          <cell r="E5950" t="str">
            <v>8,51</v>
          </cell>
        </row>
        <row r="5951">
          <cell r="A5951">
            <v>7154</v>
          </cell>
          <cell r="B5951" t="str">
            <v>TELA ACO SOLDADA NERVURADA CA-60, Q-138, (2,20 KG/M2), DIÂMETRO DO FIO=4,2MM, LARGURA=2,45 X 120 METROS DE COMPRIMENTO, ESPAÇAMENTO DA MALHA = 10 X 10 CM</v>
          </cell>
          <cell r="C5951" t="str">
            <v>KG</v>
          </cell>
          <cell r="E5951" t="str">
            <v>5,58</v>
          </cell>
        </row>
        <row r="5952">
          <cell r="A5952">
            <v>7155</v>
          </cell>
          <cell r="B5952" t="str">
            <v>TELA ACO SOLDADA NERVURADA CA-60, Q-138, (2,20KG/M2), DIÂMETRO DO FIO =4,2MM, LARGURA=2,45 X 120 METROS DE COMPRIMENTO, ESPAÇAMENTO DA MALHA = 10 X 10 CM</v>
          </cell>
          <cell r="C5952" t="str">
            <v>M2</v>
          </cell>
          <cell r="E5952" t="str">
            <v>12,40</v>
          </cell>
        </row>
        <row r="5953">
          <cell r="A5953">
            <v>7156</v>
          </cell>
          <cell r="B5953" t="str">
            <v>TELA ACO SOLDADA NERVURADA CA-60, Q-196, (3,11 KG/M2), DIÂMETRO DO FIO = 5,0 MM, LARGURA = 2,45 x 6,0 METROS DE COMPRIMENTO, ESPAÇAMENTO DA MALHA = 10 X 10 CM</v>
          </cell>
          <cell r="C5953" t="str">
            <v>M2</v>
          </cell>
          <cell r="E5953" t="str">
            <v>16,00</v>
          </cell>
        </row>
        <row r="5954">
          <cell r="A5954">
            <v>10917</v>
          </cell>
          <cell r="B5954" t="str">
            <v>TELA ACO SOLDADA NERVURADA CA-60, Q-61, (0,97 KG/M2), DIÂMETRO DO FIO = 3,4 MM, LARGURA = 2,45 X 120 METROS DE COMPRIMENTO, ESPAÇAMENTO DA MALHA = 15X15CM</v>
          </cell>
          <cell r="C5954" t="str">
            <v>M2</v>
          </cell>
          <cell r="E5954" t="str">
            <v>5,38</v>
          </cell>
        </row>
        <row r="5955">
          <cell r="A5955">
            <v>10919</v>
          </cell>
          <cell r="B5955" t="str">
            <v>TELA ACO SOLDADA Q-47 15X15CM FIO 3,0 X 3,0MM 0,75KG/M2</v>
          </cell>
          <cell r="C5955" t="str">
            <v>M2</v>
          </cell>
          <cell r="E5955" t="str">
            <v>16,62</v>
          </cell>
        </row>
        <row r="5956">
          <cell r="A5956">
            <v>10932</v>
          </cell>
          <cell r="B5956" t="str">
            <v>TELA ARAME GALV FIO 8 BWG (4,19MM) MALHA 2" (5X5CM) QUADRADA OU LOSANGO H=2,0M</v>
          </cell>
          <cell r="C5956" t="str">
            <v>M2</v>
          </cell>
          <cell r="E5956" t="str">
            <v>47,02</v>
          </cell>
        </row>
        <row r="5957">
          <cell r="A5957">
            <v>7162</v>
          </cell>
          <cell r="B5957" t="str">
            <v>TELA ARAME GALV FIO 10 BWG (3,4MM) MALHA 2" (5 X 5CM) QUADRADA OU LOSANGO H= 2,0M</v>
          </cell>
          <cell r="C5957" t="str">
            <v>M2</v>
          </cell>
          <cell r="E5957" t="str">
            <v>25,08</v>
          </cell>
        </row>
        <row r="5958">
          <cell r="A5958">
            <v>10925</v>
          </cell>
          <cell r="B5958" t="str">
            <v>TELA ARAME GALV FIO 10 BWG (3,4MM) MALHA 8 X 8CM QUADRADA OU LOSANGO H=2,0M</v>
          </cell>
          <cell r="C5958" t="str">
            <v>M2</v>
          </cell>
          <cell r="E5958" t="str">
            <v>17,63</v>
          </cell>
        </row>
        <row r="5959">
          <cell r="A5959">
            <v>7158</v>
          </cell>
          <cell r="B5959" t="str">
            <v>TELA ARAME GALV FIO 12 (2,77MM) MALHA 2" QUADRADA OU LOSANGO H = 2M</v>
          </cell>
          <cell r="C5959" t="str">
            <v>M2</v>
          </cell>
          <cell r="E5959" t="str">
            <v>17,24</v>
          </cell>
        </row>
        <row r="5960">
          <cell r="A5960">
            <v>10926</v>
          </cell>
          <cell r="B5960" t="str">
            <v>TELA ARAME GALV FIO 12 BWG (2,77MM) MALHA 1.1/2" (4 X 4CM) QUADRADA OU LOSANGO H=2,0M</v>
          </cell>
          <cell r="C5960" t="str">
            <v>M2</v>
          </cell>
          <cell r="E5960" t="str">
            <v>21,55</v>
          </cell>
        </row>
        <row r="5961">
          <cell r="A5961">
            <v>10933</v>
          </cell>
          <cell r="B5961" t="str">
            <v>TELA ARAME GALV FIO 12 BWG (2,77MM) MALHA 4" (10 X 10CM) QUADRADA OU LOSANGO H=2,0M</v>
          </cell>
          <cell r="C5961" t="str">
            <v>M2</v>
          </cell>
          <cell r="E5961" t="str">
            <v>13,36</v>
          </cell>
        </row>
        <row r="5962">
          <cell r="A5962">
            <v>10927</v>
          </cell>
          <cell r="B5962" t="str">
            <v>TELA ARAME GALV FIO 12 BWG (2,77MM) MALHA 8 X 8CM QUADRADA OU LOSANGO H = 2,0M</v>
          </cell>
          <cell r="C5962" t="str">
            <v>M2</v>
          </cell>
          <cell r="E5962" t="str">
            <v>11,36</v>
          </cell>
        </row>
        <row r="5963">
          <cell r="A5963">
            <v>7167</v>
          </cell>
          <cell r="B5963" t="str">
            <v>TELA ARAME GALV FIO 14 BWG (2,11MM) MALHA 2" (5x5cm) QUADRADA OU LOSANGO H = 2,0M</v>
          </cell>
          <cell r="C5963" t="str">
            <v>M2</v>
          </cell>
          <cell r="E5963" t="str">
            <v>11,25</v>
          </cell>
        </row>
        <row r="5964">
          <cell r="A5964">
            <v>10928</v>
          </cell>
          <cell r="B5964" t="str">
            <v>TELA ARAME GALV FIO 14 BWG (2,11MM) MALHA 8 X 8CM QUADRADA OU LOSANGO H=2,0M</v>
          </cell>
          <cell r="C5964" t="str">
            <v>M2</v>
          </cell>
          <cell r="E5964" t="str">
            <v>9,72</v>
          </cell>
        </row>
        <row r="5965">
          <cell r="A5965">
            <v>10929</v>
          </cell>
          <cell r="B5965" t="str">
            <v>TELA ARAME GALV FIO 18 BWG (1,24MM) MALHA 2 X 2CM QUADRADA OU LOSANGO</v>
          </cell>
          <cell r="C5965" t="str">
            <v>M2</v>
          </cell>
          <cell r="E5965" t="str">
            <v>18,81</v>
          </cell>
        </row>
        <row r="5966">
          <cell r="A5966">
            <v>10931</v>
          </cell>
          <cell r="B5966" t="str">
            <v>TELA ARAME GALV FIO 24 BWG MALHA 1/2" P/ VIVEIROS</v>
          </cell>
          <cell r="C5966" t="str">
            <v>M2</v>
          </cell>
          <cell r="E5966" t="str">
            <v>9,68</v>
          </cell>
        </row>
        <row r="5967">
          <cell r="A5967">
            <v>7164</v>
          </cell>
          <cell r="B5967" t="str">
            <v>TELA ARAME GALV PRENSADO FIO 12 (2,77MM) MALHA 2" (5 X 5CM)</v>
          </cell>
          <cell r="C5967" t="str">
            <v>M2</v>
          </cell>
          <cell r="E5967" t="str">
            <v>23,51</v>
          </cell>
        </row>
        <row r="5968">
          <cell r="A5968">
            <v>11589</v>
          </cell>
          <cell r="B5968" t="str">
            <v>TELA ARAME GALV REVEST C/ PVC FIO 14 BWG (2,11MM) MALHA 6 X 8CM P/GABIAO MANTA 4 X 2 X 0,3M</v>
          </cell>
          <cell r="C5968" t="str">
            <v>UN</v>
          </cell>
          <cell r="E5968" t="str">
            <v>444,38</v>
          </cell>
        </row>
        <row r="5969">
          <cell r="A5969">
            <v>10935</v>
          </cell>
          <cell r="B5969" t="str">
            <v>TELA ARAME GALV REVESTIDO C/ PVC FIO 12 BWG (2,77MM) MALHA 3" (7,5 X 7,5CM)</v>
          </cell>
          <cell r="C5969" t="str">
            <v>M2</v>
          </cell>
          <cell r="E5969" t="str">
            <v>19,12</v>
          </cell>
        </row>
        <row r="5970">
          <cell r="A5970">
            <v>10937</v>
          </cell>
          <cell r="B5970" t="str">
            <v>TELA ARAME GALV REVESTIDO C/ PVC FIO 14 BWG (2,11MM) MALHA 2" (5 X 5CM)</v>
          </cell>
          <cell r="C5970" t="str">
            <v>M2</v>
          </cell>
          <cell r="E5970" t="str">
            <v>17,79</v>
          </cell>
        </row>
        <row r="5971">
          <cell r="A5971">
            <v>7169</v>
          </cell>
          <cell r="B5971" t="str">
            <v>TELA DE ESTUQUE - TIPO STANDARD</v>
          </cell>
          <cell r="C5971" t="str">
            <v>M2</v>
          </cell>
          <cell r="E5971" t="str">
            <v>2,31</v>
          </cell>
        </row>
        <row r="5972">
          <cell r="A5972">
            <v>7161</v>
          </cell>
          <cell r="B5972" t="str">
            <v>TELA METAL EXPANDIDO DEPLOYE MALHA LOSANGO 3/4" CORDAO 0,9MM ESP 0,6MM</v>
          </cell>
          <cell r="C5972" t="str">
            <v>M2</v>
          </cell>
          <cell r="E5972" t="str">
            <v>1,80</v>
          </cell>
        </row>
        <row r="5973">
          <cell r="A5973">
            <v>10936</v>
          </cell>
          <cell r="B5973" t="str">
            <v>TELA METAL REFORCADA FIO 12 BWG (2,77MM) MALHA QUADRADA 3 X 3CM</v>
          </cell>
          <cell r="C5973" t="str">
            <v>M2</v>
          </cell>
          <cell r="E5973" t="str">
            <v>37,18</v>
          </cell>
        </row>
        <row r="5974">
          <cell r="A5974">
            <v>25069</v>
          </cell>
          <cell r="B5974" t="str">
            <v>TELA NYLON P/REVESTIMENTO POCO FILTRANTE</v>
          </cell>
          <cell r="C5974" t="str">
            <v>M2</v>
          </cell>
          <cell r="E5974" t="str">
            <v>6,59</v>
          </cell>
        </row>
        <row r="5975">
          <cell r="A5975">
            <v>7170</v>
          </cell>
          <cell r="B5975" t="str">
            <v>TELA PLASTICA P/ PROTECAO DE FACHADA MALHA 5MM</v>
          </cell>
          <cell r="C5975" t="str">
            <v>M2</v>
          </cell>
          <cell r="E5975" t="str">
            <v>1,79</v>
          </cell>
        </row>
        <row r="5976">
          <cell r="A5976">
            <v>10920</v>
          </cell>
          <cell r="B5976" t="str">
            <v>TELA SOLDADA ARAME GALVANIZADO 12 BWG (2,77MM) MALHA 15 X 5CM</v>
          </cell>
          <cell r="C5976" t="str">
            <v>M2</v>
          </cell>
          <cell r="E5976" t="str">
            <v>9,73</v>
          </cell>
        </row>
        <row r="5977">
          <cell r="A5977">
            <v>7243</v>
          </cell>
          <cell r="B5977" t="str">
            <v>TELHA ACO ZINCADO TRAPEZOIDAL ESP=0,5MM</v>
          </cell>
          <cell r="C5977" t="str">
            <v>M2</v>
          </cell>
          <cell r="E5977" t="str">
            <v>24,57</v>
          </cell>
        </row>
        <row r="5978">
          <cell r="A5978">
            <v>7238</v>
          </cell>
          <cell r="B5978" t="str">
            <v>TELHA ALUMINIO ONDULADA E = 0,5MM</v>
          </cell>
          <cell r="C5978" t="str">
            <v>M2</v>
          </cell>
          <cell r="E5978" t="str">
            <v>18,90</v>
          </cell>
        </row>
        <row r="5979">
          <cell r="A5979">
            <v>7239</v>
          </cell>
          <cell r="B5979" t="str">
            <v>TELHA ALUMINIO ONDULADA E = 0,6MM</v>
          </cell>
          <cell r="C5979" t="str">
            <v>M2</v>
          </cell>
          <cell r="E5979" t="str">
            <v>21,55</v>
          </cell>
        </row>
        <row r="5980">
          <cell r="A5980">
            <v>7240</v>
          </cell>
          <cell r="B5980" t="str">
            <v>TELHA ALUMINIO ONDULADA E = 0,7MM</v>
          </cell>
          <cell r="C5980" t="str">
            <v>M2</v>
          </cell>
          <cell r="E5980" t="str">
            <v>26,50</v>
          </cell>
        </row>
        <row r="5981">
          <cell r="A5981">
            <v>11067</v>
          </cell>
          <cell r="B5981" t="str">
            <v>TELHA ALUMINIO TRAPEZOIDAL E = 0,5 MM</v>
          </cell>
          <cell r="C5981" t="str">
            <v>KG</v>
          </cell>
          <cell r="E5981" t="str">
            <v>13,25</v>
          </cell>
        </row>
        <row r="5982">
          <cell r="A5982">
            <v>11068</v>
          </cell>
          <cell r="B5982" t="str">
            <v>TELHA ALUMINIO TRAPEZOIDAL E = 0,7 MM</v>
          </cell>
          <cell r="C5982" t="str">
            <v>KG</v>
          </cell>
          <cell r="E5982" t="str">
            <v>14,96</v>
          </cell>
        </row>
        <row r="5983">
          <cell r="A5983">
            <v>14171</v>
          </cell>
          <cell r="B5983" t="str">
            <v>TELHA AUTO-PORTANTE ACO ZINCADO A-120 C/ PRE-PINTURA E=0,95MM</v>
          </cell>
          <cell r="C5983" t="str">
            <v>M2</v>
          </cell>
          <cell r="E5983" t="str">
            <v>116,44</v>
          </cell>
        </row>
        <row r="5984">
          <cell r="A5984">
            <v>14170</v>
          </cell>
          <cell r="B5984" t="str">
            <v>TELHA AUTO-PORTANTE ACO ZINCADO A-120 SEM PINTURA E=0,95MM</v>
          </cell>
          <cell r="C5984" t="str">
            <v>M2</v>
          </cell>
          <cell r="E5984" t="str">
            <v>83,71</v>
          </cell>
        </row>
        <row r="5985">
          <cell r="A5985">
            <v>14173</v>
          </cell>
          <cell r="B5985" t="str">
            <v>TELHA AUTO-PORTANTE ACO ZINCADO A-259 C/ PRE-PINTURA E= 0,95MM</v>
          </cell>
          <cell r="C5985" t="str">
            <v>M2</v>
          </cell>
          <cell r="E5985" t="str">
            <v>82,27</v>
          </cell>
        </row>
        <row r="5986">
          <cell r="A5986">
            <v>14172</v>
          </cell>
          <cell r="B5986" t="str">
            <v>TELHA AUTO-PORTANTE ACO ZINCADO A-259 SEM PINTURA E= 0,95MM</v>
          </cell>
          <cell r="C5986" t="str">
            <v>M2</v>
          </cell>
          <cell r="E5986" t="str">
            <v>55,00</v>
          </cell>
        </row>
        <row r="5987">
          <cell r="A5987">
            <v>14175</v>
          </cell>
          <cell r="B5987" t="str">
            <v>TELHA AUTO-PORTANTE ACO ZINCADO A-440 C/ PRE-PINTURA E= 1,25MM</v>
          </cell>
          <cell r="C5987" t="str">
            <v>M2</v>
          </cell>
          <cell r="E5987" t="str">
            <v>116,44</v>
          </cell>
        </row>
        <row r="5988">
          <cell r="A5988">
            <v>14174</v>
          </cell>
          <cell r="B5988" t="str">
            <v>TELHA AUTO-PORTANTE ACO ZINCADO A-440 SEM PINTURA E=1,25MM</v>
          </cell>
          <cell r="C5988" t="str">
            <v>M2</v>
          </cell>
          <cell r="E5988" t="str">
            <v>83,71</v>
          </cell>
        </row>
        <row r="5989">
          <cell r="A5989">
            <v>14177</v>
          </cell>
          <cell r="B5989" t="str">
            <v>TELHA AUTO-PORTANTE ACO ZINCADO A-494 C/ PRE-PINTURA - E=1,55MM</v>
          </cell>
          <cell r="C5989" t="str">
            <v>M2</v>
          </cell>
          <cell r="E5989" t="str">
            <v>145,84</v>
          </cell>
        </row>
        <row r="5990">
          <cell r="A5990">
            <v>14179</v>
          </cell>
          <cell r="B5990" t="str">
            <v>TELHA AUTO-PORTANTE ACO ZINCADO A-530 C/ PRE-PINTURA - E= 1,95MM</v>
          </cell>
          <cell r="C5990" t="str">
            <v>M2</v>
          </cell>
          <cell r="E5990" t="str">
            <v>204,23</v>
          </cell>
        </row>
        <row r="5991">
          <cell r="A5991">
            <v>14178</v>
          </cell>
          <cell r="B5991" t="str">
            <v>TELHA AUTO-PORTANTE ACO ZINCADO A-530 SEM PINTURA E= 1,95MM</v>
          </cell>
          <cell r="C5991" t="str">
            <v>M2</v>
          </cell>
          <cell r="E5991" t="str">
            <v>151,59</v>
          </cell>
        </row>
        <row r="5992">
          <cell r="A5992">
            <v>14176</v>
          </cell>
          <cell r="B5992" t="str">
            <v>TELHA AUTO-PORTANTE ACO ZINCADO SEM PINTURA A-494 E=1,55MM</v>
          </cell>
          <cell r="C5992" t="str">
            <v>M2</v>
          </cell>
          <cell r="E5992" t="str">
            <v>110,34</v>
          </cell>
        </row>
        <row r="5993">
          <cell r="A5993">
            <v>7172</v>
          </cell>
          <cell r="B5993" t="str">
            <v>TELHA CERAMICA TIPO CANAL COMP = 50CM - 26UN/M2</v>
          </cell>
          <cell r="C5993" t="str">
            <v>UN</v>
          </cell>
          <cell r="E5993" t="str">
            <v>0,36</v>
          </cell>
        </row>
        <row r="5994">
          <cell r="A5994">
            <v>7177</v>
          </cell>
          <cell r="B5994" t="str">
            <v>TELHA CERAMICA TIPO CAPANAL - 17UN/M2</v>
          </cell>
          <cell r="C5994" t="str">
            <v>UN</v>
          </cell>
          <cell r="E5994" t="str">
            <v>0,38</v>
          </cell>
        </row>
        <row r="5995">
          <cell r="A5995">
            <v>7176</v>
          </cell>
          <cell r="B5995" t="str">
            <v>TELHA CERAMICA TIPO COLONIAL COMP = 46,0 A 50,0CM - 25 A 27 UN/M2</v>
          </cell>
          <cell r="C5995" t="str">
            <v>UN</v>
          </cell>
          <cell r="E5995" t="str">
            <v>0,68</v>
          </cell>
        </row>
        <row r="5996">
          <cell r="A5996">
            <v>7173</v>
          </cell>
          <cell r="B5996" t="str">
            <v>TELHA CERAMICA TIPO COLONIAL COMP = 46,0 A 50,0CM - 25 A 27 UN/M2</v>
          </cell>
          <cell r="C5996" t="str">
            <v>MIL</v>
          </cell>
          <cell r="E5996" t="str">
            <v>679,95</v>
          </cell>
        </row>
        <row r="5997">
          <cell r="A5997">
            <v>20194</v>
          </cell>
          <cell r="B5997" t="str">
            <v>TELHA CERAMICA TIPO COLONIAL COMP = 56CM - 16UN/M2</v>
          </cell>
          <cell r="C5997" t="str">
            <v>UN</v>
          </cell>
          <cell r="E5997" t="str">
            <v>0,88</v>
          </cell>
        </row>
        <row r="5998">
          <cell r="A5998">
            <v>11087</v>
          </cell>
          <cell r="B5998" t="str">
            <v>TELHA CERAMICA TIPO COLONIAL DE 2A. QUALIDADE COMP = 46 A 50,0CM - 25 A 27UN/M2</v>
          </cell>
          <cell r="C5998" t="str">
            <v>UN</v>
          </cell>
          <cell r="E5998" t="str">
            <v>0,62</v>
          </cell>
        </row>
        <row r="5999">
          <cell r="A5999">
            <v>20273</v>
          </cell>
          <cell r="B5999" t="str">
            <v>TELHA CERAMICA TIPO DUPLANA</v>
          </cell>
          <cell r="C5999" t="str">
            <v>UN</v>
          </cell>
          <cell r="E5999" t="str">
            <v>0,85</v>
          </cell>
        </row>
        <row r="6000">
          <cell r="A6000">
            <v>7183</v>
          </cell>
          <cell r="B6000" t="str">
            <v>TELHA CERAMICA TIPO FRANCESA - 16UN/M2</v>
          </cell>
          <cell r="C6000" t="str">
            <v>UN</v>
          </cell>
          <cell r="E6000" t="str">
            <v>0,72</v>
          </cell>
        </row>
        <row r="6001">
          <cell r="A6001">
            <v>7180</v>
          </cell>
          <cell r="B6001" t="str">
            <v>TELHA CERAMICA TIPO PAULISTA - 26UN/M2</v>
          </cell>
          <cell r="C6001" t="str">
            <v>UN</v>
          </cell>
          <cell r="E6001" t="str">
            <v>0,41</v>
          </cell>
        </row>
        <row r="6002">
          <cell r="A6002">
            <v>7178</v>
          </cell>
          <cell r="B6002" t="str">
            <v>TELHA CERAMICA TIPO PAULISTINHA (TRAPEZOIDAL) - 26UN/M2</v>
          </cell>
          <cell r="C6002" t="str">
            <v>UN</v>
          </cell>
          <cell r="E6002" t="str">
            <v>0,50</v>
          </cell>
        </row>
        <row r="6003">
          <cell r="A6003">
            <v>11088</v>
          </cell>
          <cell r="B6003" t="str">
            <v>TELHA CERAMICA TIPO PLAN COMP = 46 A 50,0CM - 26 A 33UN/M2</v>
          </cell>
          <cell r="C6003" t="str">
            <v>UN</v>
          </cell>
          <cell r="E6003" t="str">
            <v>0,61</v>
          </cell>
        </row>
        <row r="6004">
          <cell r="A6004">
            <v>7175</v>
          </cell>
          <cell r="B6004" t="str">
            <v>TELHA CERAMICA TIPO ROMANA COMP = 41CM - 18UN/M2</v>
          </cell>
          <cell r="C6004" t="str">
            <v>UN</v>
          </cell>
          <cell r="E6004" t="str">
            <v>0,92</v>
          </cell>
        </row>
        <row r="6005">
          <cell r="A6005">
            <v>25007</v>
          </cell>
          <cell r="B6005" t="str">
            <v>TELHA CHAPA ACO ONDULADA ZINCADA E = 0,5 MM</v>
          </cell>
          <cell r="C6005" t="str">
            <v>M2</v>
          </cell>
          <cell r="E6005" t="str">
            <v>20,40</v>
          </cell>
        </row>
        <row r="6006">
          <cell r="A6006">
            <v>26143</v>
          </cell>
          <cell r="B6006" t="str">
            <v>TELHA DE ACO ZINCADO PRÉ-PINTADO, TIPO SANDUICHE DE POLIURETANO, TERMO-ACUSTICA DE 30MM DE ESPESSURA COM LARGURA UTIL DE 1000MM.</v>
          </cell>
          <cell r="C6006" t="str">
            <v>M2</v>
          </cell>
          <cell r="E6006" t="str">
            <v>102,12</v>
          </cell>
        </row>
        <row r="6007">
          <cell r="A6007">
            <v>7212</v>
          </cell>
          <cell r="B6007" t="str">
            <v>TELHA ESTRUTURAL FIBROCIMENTO CANALETE 49 OU KALHETA DELTA C = 7,20M</v>
          </cell>
          <cell r="C6007" t="str">
            <v>UN</v>
          </cell>
          <cell r="E6007" t="str">
            <v>140,28</v>
          </cell>
        </row>
        <row r="6008">
          <cell r="A6008">
            <v>7223</v>
          </cell>
          <cell r="B6008" t="str">
            <v>TELHA ESTRUTURAL FIBROCIMENTO CANALETE 49 OU KALHETA, 1 ABA C = 2,50M</v>
          </cell>
          <cell r="C6008" t="str">
            <v>UN</v>
          </cell>
          <cell r="E6008" t="str">
            <v>53,41</v>
          </cell>
        </row>
        <row r="6009">
          <cell r="A6009">
            <v>7235</v>
          </cell>
          <cell r="B6009" t="str">
            <v>TELHA ESTRUTURAL FIBROCIMENTO CANALETE 49 OU KALHETA, 1 ABA C = 3,00M</v>
          </cell>
          <cell r="C6009" t="str">
            <v>UN</v>
          </cell>
          <cell r="E6009" t="str">
            <v>61,79</v>
          </cell>
        </row>
        <row r="6010">
          <cell r="A6010">
            <v>7234</v>
          </cell>
          <cell r="B6010" t="str">
            <v>TELHA ESTRUTURAL FIBROCIMENTO CANALETE 49 OU KALHETA, 1 ABA C = 3,60M</v>
          </cell>
          <cell r="C6010" t="str">
            <v>UN</v>
          </cell>
          <cell r="E6010" t="str">
            <v>74,37</v>
          </cell>
        </row>
        <row r="6011">
          <cell r="A6011">
            <v>7224</v>
          </cell>
          <cell r="B6011" t="str">
            <v>TELHA ESTRUTURAL FIBROCIMENTO CANALETE 49 OU KALHETA, 1 ABA C = 4,00M</v>
          </cell>
          <cell r="C6011" t="str">
            <v>UN</v>
          </cell>
          <cell r="E6011" t="str">
            <v>81,56</v>
          </cell>
        </row>
        <row r="6012">
          <cell r="A6012">
            <v>7221</v>
          </cell>
          <cell r="B6012" t="str">
            <v>TELHA ESTRUTURAL FIBROCIMENTO CANALETE 49 OU KALHETA, 1 ABA C = 4,5CM</v>
          </cell>
          <cell r="C6012" t="str">
            <v>M2</v>
          </cell>
          <cell r="E6012" t="str">
            <v>38,43</v>
          </cell>
        </row>
        <row r="6013">
          <cell r="A6013">
            <v>7210</v>
          </cell>
          <cell r="B6013" t="str">
            <v>TELHA ESTRUTURAL FIBROCIMENTO CANALETE 49 OU KALHETA, 1 ABA C = 4,50M</v>
          </cell>
          <cell r="C6013" t="str">
            <v>UN</v>
          </cell>
          <cell r="E6013" t="str">
            <v>90,11</v>
          </cell>
        </row>
        <row r="6014">
          <cell r="A6014">
            <v>7225</v>
          </cell>
          <cell r="B6014" t="str">
            <v>TELHA ESTRUTURAL FIBROCIMENTO CANALETE 49 OU KALHETA, 1 ABA C = 5,00M</v>
          </cell>
          <cell r="C6014" t="str">
            <v>UN</v>
          </cell>
          <cell r="E6014" t="str">
            <v>99,25</v>
          </cell>
        </row>
        <row r="6015">
          <cell r="A6015">
            <v>7226</v>
          </cell>
          <cell r="B6015" t="str">
            <v>TELHA ESTRUTURAL FIBROCIMENTO CANALETE 49 OU KALHETA, 1 ABA C = 5,50M</v>
          </cell>
          <cell r="C6015" t="str">
            <v>UN</v>
          </cell>
          <cell r="E6015" t="str">
            <v>108,34</v>
          </cell>
        </row>
        <row r="6016">
          <cell r="A6016">
            <v>7236</v>
          </cell>
          <cell r="B6016" t="str">
            <v>TELHA ESTRUTURAL FIBROCIMENTO CANALETE 49 OU KALHETA, 1 ABA C = 6,00M</v>
          </cell>
          <cell r="C6016" t="str">
            <v>UN</v>
          </cell>
          <cell r="E6016" t="str">
            <v>117,68</v>
          </cell>
        </row>
        <row r="6017">
          <cell r="A6017">
            <v>7227</v>
          </cell>
          <cell r="B6017" t="str">
            <v>TELHA ESTRUTURAL FIBROCIMENTO CANALETE 49 OU KALHETA, 1 ABA C = 6,50M</v>
          </cell>
          <cell r="C6017" t="str">
            <v>UN</v>
          </cell>
          <cell r="E6017" t="str">
            <v>124,56</v>
          </cell>
        </row>
        <row r="6018">
          <cell r="A6018">
            <v>7229</v>
          </cell>
          <cell r="B6018" t="str">
            <v>TELHA ESTRUTURAL FIBROCIMENTO CANALETE 90 OU KALHETAO C = 3,00M</v>
          </cell>
          <cell r="C6018" t="str">
            <v>UN</v>
          </cell>
          <cell r="E6018" t="str">
            <v>90,51</v>
          </cell>
        </row>
        <row r="6019">
          <cell r="A6019">
            <v>7211</v>
          </cell>
          <cell r="B6019" t="str">
            <v>TELHA ESTRUTURAL FIBROCIMENTO CANALETE 90 OU KALHETAO C = 3,70M</v>
          </cell>
          <cell r="C6019" t="str">
            <v>UN</v>
          </cell>
          <cell r="E6019" t="str">
            <v>110,53</v>
          </cell>
        </row>
        <row r="6020">
          <cell r="A6020">
            <v>7230</v>
          </cell>
          <cell r="B6020" t="str">
            <v>TELHA ESTRUTURAL FIBROCIMENTO CANALETE 90 OU KALHETAO C = 4,60M</v>
          </cell>
          <cell r="C6020" t="str">
            <v>UN</v>
          </cell>
          <cell r="E6020" t="str">
            <v>137,55</v>
          </cell>
        </row>
        <row r="6021">
          <cell r="A6021">
            <v>7231</v>
          </cell>
          <cell r="B6021" t="str">
            <v>TELHA ESTRUTURAL FIBROCIMENTO CANALETE 90 OU KALHETAO C = 6,00M</v>
          </cell>
          <cell r="C6021" t="str">
            <v>UN</v>
          </cell>
          <cell r="E6021" t="str">
            <v>169,25</v>
          </cell>
        </row>
        <row r="6022">
          <cell r="A6022">
            <v>7232</v>
          </cell>
          <cell r="B6022" t="str">
            <v>TELHA ESTRUTURAL FIBROCIMENTO CANALETE 90 OU KALHETAO C = 6,70M</v>
          </cell>
          <cell r="C6022" t="str">
            <v>UN</v>
          </cell>
          <cell r="E6022" t="str">
            <v>196,66</v>
          </cell>
        </row>
        <row r="6023">
          <cell r="A6023">
            <v>7220</v>
          </cell>
          <cell r="B6023" t="str">
            <v>TELHA ESTRUTURAL FIBROCIMENTO CANALETE 90 OU KALHETAO C = 7,40M</v>
          </cell>
          <cell r="C6023" t="str">
            <v>UN</v>
          </cell>
          <cell r="E6023" t="str">
            <v>217,35</v>
          </cell>
        </row>
        <row r="6024">
          <cell r="A6024">
            <v>7233</v>
          </cell>
          <cell r="B6024" t="str">
            <v>TELHA ESTRUTURAL FIBROCIMENTO CANALETE 90 OU KALHETAO C = 9,20M</v>
          </cell>
          <cell r="C6024" t="str">
            <v>UN</v>
          </cell>
          <cell r="E6024" t="str">
            <v>276,58</v>
          </cell>
        </row>
        <row r="6025">
          <cell r="A6025">
            <v>7228</v>
          </cell>
          <cell r="B6025" t="str">
            <v>TELHA ESTRUTURAL FIBROCIMENTO CANALETE 90 OU KALHETAO, C = 6,70M</v>
          </cell>
          <cell r="C6025" t="str">
            <v>M2</v>
          </cell>
          <cell r="E6025" t="str">
            <v>29,11</v>
          </cell>
        </row>
        <row r="6026">
          <cell r="A6026">
            <v>7184</v>
          </cell>
          <cell r="B6026" t="str">
            <v>TELHA FIBRA VIDRO ONDULADA COLORIDA 2,44 X0,50M E = 0,6MM</v>
          </cell>
          <cell r="C6026" t="str">
            <v>M2</v>
          </cell>
          <cell r="E6026" t="str">
            <v>20,00</v>
          </cell>
        </row>
        <row r="6027">
          <cell r="A6027">
            <v>7202</v>
          </cell>
          <cell r="B6027" t="str">
            <v>TELHA FIBROCIMENTO MAXIPLAC OU ETERMAX 8MM - 3,70 X 1,06M</v>
          </cell>
          <cell r="C6027" t="str">
            <v>M2</v>
          </cell>
          <cell r="E6027" t="str">
            <v>24,76</v>
          </cell>
        </row>
        <row r="6028">
          <cell r="A6028">
            <v>7213</v>
          </cell>
          <cell r="B6028" t="str">
            <v>TELHA FIBROCIMENTO ONDULADA VOGATEX OU FIBROTEX 4MM 2,44 X 0,50M</v>
          </cell>
          <cell r="C6028" t="str">
            <v>M2</v>
          </cell>
          <cell r="E6028" t="str">
            <v>7,89</v>
          </cell>
        </row>
        <row r="6029">
          <cell r="A6029">
            <v>7190</v>
          </cell>
          <cell r="B6029" t="str">
            <v>TELHA FIBROCIMENTO ONDULADA VOGATEX 4MM 1,22 X 0,50M</v>
          </cell>
          <cell r="C6029" t="str">
            <v>UN</v>
          </cell>
          <cell r="E6029" t="str">
            <v>4,13</v>
          </cell>
        </row>
        <row r="6030">
          <cell r="A6030">
            <v>7191</v>
          </cell>
          <cell r="B6030" t="str">
            <v>TELHA FIBROCIMENTO ONDULADA VOGATEX 4MM 2,44 X 0,50M</v>
          </cell>
          <cell r="C6030" t="str">
            <v>UN</v>
          </cell>
          <cell r="E6030" t="str">
            <v>8,11</v>
          </cell>
        </row>
        <row r="6031">
          <cell r="A6031">
            <v>7194</v>
          </cell>
          <cell r="B6031" t="str">
            <v>TELHA FIBROCIMENTO ONDULADA 6MM - 2,44 X 1,10M</v>
          </cell>
          <cell r="C6031" t="str">
            <v>M2</v>
          </cell>
          <cell r="E6031" t="str">
            <v>12,69</v>
          </cell>
        </row>
        <row r="6032">
          <cell r="A6032">
            <v>7197</v>
          </cell>
          <cell r="B6032" t="str">
            <v>TELHA FIBROCIMENTO ONDULADA 6MM - 3,66 X 1,10M</v>
          </cell>
          <cell r="C6032" t="str">
            <v>UN</v>
          </cell>
          <cell r="E6032" t="str">
            <v>48,62</v>
          </cell>
        </row>
        <row r="6033">
          <cell r="A6033">
            <v>7208</v>
          </cell>
          <cell r="B6033" t="str">
            <v>TELHA FIBROCIMENTO ONDULADA 6MM 1,22 X 1,10M</v>
          </cell>
          <cell r="C6033" t="str">
            <v>UN</v>
          </cell>
          <cell r="E6033" t="str">
            <v>17,07</v>
          </cell>
        </row>
        <row r="6034">
          <cell r="A6034">
            <v>7195</v>
          </cell>
          <cell r="B6034" t="str">
            <v>TELHA FIBROCIMENTO ONDULADA 6MM 1,53 X 1,10M</v>
          </cell>
          <cell r="C6034" t="str">
            <v>UN</v>
          </cell>
          <cell r="E6034" t="str">
            <v>21,72</v>
          </cell>
        </row>
        <row r="6035">
          <cell r="A6035">
            <v>7186</v>
          </cell>
          <cell r="B6035" t="str">
            <v>TELHA FIBROCIMENTO ONDULADA 6MM 1,83 X 1,10M</v>
          </cell>
          <cell r="C6035" t="str">
            <v>UN</v>
          </cell>
          <cell r="E6035" t="str">
            <v>26,41</v>
          </cell>
        </row>
        <row r="6036">
          <cell r="A6036">
            <v>7196</v>
          </cell>
          <cell r="B6036" t="str">
            <v>TELHA FIBROCIMENTO ONDULADA 6MM 2,13 X 1,10M</v>
          </cell>
          <cell r="C6036" t="str">
            <v>UN</v>
          </cell>
          <cell r="E6036" t="str">
            <v>29,85</v>
          </cell>
        </row>
        <row r="6037">
          <cell r="A6037">
            <v>7207</v>
          </cell>
          <cell r="B6037" t="str">
            <v>TELHA FIBROCIMENTO ONDULADA 6MM 2,44 X 1,10M</v>
          </cell>
          <cell r="C6037" t="str">
            <v>UN</v>
          </cell>
          <cell r="E6037" t="str">
            <v>34,05</v>
          </cell>
        </row>
        <row r="6038">
          <cell r="A6038">
            <v>7198</v>
          </cell>
          <cell r="B6038" t="str">
            <v>TELHA FIBROCIMENTO ONDULADA 8MM - 3,66 X 1,10M</v>
          </cell>
          <cell r="C6038" t="str">
            <v>M2</v>
          </cell>
          <cell r="E6038" t="str">
            <v>17,14</v>
          </cell>
        </row>
        <row r="6039">
          <cell r="A6039">
            <v>7200</v>
          </cell>
          <cell r="B6039" t="str">
            <v>TELHA FIBROCIMENTO ONDULADA 8MM 1,22 X 1,10M</v>
          </cell>
          <cell r="C6039" t="str">
            <v>UN</v>
          </cell>
          <cell r="E6039" t="str">
            <v>22,85</v>
          </cell>
        </row>
        <row r="6040">
          <cell r="A6040">
            <v>7192</v>
          </cell>
          <cell r="B6040" t="str">
            <v>TELHA FIBROCIMENTO ONDULADA 8MM 1,53 X 1,10M</v>
          </cell>
          <cell r="C6040" t="str">
            <v>UN</v>
          </cell>
          <cell r="E6040" t="str">
            <v>28,69</v>
          </cell>
        </row>
        <row r="6041">
          <cell r="A6041">
            <v>7193</v>
          </cell>
          <cell r="B6041" t="str">
            <v>TELHA FIBROCIMENTO ONDULADA 8MM 1,83 X 1,10M</v>
          </cell>
          <cell r="C6041" t="str">
            <v>UN</v>
          </cell>
          <cell r="E6041" t="str">
            <v>30,73</v>
          </cell>
        </row>
        <row r="6042">
          <cell r="A6042">
            <v>7188</v>
          </cell>
          <cell r="B6042" t="str">
            <v>TELHA FIBROCIMENTO ONDULADA 8MM 2,13 X 1,10M</v>
          </cell>
          <cell r="C6042" t="str">
            <v>UN</v>
          </cell>
          <cell r="E6042" t="str">
            <v>37,81</v>
          </cell>
        </row>
        <row r="6043">
          <cell r="A6043">
            <v>7189</v>
          </cell>
          <cell r="B6043" t="str">
            <v>TELHA FIBROCIMENTO ONDULADA 8MM 2,44 X 1,10M</v>
          </cell>
          <cell r="C6043" t="str">
            <v>UN</v>
          </cell>
          <cell r="E6043" t="str">
            <v>44,81</v>
          </cell>
        </row>
        <row r="6044">
          <cell r="A6044">
            <v>7246</v>
          </cell>
          <cell r="B6044" t="str">
            <v>TELHA VIDRO TIPO CANAL OU COLONIAL (C = 46 A 50,0CM)</v>
          </cell>
          <cell r="C6044" t="str">
            <v>UN</v>
          </cell>
          <cell r="E6044" t="str">
            <v>26,57</v>
          </cell>
        </row>
        <row r="6045">
          <cell r="A6045">
            <v>7245</v>
          </cell>
          <cell r="B6045" t="str">
            <v>TELHA VIDRO TIPO FRANCESA (38 X 24CM)</v>
          </cell>
          <cell r="C6045" t="str">
            <v>UN</v>
          </cell>
          <cell r="E6045" t="str">
            <v>20,78</v>
          </cell>
        </row>
        <row r="6046">
          <cell r="A6046">
            <v>12869</v>
          </cell>
          <cell r="B6046" t="str">
            <v>TELHADISTA</v>
          </cell>
          <cell r="C6046" t="str">
            <v>H</v>
          </cell>
          <cell r="E6046" t="str">
            <v>8,64</v>
          </cell>
        </row>
        <row r="6047">
          <cell r="A6047">
            <v>7247</v>
          </cell>
          <cell r="B6047" t="str">
            <v>TEODOLITO C/ PRECISAO +/- 6 SEGUNDOS, INCLUSIVE TRIPE TIPO WILD T-1 OU EQUIV</v>
          </cell>
          <cell r="C6047" t="str">
            <v>H</v>
          </cell>
          <cell r="E6047" t="str">
            <v>3,15</v>
          </cell>
        </row>
        <row r="6048">
          <cell r="A6048">
            <v>1574</v>
          </cell>
          <cell r="B6048" t="str">
            <v>TERMINAL A COMPRESSAO EM COBRE ESTANHADO P/ CABO 10MM2</v>
          </cell>
          <cell r="C6048" t="str">
            <v>UN</v>
          </cell>
          <cell r="E6048" t="str">
            <v>0,73</v>
          </cell>
        </row>
        <row r="6049">
          <cell r="A6049">
            <v>1575</v>
          </cell>
          <cell r="B6049" t="str">
            <v>TERMINAL A COMPRESSAO EM COBRE ESTANHADO P/ CABO 16MM2</v>
          </cell>
          <cell r="C6049" t="str">
            <v>UN</v>
          </cell>
          <cell r="E6049" t="str">
            <v>0,90</v>
          </cell>
        </row>
        <row r="6050">
          <cell r="A6050">
            <v>1570</v>
          </cell>
          <cell r="B6050" t="str">
            <v>TERMINAL A COMPRESSAO EM COBRE ESTANHADO P/ CABO 2,5MM2</v>
          </cell>
          <cell r="C6050" t="str">
            <v>UN</v>
          </cell>
          <cell r="E6050" t="str">
            <v>0,38</v>
          </cell>
        </row>
        <row r="6051">
          <cell r="A6051">
            <v>1576</v>
          </cell>
          <cell r="B6051" t="str">
            <v>TERMINAL A COMPRESSAO EM COBRE ESTANHADO P/ CABO 25MM2</v>
          </cell>
          <cell r="C6051" t="str">
            <v>UN</v>
          </cell>
          <cell r="E6051" t="str">
            <v>0,87</v>
          </cell>
        </row>
        <row r="6052">
          <cell r="A6052">
            <v>1577</v>
          </cell>
          <cell r="B6052" t="str">
            <v>TERMINAL A COMPRESSAO EM COBRE ESTANHADO P/ CABO 35MM2</v>
          </cell>
          <cell r="C6052" t="str">
            <v>UN</v>
          </cell>
          <cell r="E6052" t="str">
            <v>1,02</v>
          </cell>
        </row>
        <row r="6053">
          <cell r="A6053">
            <v>1571</v>
          </cell>
          <cell r="B6053" t="str">
            <v>TERMINAL A COMPRESSAO EM COBRE ESTANHADO P/ CABO 4MM2</v>
          </cell>
          <cell r="C6053" t="str">
            <v>UN</v>
          </cell>
          <cell r="E6053" t="str">
            <v>0,58</v>
          </cell>
        </row>
        <row r="6054">
          <cell r="A6054">
            <v>1578</v>
          </cell>
          <cell r="B6054" t="str">
            <v>TERMINAL A COMPRESSAO EM COBRE ESTANHADO P/ CABO 50MM2</v>
          </cell>
          <cell r="C6054" t="str">
            <v>UN</v>
          </cell>
          <cell r="E6054" t="str">
            <v>1,57</v>
          </cell>
        </row>
        <row r="6055">
          <cell r="A6055">
            <v>1573</v>
          </cell>
          <cell r="B6055" t="str">
            <v>TERMINAL A COMPRESSAO EM COBRE ESTANHADO P/ CABO 6MM2</v>
          </cell>
          <cell r="C6055" t="str">
            <v>UN</v>
          </cell>
          <cell r="E6055" t="str">
            <v>0,84</v>
          </cell>
        </row>
        <row r="6056">
          <cell r="A6056">
            <v>1579</v>
          </cell>
          <cell r="B6056" t="str">
            <v>TERMINAL A COMPRESSAO EM COBRE ESTANHADO P/ CABO 70MM2</v>
          </cell>
          <cell r="C6056" t="str">
            <v>UN</v>
          </cell>
          <cell r="E6056" t="str">
            <v>1,63</v>
          </cell>
        </row>
        <row r="6057">
          <cell r="A6057">
            <v>1580</v>
          </cell>
          <cell r="B6057" t="str">
            <v>TERMINAL A COMPRESSAO EM COBRE ESTANHADO P/ CABO 95MM2</v>
          </cell>
          <cell r="C6057" t="str">
            <v>UN</v>
          </cell>
          <cell r="E6057" t="str">
            <v>2,32</v>
          </cell>
        </row>
        <row r="6058">
          <cell r="A6058">
            <v>1581</v>
          </cell>
          <cell r="B6058" t="str">
            <v>TERMINAL A COMPRESSAO EM COBRE ESTANHADO P/ CABO120MM2</v>
          </cell>
          <cell r="C6058" t="str">
            <v>UN</v>
          </cell>
          <cell r="E6058" t="str">
            <v>3,83</v>
          </cell>
        </row>
        <row r="6059">
          <cell r="A6059">
            <v>1535</v>
          </cell>
          <cell r="B6059" t="str">
            <v>TERMINAL A PRESSAO DE BRONZE P/ CABO A BARRA, CABO 1,5 A 10MM2, C/ 1 FURO DE FIXACAO</v>
          </cell>
          <cell r="C6059" t="str">
            <v>UN</v>
          </cell>
          <cell r="E6059" t="str">
            <v>1,74</v>
          </cell>
        </row>
        <row r="6060">
          <cell r="A6060">
            <v>1536</v>
          </cell>
          <cell r="B6060" t="str">
            <v>TERMINAL A PRESSAO DE BRONZE P/ CABO A BARRA, CABO 10 A 16MM2, C/ 1 FURO DE FIXACAO</v>
          </cell>
          <cell r="C6060" t="str">
            <v>UN</v>
          </cell>
          <cell r="E6060" t="str">
            <v>2,18</v>
          </cell>
        </row>
        <row r="6061">
          <cell r="A6061">
            <v>1541</v>
          </cell>
          <cell r="B6061" t="str">
            <v>TERMINAL A PRESSAO DE BRONZE P/ CABO A BARRA, CABO 120 A 185MM2 C/ 1 FURO P/ FIXACAO</v>
          </cell>
          <cell r="C6061" t="str">
            <v>UN</v>
          </cell>
          <cell r="E6061" t="str">
            <v>6,97</v>
          </cell>
        </row>
        <row r="6062">
          <cell r="A6062">
            <v>1543</v>
          </cell>
          <cell r="B6062" t="str">
            <v>TERMINAL A PRESSAO DE BRONZE P/ CABO A BARRA, CABO 16 A 25MM2 C/ 2 FUROS P/ FIXACAO</v>
          </cell>
          <cell r="C6062" t="str">
            <v>UN</v>
          </cell>
          <cell r="E6062" t="str">
            <v>2,32</v>
          </cell>
        </row>
        <row r="6063">
          <cell r="A6063">
            <v>11838</v>
          </cell>
          <cell r="B6063" t="str">
            <v>TERMINAL A PRESSAO DE BRONZE P/ CABO A BARRA, CABO 240MM2 C/ 1 FURO DE FIXACAO</v>
          </cell>
          <cell r="C6063" t="str">
            <v>UN</v>
          </cell>
          <cell r="E6063" t="str">
            <v>12,08</v>
          </cell>
        </row>
        <row r="6064">
          <cell r="A6064">
            <v>1537</v>
          </cell>
          <cell r="B6064" t="str">
            <v>TERMINAL A PRESSAO DE BRONZE P/ CABO A BARRA, CABO 25 A 35MM2 C/ 1 FURO DE FIXACAO</v>
          </cell>
          <cell r="C6064" t="str">
            <v>UN</v>
          </cell>
          <cell r="E6064" t="str">
            <v>2,90</v>
          </cell>
        </row>
        <row r="6065">
          <cell r="A6065">
            <v>11839</v>
          </cell>
          <cell r="B6065" t="str">
            <v>TERMINAL A PRESSAO DE BRONZE P/ CABO A BARRA, CABO 300MM2 C/ 1 FURO DE FIXACAO</v>
          </cell>
          <cell r="C6065" t="str">
            <v>UN</v>
          </cell>
          <cell r="E6065" t="str">
            <v>9,29</v>
          </cell>
        </row>
        <row r="6066">
          <cell r="A6066">
            <v>1538</v>
          </cell>
          <cell r="B6066" t="str">
            <v>TERMINAL A PRESSAO DE BRONZE P/ CABO A BARRA, CABO 50 A 70MM2, C/ 1 FURO DE FIXACAO</v>
          </cell>
          <cell r="C6066" t="str">
            <v>UN</v>
          </cell>
          <cell r="E6066" t="str">
            <v>3,77</v>
          </cell>
        </row>
        <row r="6067">
          <cell r="A6067">
            <v>1540</v>
          </cell>
          <cell r="B6067" t="str">
            <v>TERMINAL A PRESSAO DE BRONZE P/ CABO A BARRA, CABO 70 A 95MM2 C/ 1 FUROP/ FIXACAO</v>
          </cell>
          <cell r="C6067" t="str">
            <v>UN</v>
          </cell>
          <cell r="E6067" t="str">
            <v>5,23</v>
          </cell>
        </row>
        <row r="6068">
          <cell r="A6068">
            <v>1554</v>
          </cell>
          <cell r="B6068" t="str">
            <v>TERMINAL A PRESSAO DE BRONZE P/ CABO A BARRA, CABO/BARRA P/ 2 CABOS BITOLA 150 A 185MM2 C/ 2 FUROS P/ FIXACAO</v>
          </cell>
          <cell r="C6068" t="str">
            <v>UN</v>
          </cell>
          <cell r="E6068" t="str">
            <v>73,19</v>
          </cell>
        </row>
        <row r="6069">
          <cell r="A6069">
            <v>1553</v>
          </cell>
          <cell r="B6069" t="str">
            <v>TERMINAL A PRESSAO DE BRONZE P/ CABO A BARRA, CABO/BARRA P/ 2 CABOS BITOLA 95 A 120MM2 C/ 2 FUROS P/ FIXACAO</v>
          </cell>
          <cell r="C6069" t="str">
            <v>UN</v>
          </cell>
          <cell r="E6069" t="str">
            <v>51,62</v>
          </cell>
        </row>
        <row r="6070">
          <cell r="A6070">
            <v>1547</v>
          </cell>
          <cell r="B6070" t="str">
            <v>TERMINAL A PRESSAO DE BRONZE P/ CABO A BARRA, CABOS 150 A 185MM2 C/ 2 FUROS P/ FIXACAO</v>
          </cell>
          <cell r="C6070" t="str">
            <v>UN</v>
          </cell>
          <cell r="E6070" t="str">
            <v>41,23</v>
          </cell>
        </row>
        <row r="6071">
          <cell r="A6071">
            <v>1542</v>
          </cell>
          <cell r="B6071" t="str">
            <v>TERMINAL A PRESSAO DE BRONZE P/ CABO A BARRA, CABOS 4 A 10MM2 C/ 2 FUROS P/ FIXACAO</v>
          </cell>
          <cell r="C6071" t="str">
            <v>UN</v>
          </cell>
          <cell r="E6071" t="str">
            <v>2,18</v>
          </cell>
        </row>
        <row r="6072">
          <cell r="A6072">
            <v>1545</v>
          </cell>
          <cell r="B6072" t="str">
            <v>TERMINAL A PRESSAO DE BRONZE P/ CABO A BARRA, CABOS 50 A 70MM2 C/ 2 FUROS P/ FIXACAO</v>
          </cell>
          <cell r="C6072" t="str">
            <v>UN</v>
          </cell>
          <cell r="E6072" t="str">
            <v>8,80</v>
          </cell>
        </row>
        <row r="6073">
          <cell r="A6073">
            <v>1546</v>
          </cell>
          <cell r="B6073" t="str">
            <v>TERMINAL A PRESSAO DE BRONZE P/ CABO A BARRA, CABOS 95 A 120MM2 C/ 2 FUROS P/ FIXACAO</v>
          </cell>
          <cell r="C6073" t="str">
            <v>UN</v>
          </cell>
          <cell r="E6073" t="str">
            <v>19,51</v>
          </cell>
        </row>
        <row r="6074">
          <cell r="A6074">
            <v>11876</v>
          </cell>
          <cell r="B6074" t="str">
            <v>TERMINAL A PRESSAO P/ CABO A BARRA, CABO 150 A 180MM2</v>
          </cell>
          <cell r="C6074" t="str">
            <v>UN</v>
          </cell>
          <cell r="E6074" t="str">
            <v>9,00</v>
          </cell>
        </row>
        <row r="6075">
          <cell r="A6075">
            <v>11872</v>
          </cell>
          <cell r="B6075" t="str">
            <v>TERMINAL A PRESSAO P/ CABO A BARRA, CABO 16 A 25MM2</v>
          </cell>
          <cell r="C6075" t="str">
            <v>UN</v>
          </cell>
          <cell r="E6075" t="str">
            <v>2,58</v>
          </cell>
        </row>
        <row r="6076">
          <cell r="A6076">
            <v>11877</v>
          </cell>
          <cell r="B6076" t="str">
            <v>TERMINAL A PRESSAO P/ CABO A BARRA, CABO 240 A 300MM2</v>
          </cell>
          <cell r="C6076" t="str">
            <v>UN</v>
          </cell>
          <cell r="E6076" t="str">
            <v>11,61</v>
          </cell>
        </row>
        <row r="6077">
          <cell r="A6077">
            <v>1594</v>
          </cell>
          <cell r="B6077" t="str">
            <v>TERMINAL A PRESSAO P/ CABO A BARRA, CABO 25-35MM2 C/ 2 FUROS P/ FIXACAO</v>
          </cell>
          <cell r="C6077" t="str">
            <v>UN</v>
          </cell>
          <cell r="E6077" t="str">
            <v>4,99</v>
          </cell>
        </row>
        <row r="6078">
          <cell r="A6078">
            <v>11873</v>
          </cell>
          <cell r="B6078" t="str">
            <v>TERMINAL A PRESSAO P/ CABO A BARRA, CABO 35MM2</v>
          </cell>
          <cell r="C6078" t="str">
            <v>UN</v>
          </cell>
          <cell r="E6078" t="str">
            <v>2,70</v>
          </cell>
        </row>
        <row r="6079">
          <cell r="A6079">
            <v>1605</v>
          </cell>
          <cell r="B6079" t="str">
            <v>TERMINAL A PRESSAO P/ CABO A BARRA, CABO 50-70MM2 C/ 2 FUROS P/ FIXACAO</v>
          </cell>
          <cell r="C6079" t="str">
            <v>UN</v>
          </cell>
          <cell r="E6079" t="str">
            <v>7,93</v>
          </cell>
        </row>
        <row r="6080">
          <cell r="A6080">
            <v>11875</v>
          </cell>
          <cell r="B6080" t="str">
            <v>TERMINAL A PRESSAO P/ CABO A BARRA, CABO 95 A120MM2</v>
          </cell>
          <cell r="C6080" t="str">
            <v>UN</v>
          </cell>
          <cell r="E6080" t="str">
            <v>6,68</v>
          </cell>
        </row>
        <row r="6081">
          <cell r="A6081">
            <v>11874</v>
          </cell>
          <cell r="B6081" t="str">
            <v>TERMINAL A PRESSAO P/CABO A BARRA, CABO 50 A 70MM2</v>
          </cell>
          <cell r="C6081" t="str">
            <v>UN</v>
          </cell>
          <cell r="E6081" t="str">
            <v>4,09</v>
          </cell>
        </row>
        <row r="6082">
          <cell r="A6082">
            <v>1591</v>
          </cell>
          <cell r="B6082" t="str">
            <v>TERMINAL A PRESSAO 1 CABO 120MM2 C/ 1 FURO DE FIXACAO</v>
          </cell>
          <cell r="C6082" t="str">
            <v>UN</v>
          </cell>
          <cell r="E6082" t="str">
            <v>5,14</v>
          </cell>
        </row>
        <row r="6083">
          <cell r="A6083">
            <v>1585</v>
          </cell>
          <cell r="B6083" t="str">
            <v>TERMINAL A PRESSAO 1 CABO 16MM2 C/ 1 FURO DE FIXACAO</v>
          </cell>
          <cell r="C6083" t="str">
            <v>UN</v>
          </cell>
          <cell r="E6083" t="str">
            <v>1,57</v>
          </cell>
        </row>
        <row r="6084">
          <cell r="A6084">
            <v>1593</v>
          </cell>
          <cell r="B6084" t="str">
            <v>TERMINAL A PRESSAO 1 CABO 185MM2 C/ 1 FURO DE FIXACAO</v>
          </cell>
          <cell r="C6084" t="str">
            <v>UN</v>
          </cell>
          <cell r="E6084" t="str">
            <v>6,07</v>
          </cell>
        </row>
        <row r="6085">
          <cell r="A6085">
            <v>1586</v>
          </cell>
          <cell r="B6085" t="str">
            <v>TERMINAL A PRESSAO 1 CABO 25MM2 C/ 1 FURO DE FIXACAO</v>
          </cell>
          <cell r="C6085" t="str">
            <v>UN</v>
          </cell>
          <cell r="E6085" t="str">
            <v>1,65</v>
          </cell>
        </row>
        <row r="6086">
          <cell r="A6086">
            <v>1587</v>
          </cell>
          <cell r="B6086" t="str">
            <v>TERMINAL A PRESSAO 1 CABO 35MM2 C/ 1 FURO DE FIXACAO</v>
          </cell>
          <cell r="C6086" t="str">
            <v>UN</v>
          </cell>
          <cell r="E6086" t="str">
            <v>2,61</v>
          </cell>
        </row>
        <row r="6087">
          <cell r="A6087">
            <v>1588</v>
          </cell>
          <cell r="B6087" t="str">
            <v>TERMINAL A PRESSAO 1 CABO 50MM2 C/ 1 FURO DE FIXACAO</v>
          </cell>
          <cell r="C6087" t="str">
            <v>UN</v>
          </cell>
          <cell r="E6087" t="str">
            <v>3,05</v>
          </cell>
        </row>
        <row r="6088">
          <cell r="A6088">
            <v>1589</v>
          </cell>
          <cell r="B6088" t="str">
            <v>TERMINAL A PRESSAO 1 CABO 70MM2 C/ 1 FURO DE FIXACAO</v>
          </cell>
          <cell r="C6088" t="str">
            <v>UN</v>
          </cell>
          <cell r="E6088" t="str">
            <v>3,72</v>
          </cell>
        </row>
        <row r="6089">
          <cell r="A6089">
            <v>1590</v>
          </cell>
          <cell r="B6089" t="str">
            <v>TERMINAL A PRESSAO 1 CABO 95MM2 C/ 1 FURO DE FIXACAO</v>
          </cell>
          <cell r="C6089" t="str">
            <v>UN</v>
          </cell>
          <cell r="E6089" t="str">
            <v>3,72</v>
          </cell>
        </row>
        <row r="6090">
          <cell r="A6090">
            <v>7571</v>
          </cell>
          <cell r="B6090" t="str">
            <v>TERMINAL AEREO EM ACO GALV DN 3/8'', COMPRIM= 300MM C/ BASE DE FIXACAO HORIZONTAL</v>
          </cell>
          <cell r="C6090" t="str">
            <v>UN</v>
          </cell>
          <cell r="E6090" t="str">
            <v>4,69</v>
          </cell>
        </row>
        <row r="6091">
          <cell r="A6091">
            <v>12356</v>
          </cell>
          <cell r="B6091" t="str">
            <v>TERMINAL AEREO EM ACO GALV, C/ BASE DE FIXACAO HORIZONTAL DN 1/2"</v>
          </cell>
          <cell r="C6091" t="str">
            <v>UN</v>
          </cell>
          <cell r="E6091" t="str">
            <v>5,27</v>
          </cell>
        </row>
        <row r="6092">
          <cell r="A6092">
            <v>21122</v>
          </cell>
          <cell r="B6092" t="str">
            <v>TERMINAL CPVC (AQUATHERM) SOLDAVEL REF.15MM X 1/2"</v>
          </cell>
          <cell r="C6092" t="str">
            <v>UN</v>
          </cell>
          <cell r="E6092" t="str">
            <v>7,04</v>
          </cell>
        </row>
        <row r="6093">
          <cell r="A6093">
            <v>2669</v>
          </cell>
          <cell r="B6093" t="str">
            <v>TERMINAL P/ ACABAMENTO NA PAREDE CAIXA KANAFLEX 3"</v>
          </cell>
          <cell r="C6093" t="str">
            <v>UN</v>
          </cell>
          <cell r="E6093" t="str">
            <v>3,78</v>
          </cell>
        </row>
        <row r="6094">
          <cell r="A6094">
            <v>7253</v>
          </cell>
          <cell r="B6094" t="str">
            <v>TERRA VEGETAL</v>
          </cell>
          <cell r="C6094" t="str">
            <v>M3</v>
          </cell>
          <cell r="E6094" t="str">
            <v>69,00</v>
          </cell>
        </row>
        <row r="6095">
          <cell r="A6095">
            <v>4807</v>
          </cell>
          <cell r="B6095" t="str">
            <v>TESTEIRA BORRACHA LISA TDCI P/ PISO 65X33MM ESP = 8,5MM P/ ARGAMASSA</v>
          </cell>
          <cell r="C6095" t="str">
            <v>M</v>
          </cell>
          <cell r="E6095" t="str">
            <v>10,34</v>
          </cell>
        </row>
        <row r="6096">
          <cell r="A6096">
            <v>4805</v>
          </cell>
          <cell r="B6096" t="str">
            <v>TESTEIRA BORRACHA LISA TDI P/ PISO 65 X 33MM ESP = 15MM P/ ARGAMASSA</v>
          </cell>
          <cell r="C6096" t="str">
            <v>M</v>
          </cell>
          <cell r="E6096" t="str">
            <v>17,24</v>
          </cell>
        </row>
        <row r="6097">
          <cell r="A6097">
            <v>4806</v>
          </cell>
          <cell r="B6097" t="str">
            <v>TESTEIRA VINILICA - PECA 5M</v>
          </cell>
          <cell r="C6097" t="str">
            <v>M</v>
          </cell>
          <cell r="E6097" t="str">
            <v>8,62</v>
          </cell>
        </row>
        <row r="6098">
          <cell r="A6098">
            <v>26382</v>
          </cell>
          <cell r="B6098" t="str">
            <v>TEXTURA ACRÍLICA PRIMEIRA LINHA (CBTU)</v>
          </cell>
          <cell r="C6098" t="str">
            <v>18L</v>
          </cell>
          <cell r="E6098" t="str">
            <v>73,24</v>
          </cell>
        </row>
        <row r="6099">
          <cell r="A6099">
            <v>26388</v>
          </cell>
          <cell r="B6099" t="str">
            <v>TEXTURA ACRÍLICA 1 LINHA</v>
          </cell>
          <cell r="C6099" t="str">
            <v>L15KG</v>
          </cell>
          <cell r="E6099" t="str">
            <v>112,49</v>
          </cell>
        </row>
        <row r="6100">
          <cell r="A6100">
            <v>26421</v>
          </cell>
          <cell r="B6100" t="str">
            <v>TEXTURA ACRÍLICA 1ª LINHA</v>
          </cell>
          <cell r="C6100" t="str">
            <v>KG</v>
          </cell>
          <cell r="E6100" t="str">
            <v>73,24</v>
          </cell>
        </row>
        <row r="6101">
          <cell r="A6101">
            <v>26423</v>
          </cell>
          <cell r="B6101" t="str">
            <v>TEXTURA ACRÍLICA 1ª LINHA (FILIPE)</v>
          </cell>
          <cell r="C6101" t="str">
            <v>18L</v>
          </cell>
          <cell r="E6101" t="str">
            <v>73,24</v>
          </cell>
        </row>
        <row r="6102">
          <cell r="A6102">
            <v>26427</v>
          </cell>
          <cell r="B6102" t="str">
            <v>TEXTURA ACRÍLICA 1ª LINHA (HERDY)</v>
          </cell>
          <cell r="C6102" t="str">
            <v>L</v>
          </cell>
          <cell r="E6102" t="str">
            <v>73,24</v>
          </cell>
        </row>
        <row r="6103">
          <cell r="A6103">
            <v>26424</v>
          </cell>
          <cell r="B6103" t="str">
            <v>TEXTURA ACRÍLICA 1ª LINHA (JLUIZ)</v>
          </cell>
          <cell r="C6103" t="str">
            <v>18L</v>
          </cell>
          <cell r="E6103" t="str">
            <v>73,24</v>
          </cell>
        </row>
        <row r="6104">
          <cell r="A6104">
            <v>26284</v>
          </cell>
          <cell r="B6104" t="str">
            <v>TEXTURA ACRÍLICA 1ª LINHA (LAERCIO BSB)</v>
          </cell>
          <cell r="C6104" t="str">
            <v>18L</v>
          </cell>
          <cell r="E6104" t="str">
            <v>80,90</v>
          </cell>
        </row>
        <row r="6105">
          <cell r="A6105">
            <v>26425</v>
          </cell>
          <cell r="B6105" t="str">
            <v>TEXTURA ACRÍLICA 1ª LINHA (MAHER)</v>
          </cell>
          <cell r="C6105" t="str">
            <v>18L</v>
          </cell>
          <cell r="E6105" t="str">
            <v>73,24</v>
          </cell>
        </row>
        <row r="6106">
          <cell r="A6106">
            <v>26428</v>
          </cell>
          <cell r="B6106" t="str">
            <v>TEXTURA ACRÍLICA 1ª LINHA JUFSA</v>
          </cell>
          <cell r="C6106" t="str">
            <v>18L</v>
          </cell>
          <cell r="E6106" t="str">
            <v>73,24</v>
          </cell>
        </row>
        <row r="6107">
          <cell r="A6107">
            <v>26408</v>
          </cell>
          <cell r="B6107" t="str">
            <v>TEXTURA ACRÍLICA 1A LINHA - SP</v>
          </cell>
          <cell r="C6107" t="str">
            <v>18L</v>
          </cell>
          <cell r="E6107" t="str">
            <v>73,24</v>
          </cell>
        </row>
        <row r="6108">
          <cell r="A6108">
            <v>26430</v>
          </cell>
          <cell r="B6108" t="str">
            <v>TEXTURA ACRILICA PRIMEIRA LINHA MARIP</v>
          </cell>
          <cell r="C6108" t="str">
            <v>18L</v>
          </cell>
          <cell r="E6108" t="str">
            <v>73,24</v>
          </cell>
        </row>
        <row r="6109">
          <cell r="A6109">
            <v>26384</v>
          </cell>
          <cell r="B6109" t="str">
            <v>TEXTURA ACRILICA PRIMEIRA LINHA RONALDO</v>
          </cell>
          <cell r="C6109" t="str">
            <v>18L</v>
          </cell>
          <cell r="E6109" t="str">
            <v>73,24</v>
          </cell>
        </row>
        <row r="6110">
          <cell r="A6110">
            <v>26385</v>
          </cell>
          <cell r="B6110" t="str">
            <v>TEXTURA ACRILICA PRIMEIRA LINHA(CBTU)</v>
          </cell>
          <cell r="C6110" t="str">
            <v>18L</v>
          </cell>
          <cell r="E6110" t="str">
            <v>73,24</v>
          </cell>
        </row>
        <row r="6111">
          <cell r="A6111">
            <v>26429</v>
          </cell>
          <cell r="B6111" t="str">
            <v>TEXTURA ACRILICA 1 LINHA MARIP</v>
          </cell>
          <cell r="C6111" t="str">
            <v>18L</v>
          </cell>
          <cell r="E6111" t="str">
            <v>128,78</v>
          </cell>
        </row>
        <row r="6112">
          <cell r="A6112">
            <v>26286</v>
          </cell>
          <cell r="B6112" t="str">
            <v>TEXTURA ACRILICA 1ª LINHA (PCF LITTLELEG)</v>
          </cell>
          <cell r="C6112" t="str">
            <v>18L</v>
          </cell>
          <cell r="E6112" t="str">
            <v>80,90</v>
          </cell>
        </row>
        <row r="6113">
          <cell r="A6113">
            <v>26283</v>
          </cell>
          <cell r="B6113" t="str">
            <v>TEXTURA ACRILICA 1A LINHA (DIOGO BSB)</v>
          </cell>
          <cell r="C6113" t="str">
            <v>18L</v>
          </cell>
          <cell r="E6113" t="str">
            <v>112,45</v>
          </cell>
        </row>
        <row r="6114">
          <cell r="A6114">
            <v>7266</v>
          </cell>
          <cell r="B6114" t="str">
            <v>TIJOLO CERAMICO FURADO 10 X 20 X 20CM</v>
          </cell>
          <cell r="C6114" t="str">
            <v>MIL</v>
          </cell>
          <cell r="E6114" t="str">
            <v>246,03</v>
          </cell>
        </row>
        <row r="6115">
          <cell r="A6115">
            <v>10613</v>
          </cell>
          <cell r="B6115" t="str">
            <v>TIJOLO CERAMICO FURADO 3 FUROS 10 X 15 X 30CM</v>
          </cell>
          <cell r="C6115" t="str">
            <v>UN</v>
          </cell>
          <cell r="E6115" t="str">
            <v>0,14</v>
          </cell>
        </row>
        <row r="6116">
          <cell r="A6116">
            <v>7270</v>
          </cell>
          <cell r="B6116" t="str">
            <v>TIJOLO CERAMICO FURADO 4 FUROS 10 X 10 X 20CM</v>
          </cell>
          <cell r="C6116" t="str">
            <v>UN</v>
          </cell>
          <cell r="E6116" t="str">
            <v>0,15</v>
          </cell>
        </row>
        <row r="6117">
          <cell r="A6117">
            <v>7269</v>
          </cell>
          <cell r="B6117" t="str">
            <v>TIJOLO CERAMICO FURADO 6 FUROS 10 X 10 X 20CM</v>
          </cell>
          <cell r="C6117" t="str">
            <v>UN</v>
          </cell>
          <cell r="E6117" t="str">
            <v>0,21</v>
          </cell>
        </row>
        <row r="6118">
          <cell r="A6118">
            <v>7267</v>
          </cell>
          <cell r="B6118" t="str">
            <v>TIJOLO CERAMICO FURADO 6 FUROS 10 X 15 X 20CM</v>
          </cell>
          <cell r="C6118" t="str">
            <v>UN</v>
          </cell>
          <cell r="E6118" t="str">
            <v>0,21</v>
          </cell>
        </row>
        <row r="6119">
          <cell r="A6119">
            <v>7265</v>
          </cell>
          <cell r="B6119" t="str">
            <v>TIJOLO CERAMICO FURADO 8 FUROS 10 X 18 X 18CM</v>
          </cell>
          <cell r="C6119" t="str">
            <v>UN</v>
          </cell>
          <cell r="E6119" t="str">
            <v>0,23</v>
          </cell>
        </row>
        <row r="6120">
          <cell r="A6120">
            <v>7271</v>
          </cell>
          <cell r="B6120" t="str">
            <v>TIJOLO CERAMICO FURADO 8 FUROS 10 X 20 X 20CM</v>
          </cell>
          <cell r="C6120" t="str">
            <v>UN</v>
          </cell>
          <cell r="E6120" t="str">
            <v>0,25</v>
          </cell>
        </row>
        <row r="6121">
          <cell r="A6121">
            <v>7268</v>
          </cell>
          <cell r="B6121" t="str">
            <v>TIJOLO CERAMICO FURADO 8 FUROS 10 X 20 X 30CM</v>
          </cell>
          <cell r="C6121" t="str">
            <v>UN</v>
          </cell>
          <cell r="E6121" t="str">
            <v>0,36</v>
          </cell>
        </row>
        <row r="6122">
          <cell r="A6122">
            <v>7256</v>
          </cell>
          <cell r="B6122" t="str">
            <v>TIJOLO CERAMICO MACICO APARENTE 2 FUROS 6,5 X 10 X 20CM</v>
          </cell>
          <cell r="C6122" t="str">
            <v>UN</v>
          </cell>
          <cell r="E6122" t="str">
            <v>0,33</v>
          </cell>
        </row>
        <row r="6123">
          <cell r="A6123">
            <v>7262</v>
          </cell>
          <cell r="B6123" t="str">
            <v>TIJOLO CERAMICO MACICO APARENTE 5,5 X 11X 23CM</v>
          </cell>
          <cell r="C6123" t="str">
            <v>MIL</v>
          </cell>
          <cell r="E6123" t="str">
            <v>434,16</v>
          </cell>
        </row>
        <row r="6124">
          <cell r="A6124">
            <v>7260</v>
          </cell>
          <cell r="B6124" t="str">
            <v>TIJOLO CERAMICO MACICO APARENTE 6 X 12 X 24CM</v>
          </cell>
          <cell r="C6124" t="str">
            <v>UN</v>
          </cell>
          <cell r="E6124" t="str">
            <v>0,35</v>
          </cell>
        </row>
        <row r="6125">
          <cell r="A6125">
            <v>7258</v>
          </cell>
          <cell r="B6125" t="str">
            <v>TIJOLO CERAMICO MACICO 5 X 10 X 20CM</v>
          </cell>
          <cell r="C6125" t="str">
            <v>UN</v>
          </cell>
          <cell r="E6125" t="str">
            <v>0,21</v>
          </cell>
        </row>
        <row r="6126">
          <cell r="A6126">
            <v>7255</v>
          </cell>
          <cell r="B6126" t="str">
            <v>TIJOLO CERAMICO MACICO 5 X 10 X 20CM</v>
          </cell>
          <cell r="C6126" t="str">
            <v>MIL</v>
          </cell>
          <cell r="E6126" t="str">
            <v>210,22</v>
          </cell>
        </row>
        <row r="6127">
          <cell r="A6127">
            <v>10617</v>
          </cell>
          <cell r="B6127" t="str">
            <v>TIJOLO CERAMICO REFRATARIO 6,3 X 11,4 X 22,9CM</v>
          </cell>
          <cell r="C6127" t="str">
            <v>UN</v>
          </cell>
          <cell r="E6127" t="str">
            <v>2,10</v>
          </cell>
        </row>
        <row r="6128">
          <cell r="A6128">
            <v>7274</v>
          </cell>
          <cell r="B6128" t="str">
            <v>TIL PVC LIGACAO PREDIAL NBR 10569 P/REDE COLET ESG JE BBB DN 100 X 100MM</v>
          </cell>
          <cell r="C6128" t="str">
            <v>UN</v>
          </cell>
          <cell r="E6128" t="str">
            <v>20,00</v>
          </cell>
        </row>
        <row r="6129">
          <cell r="A6129">
            <v>7280</v>
          </cell>
          <cell r="B6129" t="str">
            <v>TIL PVC PASSAGEM NBR 10569 P/REDE COLET ESG JE BBB DN 100X100MM</v>
          </cell>
          <cell r="C6129" t="str">
            <v>UN</v>
          </cell>
          <cell r="E6129" t="str">
            <v>72,92</v>
          </cell>
        </row>
        <row r="6130">
          <cell r="A6130">
            <v>7281</v>
          </cell>
          <cell r="B6130" t="str">
            <v>TIL PVC PASSAGEM NBR 10569 P/REDE COLET ESG JE BBB DN 125X125MM</v>
          </cell>
          <cell r="C6130" t="str">
            <v>UN</v>
          </cell>
          <cell r="E6130" t="str">
            <v>73,51</v>
          </cell>
        </row>
        <row r="6131">
          <cell r="A6131">
            <v>7282</v>
          </cell>
          <cell r="B6131" t="str">
            <v>TIL PVC PASSAGEM NBR 10569 P/REDE COLET ESG JE BBB DN 150X150MM</v>
          </cell>
          <cell r="C6131" t="str">
            <v>UN</v>
          </cell>
          <cell r="E6131" t="str">
            <v>74,13</v>
          </cell>
        </row>
        <row r="6132">
          <cell r="A6132">
            <v>7276</v>
          </cell>
          <cell r="B6132" t="str">
            <v>TIL PVC PASSAGEM NBR 10569 P/REDE COLET ESG JE BBB DN 200X150MM</v>
          </cell>
          <cell r="C6132" t="str">
            <v>UN</v>
          </cell>
          <cell r="E6132" t="str">
            <v>105,34</v>
          </cell>
        </row>
        <row r="6133">
          <cell r="A6133">
            <v>7277</v>
          </cell>
          <cell r="B6133" t="str">
            <v>TIL PVC PASSAGEM NBR 10569 P/REDE COLET ESG JE BBB DN 250X150MM</v>
          </cell>
          <cell r="C6133" t="str">
            <v>UN</v>
          </cell>
          <cell r="E6133" t="str">
            <v>125,19</v>
          </cell>
        </row>
        <row r="6134">
          <cell r="A6134">
            <v>7278</v>
          </cell>
          <cell r="B6134" t="str">
            <v>TIL PVC PASSAGEM NBR 10569 P/REDE COLET ESG JE BBB DN 300X150MM</v>
          </cell>
          <cell r="C6134" t="str">
            <v>UN</v>
          </cell>
          <cell r="E6134" t="str">
            <v>187,69</v>
          </cell>
        </row>
        <row r="6135">
          <cell r="A6135">
            <v>7286</v>
          </cell>
          <cell r="B6135" t="str">
            <v>TIL PVC RADIAL NBR 10569 P/REDE COLET ESG JE BBB DN 125X200MM</v>
          </cell>
          <cell r="C6135" t="str">
            <v>UN</v>
          </cell>
          <cell r="E6135" t="str">
            <v>102,77</v>
          </cell>
        </row>
        <row r="6136">
          <cell r="A6136">
            <v>7275</v>
          </cell>
          <cell r="B6136" t="str">
            <v>TIL PVC RADIAL NBR 10569 P/REDE COLET ESG JE BBB DN 150X200MM</v>
          </cell>
          <cell r="C6136" t="str">
            <v>UN</v>
          </cell>
          <cell r="E6136" t="str">
            <v>190,23</v>
          </cell>
        </row>
        <row r="6137">
          <cell r="A6137">
            <v>7285</v>
          </cell>
          <cell r="B6137" t="str">
            <v>TIL PVC RADIAL NBR 10569 P/REDE COLET ESG JE BBB DN 200X200MM</v>
          </cell>
          <cell r="C6137" t="str">
            <v>UN</v>
          </cell>
          <cell r="E6137" t="str">
            <v>208,03</v>
          </cell>
        </row>
        <row r="6138">
          <cell r="A6138">
            <v>7283</v>
          </cell>
          <cell r="B6138" t="str">
            <v>TIL PVC RADIAL NBR 10569 P/REDE COLET ESG JE BBB DN 250X200MM</v>
          </cell>
          <cell r="C6138" t="str">
            <v>UN</v>
          </cell>
          <cell r="E6138" t="str">
            <v>231,96</v>
          </cell>
        </row>
        <row r="6139">
          <cell r="A6139">
            <v>7284</v>
          </cell>
          <cell r="B6139" t="str">
            <v>TIL PVC RADIAL NBR 10569 P/REDE COLET ESG JE BBB DN 300X200MM</v>
          </cell>
          <cell r="C6139" t="str">
            <v>UN</v>
          </cell>
          <cell r="E6139" t="str">
            <v>262,54</v>
          </cell>
        </row>
        <row r="6140">
          <cell r="A6140">
            <v>11663</v>
          </cell>
          <cell r="B6140" t="str">
            <v>TIL TUBO QUEDA PVC NBR 10569 P/ REDE COLET ESG BBB JE DN 100 X 100MM</v>
          </cell>
          <cell r="C6140" t="str">
            <v>UN</v>
          </cell>
          <cell r="E6140" t="str">
            <v>30,80</v>
          </cell>
        </row>
        <row r="6141">
          <cell r="A6141">
            <v>11664</v>
          </cell>
          <cell r="B6141" t="str">
            <v>TIL TUBO QUEDA PVC NBR 10569 P/ REDE COLET ESG BBB JE DN 125 X 125MM</v>
          </cell>
          <cell r="C6141" t="str">
            <v>UN</v>
          </cell>
          <cell r="E6141" t="str">
            <v>38,96</v>
          </cell>
        </row>
        <row r="6142">
          <cell r="A6142">
            <v>11665</v>
          </cell>
          <cell r="B6142" t="str">
            <v>TIL TUBO QUEDA PVC NBR 10569 P/ REDE COLET ESG BBB JE DN 150 X 150MM</v>
          </cell>
          <cell r="C6142" t="str">
            <v>UN</v>
          </cell>
          <cell r="E6142" t="str">
            <v>55,94</v>
          </cell>
        </row>
        <row r="6143">
          <cell r="A6143">
            <v>11666</v>
          </cell>
          <cell r="B6143" t="str">
            <v>TIL TUBO QUEDA PVC NBR 10569 P/ REDE COLET ESG BBB JE DN 200 X 150MM</v>
          </cell>
          <cell r="C6143" t="str">
            <v>UN</v>
          </cell>
          <cell r="E6143" t="str">
            <v>69,80</v>
          </cell>
        </row>
        <row r="6144">
          <cell r="A6144">
            <v>11667</v>
          </cell>
          <cell r="B6144" t="str">
            <v>TIL TUBO QUEDA PVC NBR 10569 P/ REDE COLET ESG BBB JE DN 250 X 150MM</v>
          </cell>
          <cell r="C6144" t="str">
            <v>UN</v>
          </cell>
          <cell r="E6144" t="str">
            <v>97,74</v>
          </cell>
        </row>
        <row r="6145">
          <cell r="A6145">
            <v>11668</v>
          </cell>
          <cell r="B6145" t="str">
            <v>TIL TUBO QUEDA PVC NBR 10569 P/ REDE COLET ESG BBB JE DN 300 X 150MM</v>
          </cell>
          <cell r="C6145" t="str">
            <v>UN</v>
          </cell>
          <cell r="E6145" t="str">
            <v>123,43</v>
          </cell>
        </row>
        <row r="6146">
          <cell r="A6146">
            <v>7343</v>
          </cell>
          <cell r="B6146" t="str">
            <v>TINTA PARA SINALIZAÇÃO HORIZONTAL À BASE DE RESINA ACRÍLICA , TIPO COBERIT TRAFEGO - OTTO BAUMGART (NBR 11862)</v>
          </cell>
          <cell r="C6146" t="str">
            <v>L</v>
          </cell>
          <cell r="E6146" t="str">
            <v>25,11</v>
          </cell>
        </row>
        <row r="6147">
          <cell r="A6147">
            <v>155</v>
          </cell>
          <cell r="B6147" t="str">
            <v>TINTA À BASE DE ALCATRÃO E EPOXI, COMPOUND COAL TAR EPOXI, OTTO BAUMGART OU EQUIVALENTE</v>
          </cell>
          <cell r="C6147" t="str">
            <v>L</v>
          </cell>
          <cell r="E6147" t="str">
            <v>20,48</v>
          </cell>
        </row>
        <row r="6148">
          <cell r="A6148">
            <v>7314</v>
          </cell>
          <cell r="B6148" t="str">
            <v>TINTA À BASE DE BORRACHA CLORADA - CORES</v>
          </cell>
          <cell r="C6148" t="str">
            <v>L</v>
          </cell>
          <cell r="E6148" t="str">
            <v>38,64</v>
          </cell>
        </row>
        <row r="6149">
          <cell r="A6149">
            <v>26031</v>
          </cell>
          <cell r="B6149" t="str">
            <v>TINTA À BASE DE RESINA ACRÍLICA, PARA SINALIZAÇÃO DE PISTAS DE POUSO E PÁTIOS DE AERONAVES (NBR 8169)</v>
          </cell>
          <cell r="C6149" t="str">
            <v>L</v>
          </cell>
          <cell r="E6149" t="str">
            <v>19,27</v>
          </cell>
        </row>
        <row r="6150">
          <cell r="A6150">
            <v>11630</v>
          </cell>
          <cell r="B6150" t="str">
            <v>TINTA À DE BASE BORRACHA CLORADA - CORES</v>
          </cell>
          <cell r="C6150" t="str">
            <v>GL</v>
          </cell>
          <cell r="E6150" t="str">
            <v>139,09</v>
          </cell>
        </row>
        <row r="6151">
          <cell r="A6151">
            <v>154</v>
          </cell>
          <cell r="B6151" t="str">
            <v>TINTA A BASE DE RESINA EPOXI ALCATRÃO, (PASTA PARA REVESTIMENTO)</v>
          </cell>
          <cell r="C6151" t="str">
            <v>L</v>
          </cell>
          <cell r="E6151" t="str">
            <v>26,76</v>
          </cell>
        </row>
        <row r="6152">
          <cell r="A6152">
            <v>7338</v>
          </cell>
          <cell r="B6152" t="str">
            <v>TINTA A BASE EPOXI/ALCATRAO COMPOUND COALTAR - OTTO BAUMGART OU MARCA EQUIVALENTE</v>
          </cell>
          <cell r="C6152" t="str">
            <v>KG</v>
          </cell>
          <cell r="E6152" t="str">
            <v>21,82</v>
          </cell>
        </row>
        <row r="6153">
          <cell r="A6153">
            <v>7287</v>
          </cell>
          <cell r="B6153" t="str">
            <v>TINTA A OLEO BRILHANTE</v>
          </cell>
          <cell r="C6153" t="str">
            <v>GL</v>
          </cell>
          <cell r="E6153" t="str">
            <v>42,00</v>
          </cell>
        </row>
        <row r="6154">
          <cell r="A6154">
            <v>7350</v>
          </cell>
          <cell r="B6154" t="str">
            <v>TINTA ACRILICA P/CERAMICA</v>
          </cell>
          <cell r="C6154" t="str">
            <v>L</v>
          </cell>
          <cell r="E6154" t="str">
            <v>12,95</v>
          </cell>
        </row>
        <row r="6155">
          <cell r="A6155">
            <v>7348</v>
          </cell>
          <cell r="B6155" t="str">
            <v>TINTA ACRILICA PARA PISO</v>
          </cell>
          <cell r="C6155" t="str">
            <v>L</v>
          </cell>
          <cell r="E6155" t="str">
            <v>6,00</v>
          </cell>
        </row>
        <row r="6156">
          <cell r="A6156">
            <v>7347</v>
          </cell>
          <cell r="B6156" t="str">
            <v>TINTA ACRILICA PARA PISO</v>
          </cell>
          <cell r="C6156" t="str">
            <v>GL</v>
          </cell>
          <cell r="E6156" t="str">
            <v>21,58</v>
          </cell>
        </row>
        <row r="6157">
          <cell r="A6157">
            <v>7300</v>
          </cell>
          <cell r="B6157" t="str">
            <v>TINTA ALUMINIO ESMALTE PROTETORA SUPERFICIE METALICA</v>
          </cell>
          <cell r="C6157" t="str">
            <v>GL</v>
          </cell>
          <cell r="E6157" t="str">
            <v>71,85</v>
          </cell>
        </row>
        <row r="6158">
          <cell r="A6158">
            <v>7320</v>
          </cell>
          <cell r="B6158" t="str">
            <v>TINTA ASFALTICA P/ CONCRETO E ARGAMASSA - GALAO 3,6L</v>
          </cell>
          <cell r="C6158" t="str">
            <v>L</v>
          </cell>
          <cell r="E6158" t="str">
            <v>12,96</v>
          </cell>
        </row>
        <row r="6159">
          <cell r="A6159">
            <v>7319</v>
          </cell>
          <cell r="B6159" t="str">
            <v>TINTA ASFALTICA P/ CONCRETO E ARGAMASSA TIPO NEUTROLIN OTTO BAUMGART OU MARCA EQUIVALENTE</v>
          </cell>
          <cell r="C6159" t="str">
            <v>L</v>
          </cell>
          <cell r="E6159" t="str">
            <v>6,12</v>
          </cell>
        </row>
        <row r="6160">
          <cell r="A6160">
            <v>11632</v>
          </cell>
          <cell r="B6160" t="str">
            <v>TINTA BASE BORRACHA CLORADA TIPO PERCLOR 100 OU MARCA EQUIVALENTE</v>
          </cell>
          <cell r="C6160" t="str">
            <v>GL</v>
          </cell>
          <cell r="E6160" t="str">
            <v>223,42</v>
          </cell>
        </row>
        <row r="6161">
          <cell r="A6161">
            <v>7337</v>
          </cell>
          <cell r="B6161" t="str">
            <v>TINTA BASE RESINA EPOXI TP COBERIT EPOXY OTTO BAUMGART OU MARCA EQUIVALENTE</v>
          </cell>
          <cell r="C6161" t="str">
            <v>L</v>
          </cell>
          <cell r="E6161" t="str">
            <v>34,28</v>
          </cell>
        </row>
        <row r="6162">
          <cell r="A6162">
            <v>7318</v>
          </cell>
          <cell r="B6162" t="str">
            <v>TINTA BETUMINOSA BASE EMULSAO TP NEGROLIN OTTO BAUMGART OU MARCA EQUIVALENTE</v>
          </cell>
          <cell r="C6162" t="str">
            <v>KG</v>
          </cell>
          <cell r="E6162" t="str">
            <v>5,08</v>
          </cell>
        </row>
        <row r="6163">
          <cell r="A6163">
            <v>7313</v>
          </cell>
          <cell r="B6163" t="str">
            <v>TINTA BETUMINOSA P/ CONCRETO E ALVENARIA TP NEUTROL 45 OTTO BAUMGART OU MARCA EQUIVALENTE</v>
          </cell>
          <cell r="C6163" t="str">
            <v>L</v>
          </cell>
          <cell r="E6163" t="str">
            <v>7,92</v>
          </cell>
        </row>
        <row r="6164">
          <cell r="A6164">
            <v>7304</v>
          </cell>
          <cell r="B6164" t="str">
            <v>TINTA EPOXI</v>
          </cell>
          <cell r="C6164" t="str">
            <v>L</v>
          </cell>
          <cell r="E6164" t="str">
            <v>39,96</v>
          </cell>
        </row>
        <row r="6165">
          <cell r="A6165">
            <v>7303</v>
          </cell>
          <cell r="B6165" t="str">
            <v>TINTA EPOXI</v>
          </cell>
          <cell r="C6165" t="str">
            <v>GL</v>
          </cell>
          <cell r="E6165" t="str">
            <v>143,85</v>
          </cell>
        </row>
        <row r="6166">
          <cell r="A6166">
            <v>7290</v>
          </cell>
          <cell r="B6166" t="str">
            <v>TINTA ESMALTE SINTETICO ACETINADO</v>
          </cell>
          <cell r="C6166" t="str">
            <v>GL</v>
          </cell>
          <cell r="E6166" t="str">
            <v>64,22</v>
          </cell>
        </row>
        <row r="6167">
          <cell r="A6167">
            <v>7311</v>
          </cell>
          <cell r="B6167" t="str">
            <v>TINTA ESMALTE SINTETICO ACETINADO</v>
          </cell>
          <cell r="C6167" t="str">
            <v>L</v>
          </cell>
          <cell r="E6167" t="str">
            <v>17,84</v>
          </cell>
        </row>
        <row r="6168">
          <cell r="A6168">
            <v>7292</v>
          </cell>
          <cell r="B6168" t="str">
            <v>TINTA ESMALTE SINTETICO ALTO BRILHO</v>
          </cell>
          <cell r="C6168" t="str">
            <v>L</v>
          </cell>
          <cell r="E6168" t="str">
            <v>16,83</v>
          </cell>
        </row>
        <row r="6169">
          <cell r="A6169">
            <v>7294</v>
          </cell>
          <cell r="B6169" t="str">
            <v>TINTA ESMALTE SINTETICO ALTO BRILHO</v>
          </cell>
          <cell r="C6169" t="str">
            <v>GL</v>
          </cell>
          <cell r="E6169" t="str">
            <v>60,57</v>
          </cell>
        </row>
        <row r="6170">
          <cell r="A6170">
            <v>7312</v>
          </cell>
          <cell r="B6170" t="str">
            <v>TINTA ESMALTE SINTETICO FOSCO</v>
          </cell>
          <cell r="C6170" t="str">
            <v>GL</v>
          </cell>
          <cell r="E6170" t="str">
            <v>65,71</v>
          </cell>
        </row>
        <row r="6171">
          <cell r="A6171">
            <v>7288</v>
          </cell>
          <cell r="B6171" t="str">
            <v>TINTA ESMALTE SINTETICO FOSCO</v>
          </cell>
          <cell r="C6171" t="str">
            <v>L</v>
          </cell>
          <cell r="E6171" t="str">
            <v>18,25</v>
          </cell>
        </row>
        <row r="6172">
          <cell r="A6172">
            <v>7293</v>
          </cell>
          <cell r="B6172" t="str">
            <v>TINTA GRAFITE ESMALTE PROTETORA DE SUPERFICIE METALICA</v>
          </cell>
          <cell r="C6172" t="str">
            <v>L</v>
          </cell>
          <cell r="E6172" t="str">
            <v>17,34</v>
          </cell>
        </row>
        <row r="6173">
          <cell r="A6173">
            <v>7364</v>
          </cell>
          <cell r="B6173" t="str">
            <v>TINTA HIDRACOR</v>
          </cell>
          <cell r="C6173" t="str">
            <v>L</v>
          </cell>
          <cell r="E6173" t="str">
            <v>0,56</v>
          </cell>
        </row>
        <row r="6174">
          <cell r="A6174">
            <v>7363</v>
          </cell>
          <cell r="B6174" t="str">
            <v>TINTA HIDRACOR</v>
          </cell>
          <cell r="C6174" t="str">
            <v>KG</v>
          </cell>
          <cell r="E6174" t="str">
            <v>2,22</v>
          </cell>
        </row>
        <row r="6175">
          <cell r="A6175">
            <v>7356</v>
          </cell>
          <cell r="B6175" t="str">
            <v>TINTA LATEX ACRILICA</v>
          </cell>
          <cell r="C6175" t="str">
            <v>L</v>
          </cell>
          <cell r="E6175" t="str">
            <v>8,59</v>
          </cell>
        </row>
        <row r="6176">
          <cell r="A6176">
            <v>7355</v>
          </cell>
          <cell r="B6176" t="str">
            <v>TINTA LATEX ACRILICA</v>
          </cell>
          <cell r="C6176" t="str">
            <v>GL</v>
          </cell>
          <cell r="E6176" t="str">
            <v>32,03</v>
          </cell>
        </row>
        <row r="6177">
          <cell r="A6177">
            <v>7345</v>
          </cell>
          <cell r="B6177" t="str">
            <v>TINTA LATEX PVA</v>
          </cell>
          <cell r="C6177" t="str">
            <v>L</v>
          </cell>
          <cell r="E6177" t="str">
            <v>6,92</v>
          </cell>
        </row>
        <row r="6178">
          <cell r="A6178">
            <v>7344</v>
          </cell>
          <cell r="B6178" t="str">
            <v>TINTA LATEX PVA</v>
          </cell>
          <cell r="C6178" t="str">
            <v>GL</v>
          </cell>
          <cell r="E6178" t="str">
            <v>25,74</v>
          </cell>
        </row>
        <row r="6179">
          <cell r="A6179">
            <v>7362</v>
          </cell>
          <cell r="B6179" t="str">
            <v>TINTA MINERAL IMPERMEAVEL EM PO - SUPER CONSERVADO "P" SIKA</v>
          </cell>
          <cell r="C6179" t="str">
            <v>KG</v>
          </cell>
          <cell r="E6179" t="str">
            <v>4,86</v>
          </cell>
        </row>
        <row r="6180">
          <cell r="A6180">
            <v>7342</v>
          </cell>
          <cell r="B6180" t="str">
            <v>TINTA MINERAL IMPERMEAVEL PO - TIPO CIMENTOL OTTO BAUMGART OU MARCA EQUIVALENTE</v>
          </cell>
          <cell r="C6180" t="str">
            <v>KG</v>
          </cell>
          <cell r="E6180" t="str">
            <v>3,32</v>
          </cell>
        </row>
        <row r="6181">
          <cell r="A6181">
            <v>11163</v>
          </cell>
          <cell r="B6181" t="str">
            <v>TINTA PARA SINALIZAÇÃO HORIZONTAL, À BASE DE RESINA ACRÍLICA, EMULSIONADA EM ÁGUA, TIPO AQUAPLAST - INDUTIL (NBR 13699)</v>
          </cell>
          <cell r="C6181" t="str">
            <v>GL</v>
          </cell>
          <cell r="E6181" t="str">
            <v>66,59</v>
          </cell>
        </row>
        <row r="6182">
          <cell r="A6182">
            <v>153</v>
          </cell>
          <cell r="B6182" t="str">
            <v>TINTA PROTETORA EMULSAO AQUOSA, BASE EPOXI, TIPO SIKAGUARD 67</v>
          </cell>
          <cell r="C6182" t="str">
            <v>L</v>
          </cell>
          <cell r="E6182" t="str">
            <v>67,98</v>
          </cell>
        </row>
        <row r="6183">
          <cell r="A6183">
            <v>7306</v>
          </cell>
          <cell r="B6183" t="str">
            <v>TINTA PROTETORA SUPERFICIE METALICA ALUMINIO</v>
          </cell>
          <cell r="C6183" t="str">
            <v>L</v>
          </cell>
          <cell r="E6183" t="str">
            <v>20,55</v>
          </cell>
        </row>
        <row r="6184">
          <cell r="A6184">
            <v>7295</v>
          </cell>
          <cell r="B6184" t="str">
            <v>TINTA PROTETORA SUPERFICIE METALICA GRAFITE</v>
          </cell>
          <cell r="C6184" t="str">
            <v>GL</v>
          </cell>
          <cell r="E6184" t="str">
            <v>62,42</v>
          </cell>
        </row>
        <row r="6185">
          <cell r="A6185">
            <v>26032</v>
          </cell>
          <cell r="B6185" t="str">
            <v>TINTA RETRORREFLETIVAS A BASE DE RESINA ACRÍLICA COM MICROESFERA DE VIDRO, DB-800 COR BRANCA N 9,5</v>
          </cell>
          <cell r="C6185" t="str">
            <v>L</v>
          </cell>
          <cell r="E6185" t="str">
            <v>19,16</v>
          </cell>
        </row>
        <row r="6186">
          <cell r="A6186">
            <v>7360</v>
          </cell>
          <cell r="B6186" t="str">
            <v>TINTA TEXTURIZADA ACRILICA P/ PINTURA INTERNA/EXTERNA</v>
          </cell>
          <cell r="C6186" t="str">
            <v>L</v>
          </cell>
          <cell r="E6186" t="str">
            <v>6,65</v>
          </cell>
        </row>
        <row r="6187">
          <cell r="A6187">
            <v>11060</v>
          </cell>
          <cell r="B6187" t="str">
            <v>TIRANTE EM FG P/ CONTRAVENTAMENTO DE TELHA CANALETE 90 - 1/4" X 400MM "</v>
          </cell>
          <cell r="C6187" t="str">
            <v>UN</v>
          </cell>
          <cell r="E6187" t="str">
            <v>24,72</v>
          </cell>
        </row>
        <row r="6188">
          <cell r="A6188">
            <v>7493</v>
          </cell>
          <cell r="B6188" t="str">
            <v>TOCO C/FLANGE E ABA VEDACAO FOFO PN-10 DN 350</v>
          </cell>
          <cell r="C6188" t="str">
            <v>UN</v>
          </cell>
          <cell r="E6188" t="str">
            <v>0,13</v>
          </cell>
        </row>
        <row r="6189">
          <cell r="A6189">
            <v>7399</v>
          </cell>
          <cell r="B6189" t="str">
            <v>TOCO C/FLANGE E ABA VEDACAO FOFO PN-10 DN 400</v>
          </cell>
          <cell r="C6189" t="str">
            <v>UN</v>
          </cell>
          <cell r="E6189" t="str">
            <v>0,15</v>
          </cell>
        </row>
        <row r="6190">
          <cell r="A6190">
            <v>7400</v>
          </cell>
          <cell r="B6190" t="str">
            <v>TOCO C/FLANGE E ABA VEDACAO FOFO PN-10 DN 500</v>
          </cell>
          <cell r="C6190" t="str">
            <v>UN</v>
          </cell>
          <cell r="E6190" t="str">
            <v>0,22</v>
          </cell>
        </row>
        <row r="6191">
          <cell r="A6191">
            <v>7401</v>
          </cell>
          <cell r="B6191" t="str">
            <v>TOCO C/FLANGE E ABA VEDACAO FOFO PN-10 DN 600</v>
          </cell>
          <cell r="C6191" t="str">
            <v>UN</v>
          </cell>
          <cell r="E6191" t="str">
            <v>0,28</v>
          </cell>
        </row>
        <row r="6192">
          <cell r="A6192">
            <v>7492</v>
          </cell>
          <cell r="B6192" t="str">
            <v>TOCO C/FLANGE E ABA VEDACAO FOFO PN-10 DN 700</v>
          </cell>
          <cell r="C6192" t="str">
            <v>UN</v>
          </cell>
          <cell r="E6192" t="str">
            <v>0,45</v>
          </cell>
        </row>
        <row r="6193">
          <cell r="A6193">
            <v>7402</v>
          </cell>
          <cell r="B6193" t="str">
            <v>TOCO C/FLANGE E ABA VEDACAO FOFO PN-10 DN 800</v>
          </cell>
          <cell r="C6193" t="str">
            <v>UN</v>
          </cell>
          <cell r="E6193" t="str">
            <v>0,49</v>
          </cell>
        </row>
        <row r="6194">
          <cell r="A6194">
            <v>7403</v>
          </cell>
          <cell r="B6194" t="str">
            <v>TOCO C/FLANGE E ABA VEDACAO FOFO PN-10 DN 900</v>
          </cell>
          <cell r="C6194" t="str">
            <v>UN</v>
          </cell>
          <cell r="E6194" t="str">
            <v>0,58</v>
          </cell>
        </row>
        <row r="6195">
          <cell r="A6195">
            <v>7404</v>
          </cell>
          <cell r="B6195" t="str">
            <v>TOCO C/FLANGE E ABA VEDACAO FOFO PN-10 DN 1000</v>
          </cell>
          <cell r="C6195" t="str">
            <v>UN</v>
          </cell>
          <cell r="E6195" t="str">
            <v>0,72</v>
          </cell>
        </row>
        <row r="6196">
          <cell r="A6196">
            <v>7405</v>
          </cell>
          <cell r="B6196" t="str">
            <v>TOCO C/FLANGE E ABA VEDACAO FOFO PN-10 DN 1200</v>
          </cell>
          <cell r="C6196" t="str">
            <v>UN</v>
          </cell>
          <cell r="E6196" t="str">
            <v>1,06</v>
          </cell>
        </row>
        <row r="6197">
          <cell r="A6197">
            <v>7396</v>
          </cell>
          <cell r="B6197" t="str">
            <v>TOCO C/FLANGE E ABA VEDACAO FOFO PN-10/16 DN 150</v>
          </cell>
          <cell r="C6197" t="str">
            <v>UN</v>
          </cell>
          <cell r="E6197" t="str">
            <v>0,04</v>
          </cell>
        </row>
        <row r="6198">
          <cell r="A6198">
            <v>7520</v>
          </cell>
          <cell r="B6198" t="str">
            <v>TOCO C/FLANGE E ABA VEDACAO FOFO PN-10/16 DN 200</v>
          </cell>
          <cell r="C6198" t="str">
            <v>UN</v>
          </cell>
          <cell r="E6198" t="str">
            <v>0,06</v>
          </cell>
        </row>
        <row r="6199">
          <cell r="A6199">
            <v>7397</v>
          </cell>
          <cell r="B6199" t="str">
            <v>TOCO C/FLANGE E ABA VEDACAO FOFO PN-10/16 DN 250</v>
          </cell>
          <cell r="C6199" t="str">
            <v>UN</v>
          </cell>
          <cell r="E6199" t="str">
            <v>0,08</v>
          </cell>
        </row>
        <row r="6200">
          <cell r="A6200">
            <v>7398</v>
          </cell>
          <cell r="B6200" t="str">
            <v>TOCO C/FLANGE E ABA VEDACAO FOFO PN-10/16 DN 300</v>
          </cell>
          <cell r="C6200" t="str">
            <v>UN</v>
          </cell>
          <cell r="E6200" t="str">
            <v>0,10</v>
          </cell>
        </row>
        <row r="6201">
          <cell r="A6201">
            <v>7521</v>
          </cell>
          <cell r="B6201" t="str">
            <v>TOCO C/FLANGE E ABA VEDACAO FOFO PN-10/16/25 DN 80</v>
          </cell>
          <cell r="C6201" t="str">
            <v>UN</v>
          </cell>
          <cell r="E6201" t="str">
            <v>0,02</v>
          </cell>
        </row>
        <row r="6202">
          <cell r="A6202">
            <v>7395</v>
          </cell>
          <cell r="B6202" t="str">
            <v>TOCO C/FLANGE E ABA VEDACAO FOFO PN-10/16/25 DN 100</v>
          </cell>
          <cell r="C6202" t="str">
            <v>UN</v>
          </cell>
          <cell r="E6202" t="str">
            <v>0,03</v>
          </cell>
        </row>
        <row r="6203">
          <cell r="A6203">
            <v>7411</v>
          </cell>
          <cell r="B6203" t="str">
            <v>TOCO C/FLANGE E ABA VEDACAO FOFO PN-16 DN 350</v>
          </cell>
          <cell r="C6203" t="str">
            <v>UN</v>
          </cell>
          <cell r="E6203" t="str">
            <v>0,13</v>
          </cell>
        </row>
        <row r="6204">
          <cell r="A6204">
            <v>7483</v>
          </cell>
          <cell r="B6204" t="str">
            <v>TOCO C/FLANGE E ABA VEDACAO FOFO PN-16 DN 400</v>
          </cell>
          <cell r="C6204" t="str">
            <v>UN</v>
          </cell>
          <cell r="E6204" t="str">
            <v>0,15</v>
          </cell>
        </row>
        <row r="6205">
          <cell r="A6205">
            <v>7412</v>
          </cell>
          <cell r="B6205" t="str">
            <v>TOCO C/FLANGE E ABA VEDACAO FOFO PN-16 DN 500</v>
          </cell>
          <cell r="C6205" t="str">
            <v>UN</v>
          </cell>
          <cell r="E6205" t="str">
            <v>0,25</v>
          </cell>
        </row>
        <row r="6206">
          <cell r="A6206">
            <v>7413</v>
          </cell>
          <cell r="B6206" t="str">
            <v>TOCO C/FLANGE E ABA VEDACAO FOFO PN-16 DN 600</v>
          </cell>
          <cell r="C6206" t="str">
            <v>UN</v>
          </cell>
          <cell r="E6206" t="str">
            <v>0,35</v>
          </cell>
        </row>
        <row r="6207">
          <cell r="A6207">
            <v>7414</v>
          </cell>
          <cell r="B6207" t="str">
            <v>TOCO C/FLANGE E ABA VEDACAO FOFO PN-16 DN 700</v>
          </cell>
          <cell r="C6207" t="str">
            <v>UN</v>
          </cell>
          <cell r="E6207" t="str">
            <v>0,47</v>
          </cell>
        </row>
        <row r="6208">
          <cell r="A6208">
            <v>7415</v>
          </cell>
          <cell r="B6208" t="str">
            <v>TOCO C/FLANGE E ABA VEDACAO FOFO PN-16 DN 800</v>
          </cell>
          <cell r="C6208" t="str">
            <v>UN</v>
          </cell>
          <cell r="E6208" t="str">
            <v>0,52</v>
          </cell>
        </row>
        <row r="6209">
          <cell r="A6209">
            <v>7496</v>
          </cell>
          <cell r="B6209" t="str">
            <v>TOCO C/FLANGE E ABA VEDACAO FOFO PN-16 DN 900</v>
          </cell>
          <cell r="C6209" t="str">
            <v>UN</v>
          </cell>
          <cell r="E6209" t="str">
            <v>0,69</v>
          </cell>
        </row>
        <row r="6210">
          <cell r="A6210">
            <v>7416</v>
          </cell>
          <cell r="B6210" t="str">
            <v>TOCO C/FLANGE E ABA VEDACAO FOFO PN-16 DN 1000</v>
          </cell>
          <cell r="C6210" t="str">
            <v>UN</v>
          </cell>
          <cell r="E6210" t="str">
            <v>0,77</v>
          </cell>
        </row>
        <row r="6211">
          <cell r="A6211">
            <v>7417</v>
          </cell>
          <cell r="B6211" t="str">
            <v>TOCO C/FLANGE E ABA VEDACAO FOFO PN-16 DN 1200</v>
          </cell>
          <cell r="C6211" t="str">
            <v>UN</v>
          </cell>
          <cell r="E6211" t="str">
            <v>1,21</v>
          </cell>
        </row>
        <row r="6212">
          <cell r="A6212">
            <v>7420</v>
          </cell>
          <cell r="B6212" t="str">
            <v>TOCO C/FLANGE E ABA VEDACAO FOFO PN-25 DN 150</v>
          </cell>
          <cell r="C6212" t="str">
            <v>UN</v>
          </cell>
          <cell r="E6212" t="str">
            <v>0,04</v>
          </cell>
        </row>
        <row r="6213">
          <cell r="A6213">
            <v>7477</v>
          </cell>
          <cell r="B6213" t="str">
            <v>TOCO C/FLANGE E ABA VEDACAO FOFO PN-25 DN 200</v>
          </cell>
          <cell r="C6213" t="str">
            <v>UN</v>
          </cell>
          <cell r="E6213" t="str">
            <v>0,06</v>
          </cell>
        </row>
        <row r="6214">
          <cell r="A6214">
            <v>7421</v>
          </cell>
          <cell r="B6214" t="str">
            <v>TOCO C/FLANGE E ABA VEDACAO FOFO PN-25 DN 250</v>
          </cell>
          <cell r="C6214" t="str">
            <v>UN</v>
          </cell>
          <cell r="E6214" t="str">
            <v>0,08</v>
          </cell>
        </row>
        <row r="6215">
          <cell r="A6215">
            <v>7476</v>
          </cell>
          <cell r="B6215" t="str">
            <v>TOCO C/FLANGE E ABA VEDACAO FOFO PN-25 DN 300</v>
          </cell>
          <cell r="C6215" t="str">
            <v>UN</v>
          </cell>
          <cell r="E6215" t="str">
            <v>0,11</v>
          </cell>
        </row>
        <row r="6216">
          <cell r="A6216">
            <v>7475</v>
          </cell>
          <cell r="B6216" t="str">
            <v>TOCO C/FLANGE E ABA VEDACAO FOFO PN-25 DN 350</v>
          </cell>
          <cell r="C6216" t="str">
            <v>UN</v>
          </cell>
          <cell r="E6216" t="str">
            <v>0,15</v>
          </cell>
        </row>
        <row r="6217">
          <cell r="A6217">
            <v>7422</v>
          </cell>
          <cell r="B6217" t="str">
            <v>TOCO C/FLANGE E ABA VEDACAO FOFO PN-25 DN 400</v>
          </cell>
          <cell r="C6217" t="str">
            <v>UN</v>
          </cell>
          <cell r="E6217" t="str">
            <v>0,19</v>
          </cell>
        </row>
        <row r="6218">
          <cell r="A6218">
            <v>7474</v>
          </cell>
          <cell r="B6218" t="str">
            <v>TOCO C/FLANGE E ABA VEDACAO FOFO PN-25 DN 500</v>
          </cell>
          <cell r="C6218" t="str">
            <v>UN</v>
          </cell>
          <cell r="E6218" t="str">
            <v>0,27</v>
          </cell>
        </row>
        <row r="6219">
          <cell r="A6219">
            <v>7423</v>
          </cell>
          <cell r="B6219" t="str">
            <v>TOCO C/FLANGE E ABA VEDACAO FOFO PN-25 DN 600</v>
          </cell>
          <cell r="C6219" t="str">
            <v>UN</v>
          </cell>
          <cell r="E6219" t="str">
            <v>0,38</v>
          </cell>
        </row>
        <row r="6220">
          <cell r="A6220">
            <v>7424</v>
          </cell>
          <cell r="B6220" t="str">
            <v>TOCO C/FLANGE E ABA VEDACAO FOFO PN-25 DN 700</v>
          </cell>
          <cell r="C6220" t="str">
            <v>UN</v>
          </cell>
          <cell r="E6220" t="str">
            <v>0,60</v>
          </cell>
        </row>
        <row r="6221">
          <cell r="A6221">
            <v>7473</v>
          </cell>
          <cell r="B6221" t="str">
            <v>TOCO C/FLANGE E ABA VEDACAO FOFO PN-25 DN 800</v>
          </cell>
          <cell r="C6221" t="str">
            <v>UN</v>
          </cell>
          <cell r="E6221" t="str">
            <v>0,74</v>
          </cell>
        </row>
        <row r="6222">
          <cell r="A6222">
            <v>7425</v>
          </cell>
          <cell r="B6222" t="str">
            <v>TOCO C/FLANGE E ABA VEDACAO FOFO PN-25 DN 900</v>
          </cell>
          <cell r="C6222" t="str">
            <v>UN</v>
          </cell>
          <cell r="E6222" t="str">
            <v>0,84</v>
          </cell>
        </row>
        <row r="6223">
          <cell r="A6223">
            <v>7472</v>
          </cell>
          <cell r="B6223" t="str">
            <v>TOCO C/FLANGE E ABA VEDACAO FOFO PN-25 DN 1000</v>
          </cell>
          <cell r="C6223" t="str">
            <v>UN</v>
          </cell>
          <cell r="E6223" t="str">
            <v>1,12</v>
          </cell>
        </row>
        <row r="6224">
          <cell r="A6224">
            <v>7426</v>
          </cell>
          <cell r="B6224" t="str">
            <v>TOCO C/FLANGE E ABA VEDACAO FOFO PN-25 DN 1200</v>
          </cell>
          <cell r="C6224" t="str">
            <v>UN</v>
          </cell>
          <cell r="E6224" t="str">
            <v>1,48</v>
          </cell>
        </row>
        <row r="6225">
          <cell r="A6225">
            <v>7409</v>
          </cell>
          <cell r="B6225" t="str">
            <v>TOCO C/FLANGE E ABA VEDACAO FOFO PN-16 DN 200</v>
          </cell>
          <cell r="C6225" t="str">
            <v>UN</v>
          </cell>
          <cell r="E6225" t="str">
            <v>0,06</v>
          </cell>
        </row>
        <row r="6226">
          <cell r="A6226">
            <v>7494</v>
          </cell>
          <cell r="B6226" t="str">
            <v>TOCO C/FLANGE E ABA VEDACAO FOFO PN-16 DN 250</v>
          </cell>
          <cell r="C6226" t="str">
            <v>UN</v>
          </cell>
          <cell r="E6226" t="str">
            <v>0,08</v>
          </cell>
        </row>
        <row r="6227">
          <cell r="A6227">
            <v>7410</v>
          </cell>
          <cell r="B6227" t="str">
            <v>TOCO C/FLANGE E ABA VEDACAO FOFO PN-16 DN 300</v>
          </cell>
          <cell r="C6227" t="str">
            <v>UN</v>
          </cell>
          <cell r="E6227" t="str">
            <v>0,10</v>
          </cell>
        </row>
        <row r="6228">
          <cell r="A6228">
            <v>7388</v>
          </cell>
          <cell r="B6228" t="str">
            <v>TOCO C/FLANGES FOFO PN-10 L=0,25M DN 350</v>
          </cell>
          <cell r="C6228" t="str">
            <v>UN</v>
          </cell>
          <cell r="E6228" t="str">
            <v>0,10</v>
          </cell>
        </row>
        <row r="6229">
          <cell r="A6229">
            <v>7389</v>
          </cell>
          <cell r="B6229" t="str">
            <v>TOCO C/FLANGES FOFO PN-10 L=0,25M DN 400</v>
          </cell>
          <cell r="C6229" t="str">
            <v>UN</v>
          </cell>
          <cell r="E6229" t="str">
            <v>0,10</v>
          </cell>
        </row>
        <row r="6230">
          <cell r="A6230">
            <v>7391</v>
          </cell>
          <cell r="B6230" t="str">
            <v>TOCO C/FLANGES FOFO PN-10 L=0,25M DN 500</v>
          </cell>
          <cell r="C6230" t="str">
            <v>UN</v>
          </cell>
          <cell r="E6230" t="str">
            <v>0,13</v>
          </cell>
        </row>
        <row r="6231">
          <cell r="A6231">
            <v>7392</v>
          </cell>
          <cell r="B6231" t="str">
            <v>TOCO C/FLANGES FOFO PN-10 L=0,25M DN 600</v>
          </cell>
          <cell r="C6231" t="str">
            <v>UN</v>
          </cell>
          <cell r="E6231" t="str">
            <v>0,15</v>
          </cell>
        </row>
        <row r="6232">
          <cell r="A6232">
            <v>7462</v>
          </cell>
          <cell r="B6232" t="str">
            <v>TOCO C/FLANGES FOFO PN-10 L=0,25M DN 700</v>
          </cell>
          <cell r="C6232" t="str">
            <v>UN</v>
          </cell>
          <cell r="E6232" t="str">
            <v>0,34</v>
          </cell>
        </row>
        <row r="6233">
          <cell r="A6233">
            <v>7461</v>
          </cell>
          <cell r="B6233" t="str">
            <v>TOCO C/FLANGES FOFO PN-10 L=0,25M DN 800</v>
          </cell>
          <cell r="C6233" t="str">
            <v>UN</v>
          </cell>
          <cell r="E6233" t="str">
            <v>0,46</v>
          </cell>
        </row>
        <row r="6234">
          <cell r="A6234">
            <v>7393</v>
          </cell>
          <cell r="B6234" t="str">
            <v>TOCO C/FLANGES FOFO PN-10 L=0,25M DN 900</v>
          </cell>
          <cell r="C6234" t="str">
            <v>UN</v>
          </cell>
          <cell r="E6234" t="str">
            <v>0,48</v>
          </cell>
        </row>
        <row r="6235">
          <cell r="A6235">
            <v>7394</v>
          </cell>
          <cell r="B6235" t="str">
            <v>TOCO C/FLANGES FOFO PN-10 L=0,25M DN 1000</v>
          </cell>
          <cell r="C6235" t="str">
            <v>UN</v>
          </cell>
          <cell r="E6235" t="str">
            <v>0,59</v>
          </cell>
        </row>
        <row r="6236">
          <cell r="A6236">
            <v>7460</v>
          </cell>
          <cell r="B6236" t="str">
            <v>TOCO C/FLANGES FOFO PN-10 L=0,25M DN 1200</v>
          </cell>
          <cell r="C6236" t="str">
            <v>UN</v>
          </cell>
          <cell r="E6236" t="str">
            <v>0,83</v>
          </cell>
        </row>
        <row r="6237">
          <cell r="A6237">
            <v>7380</v>
          </cell>
          <cell r="B6237" t="str">
            <v>TOCO C/FLANGES FOFO PN-10 L=0,50M DN 350</v>
          </cell>
          <cell r="C6237" t="str">
            <v>UN</v>
          </cell>
          <cell r="E6237" t="str">
            <v>0,12</v>
          </cell>
        </row>
        <row r="6238">
          <cell r="A6238">
            <v>7466</v>
          </cell>
          <cell r="B6238" t="str">
            <v>TOCO C/FLANGES FOFO PN-10 L=0,50M DN 400</v>
          </cell>
          <cell r="C6238" t="str">
            <v>UN</v>
          </cell>
          <cell r="E6238" t="str">
            <v>0,13</v>
          </cell>
        </row>
        <row r="6239">
          <cell r="A6239">
            <v>7382</v>
          </cell>
          <cell r="B6239" t="str">
            <v>TOCO C/FLANGES FOFO PN-10 L=0,50M DN 500</v>
          </cell>
          <cell r="C6239" t="str">
            <v>UN</v>
          </cell>
          <cell r="E6239" t="str">
            <v>0,18</v>
          </cell>
        </row>
        <row r="6240">
          <cell r="A6240">
            <v>7465</v>
          </cell>
          <cell r="B6240" t="str">
            <v>TOCO C/FLANGES FOFO PN-10 L=0,50M DN 600</v>
          </cell>
          <cell r="C6240" t="str">
            <v>UN</v>
          </cell>
          <cell r="E6240" t="str">
            <v>0,20</v>
          </cell>
        </row>
        <row r="6241">
          <cell r="A6241">
            <v>7383</v>
          </cell>
          <cell r="B6241" t="str">
            <v>TOCO C/FLANGES FOFO PN-10 L=0,50M DN 700</v>
          </cell>
          <cell r="C6241" t="str">
            <v>UN</v>
          </cell>
          <cell r="E6241" t="str">
            <v>0,45</v>
          </cell>
        </row>
        <row r="6242">
          <cell r="A6242">
            <v>7384</v>
          </cell>
          <cell r="B6242" t="str">
            <v>TOCO C/FLANGES FOFO PN-10 L=0,50M DN 800</v>
          </cell>
          <cell r="C6242" t="str">
            <v>UN</v>
          </cell>
          <cell r="E6242" t="str">
            <v>0,54</v>
          </cell>
        </row>
        <row r="6243">
          <cell r="A6243">
            <v>7375</v>
          </cell>
          <cell r="B6243" t="str">
            <v>TOCO C/FLANGES FOFO PN-10 L=0,50M DN 900</v>
          </cell>
          <cell r="C6243" t="str">
            <v>UN</v>
          </cell>
          <cell r="E6243" t="str">
            <v>0,62</v>
          </cell>
        </row>
        <row r="6244">
          <cell r="A6244">
            <v>7464</v>
          </cell>
          <cell r="B6244" t="str">
            <v>TOCO C/FLANGES FOFO PN-10 L=0,50M DN 1000</v>
          </cell>
          <cell r="C6244" t="str">
            <v>UN</v>
          </cell>
          <cell r="E6244" t="str">
            <v>0,76</v>
          </cell>
        </row>
        <row r="6245">
          <cell r="A6245">
            <v>7463</v>
          </cell>
          <cell r="B6245" t="str">
            <v>TOCO C/FLANGES FOFO PN-10 L=0,50M DN 1200</v>
          </cell>
          <cell r="C6245" t="str">
            <v>UN</v>
          </cell>
          <cell r="E6245" t="str">
            <v>1,04</v>
          </cell>
        </row>
        <row r="6246">
          <cell r="A6246">
            <v>7456</v>
          </cell>
          <cell r="B6246" t="str">
            <v>TOCO C/FLANGES FOFO PN-10/16 L=0,25M DN 100</v>
          </cell>
          <cell r="C6246" t="str">
            <v>UN</v>
          </cell>
          <cell r="E6246" t="str">
            <v>0,01</v>
          </cell>
        </row>
        <row r="6247">
          <cell r="A6247">
            <v>7441</v>
          </cell>
          <cell r="B6247" t="str">
            <v>TOCO C/FLANGES FOFO PN-10/16 L=0,25M DN 150</v>
          </cell>
          <cell r="C6247" t="str">
            <v>UN</v>
          </cell>
          <cell r="E6247" t="str">
            <v>0,01</v>
          </cell>
        </row>
        <row r="6248">
          <cell r="A6248">
            <v>7385</v>
          </cell>
          <cell r="B6248" t="str">
            <v>TOCO C/FLANGES FOFO PN-10/16 L=0,25M DN 200</v>
          </cell>
          <cell r="C6248" t="str">
            <v>UN</v>
          </cell>
          <cell r="E6248" t="str">
            <v>0,03</v>
          </cell>
        </row>
        <row r="6249">
          <cell r="A6249">
            <v>7386</v>
          </cell>
          <cell r="B6249" t="str">
            <v>TOCO C/FLANGES FOFO PN-10/16 L=0,25M DN 250</v>
          </cell>
          <cell r="C6249" t="str">
            <v>UN</v>
          </cell>
          <cell r="E6249" t="str">
            <v>0,05</v>
          </cell>
        </row>
        <row r="6250">
          <cell r="A6250">
            <v>7387</v>
          </cell>
          <cell r="B6250" t="str">
            <v>TOCO C/FLANGES FOFO PN-10/16 L=0,25M DN 300</v>
          </cell>
          <cell r="C6250" t="str">
            <v>UN</v>
          </cell>
          <cell r="E6250" t="str">
            <v>0,06</v>
          </cell>
        </row>
        <row r="6251">
          <cell r="A6251">
            <v>7378</v>
          </cell>
          <cell r="B6251" t="str">
            <v>TOCO C/FLANGES FOFO PN-10/16 L=0,50M DN 150</v>
          </cell>
          <cell r="C6251" t="str">
            <v>UN</v>
          </cell>
          <cell r="E6251" t="str">
            <v>0,03</v>
          </cell>
        </row>
        <row r="6252">
          <cell r="A6252">
            <v>7468</v>
          </cell>
          <cell r="B6252" t="str">
            <v>TOCO C/FLANGES FOFO PN-10/16 L=0,50M DN 200</v>
          </cell>
          <cell r="C6252" t="str">
            <v>UN</v>
          </cell>
          <cell r="E6252" t="str">
            <v>0,03</v>
          </cell>
        </row>
        <row r="6253">
          <cell r="A6253">
            <v>7379</v>
          </cell>
          <cell r="B6253" t="str">
            <v>TOCO C/FLANGES FOFO PN-10/16 L=0,50M DN 250</v>
          </cell>
          <cell r="C6253" t="str">
            <v>UN</v>
          </cell>
          <cell r="E6253" t="str">
            <v>0,06</v>
          </cell>
        </row>
        <row r="6254">
          <cell r="A6254">
            <v>7467</v>
          </cell>
          <cell r="B6254" t="str">
            <v>TOCO C/FLANGES FOFO PN-10/16 L=0,50M DN 300</v>
          </cell>
          <cell r="C6254" t="str">
            <v>UN</v>
          </cell>
          <cell r="E6254" t="str">
            <v>0,08</v>
          </cell>
        </row>
        <row r="6255">
          <cell r="A6255">
            <v>7376</v>
          </cell>
          <cell r="B6255" t="str">
            <v>TOCO C/FLANGES FOFO PN-10/16/25 L=0,25M DN 80</v>
          </cell>
          <cell r="C6255" t="str">
            <v>UN</v>
          </cell>
          <cell r="E6255" t="str">
            <v>0,01</v>
          </cell>
        </row>
        <row r="6256">
          <cell r="A6256">
            <v>7459</v>
          </cell>
          <cell r="B6256" t="str">
            <v>TOCO C/FLANGES FOFO PN-10/16/25 L=0,50M DN 50</v>
          </cell>
          <cell r="C6256" t="str">
            <v>UN</v>
          </cell>
          <cell r="E6256" t="str">
            <v>0,02</v>
          </cell>
        </row>
        <row r="6257">
          <cell r="A6257">
            <v>7377</v>
          </cell>
          <cell r="B6257" t="str">
            <v>TOCO C/FLANGES FOFO PN-10/16/25 L=0,50M DN 80</v>
          </cell>
          <cell r="C6257" t="str">
            <v>UN</v>
          </cell>
          <cell r="E6257" t="str">
            <v>0,01</v>
          </cell>
        </row>
        <row r="6258">
          <cell r="A6258">
            <v>7452</v>
          </cell>
          <cell r="B6258" t="str">
            <v>TOCO C/FLANGES FOFO PN-10/16/25 L=0,50M DN 100</v>
          </cell>
          <cell r="C6258" t="str">
            <v>UN</v>
          </cell>
          <cell r="E6258" t="str">
            <v>0,02</v>
          </cell>
        </row>
        <row r="6259">
          <cell r="A6259">
            <v>7514</v>
          </cell>
          <cell r="B6259" t="str">
            <v>TOCO C/FLANGES FOFO PN-16 L=0,25M DN 350</v>
          </cell>
          <cell r="C6259" t="str">
            <v>UN</v>
          </cell>
          <cell r="E6259" t="str">
            <v>0,11</v>
          </cell>
        </row>
        <row r="6260">
          <cell r="A6260">
            <v>7516</v>
          </cell>
          <cell r="B6260" t="str">
            <v>TOCO C/FLANGES FOFO PN-16 L=0,25M DN 400</v>
          </cell>
          <cell r="C6260" t="str">
            <v>UN</v>
          </cell>
          <cell r="E6260" t="str">
            <v>0,11</v>
          </cell>
        </row>
        <row r="6261">
          <cell r="A6261">
            <v>7517</v>
          </cell>
          <cell r="B6261" t="str">
            <v>TOCO C/FLANGES FOFO PN-16 L=0,25M DN 500</v>
          </cell>
          <cell r="C6261" t="str">
            <v>UN</v>
          </cell>
          <cell r="E6261" t="str">
            <v>0,17</v>
          </cell>
        </row>
        <row r="6262">
          <cell r="A6262">
            <v>7446</v>
          </cell>
          <cell r="B6262" t="str">
            <v>TOCO C/FLANGES FOFO PN-16 L=0,25M DN 600</v>
          </cell>
          <cell r="C6262" t="str">
            <v>UN</v>
          </cell>
          <cell r="E6262" t="str">
            <v>0,25</v>
          </cell>
        </row>
        <row r="6263">
          <cell r="A6263">
            <v>7447</v>
          </cell>
          <cell r="B6263" t="str">
            <v>TOCO C/FLANGES FOFO PN-16 L=0,25M DN 700</v>
          </cell>
          <cell r="C6263" t="str">
            <v>UN</v>
          </cell>
          <cell r="E6263" t="str">
            <v>0,43</v>
          </cell>
        </row>
        <row r="6264">
          <cell r="A6264">
            <v>7448</v>
          </cell>
          <cell r="B6264" t="str">
            <v>TOCO C/FLANGES FOFO PN-16 L=0,25M DN 800</v>
          </cell>
          <cell r="C6264" t="str">
            <v>UN</v>
          </cell>
          <cell r="E6264" t="str">
            <v>0,52</v>
          </cell>
        </row>
        <row r="6265">
          <cell r="A6265">
            <v>7449</v>
          </cell>
          <cell r="B6265" t="str">
            <v>TOCO C/FLANGES FOFO PN-16 L=0,25M DN 900</v>
          </cell>
          <cell r="C6265" t="str">
            <v>UN</v>
          </cell>
          <cell r="E6265" t="str">
            <v>0,60</v>
          </cell>
        </row>
        <row r="6266">
          <cell r="A6266">
            <v>7504</v>
          </cell>
          <cell r="B6266" t="str">
            <v>TOCO C/FLANGES FOFO PN-16 L=0,25M DN 1000</v>
          </cell>
          <cell r="C6266" t="str">
            <v>UN</v>
          </cell>
          <cell r="E6266" t="str">
            <v>0,78</v>
          </cell>
        </row>
        <row r="6267">
          <cell r="A6267">
            <v>7450</v>
          </cell>
          <cell r="B6267" t="str">
            <v>TOCO C/FLANGES FOFO PN-16 L=0,25M DN 1200</v>
          </cell>
          <cell r="C6267" t="str">
            <v>UN</v>
          </cell>
          <cell r="E6267" t="str">
            <v>1,10</v>
          </cell>
        </row>
        <row r="6268">
          <cell r="A6268">
            <v>7442</v>
          </cell>
          <cell r="B6268" t="str">
            <v>TOCO C/FLANGES FOFO PN-16 L=0,25M DN 200</v>
          </cell>
          <cell r="C6268" t="str">
            <v>UN</v>
          </cell>
          <cell r="E6268" t="str">
            <v>0,03</v>
          </cell>
        </row>
        <row r="6269">
          <cell r="A6269">
            <v>7443</v>
          </cell>
          <cell r="B6269" t="str">
            <v>TOCO C/FLANGES FOFO PN-16 L=0,25M DN 250</v>
          </cell>
          <cell r="C6269" t="str">
            <v>UN</v>
          </cell>
          <cell r="E6269" t="str">
            <v>0,05</v>
          </cell>
        </row>
        <row r="6270">
          <cell r="A6270">
            <v>7444</v>
          </cell>
          <cell r="B6270" t="str">
            <v>TOCO C/FLANGES FOFO PN-16 L=0,25M DN 300</v>
          </cell>
          <cell r="C6270" t="str">
            <v>UN</v>
          </cell>
          <cell r="E6270" t="str">
            <v>0,06</v>
          </cell>
        </row>
        <row r="6271">
          <cell r="A6271">
            <v>7428</v>
          </cell>
          <cell r="B6271" t="str">
            <v>TOCO C/FLANGES FOFO PN-16 L=0,50M DN 350</v>
          </cell>
          <cell r="C6271" t="str">
            <v>UN</v>
          </cell>
          <cell r="E6271" t="str">
            <v>0,13</v>
          </cell>
        </row>
        <row r="6272">
          <cell r="A6272">
            <v>7429</v>
          </cell>
          <cell r="B6272" t="str">
            <v>TOCO C/FLANGES FOFO PN-16 L=0,50M DN 400</v>
          </cell>
          <cell r="C6272" t="str">
            <v>UN</v>
          </cell>
          <cell r="E6272" t="str">
            <v>0,14</v>
          </cell>
        </row>
        <row r="6273">
          <cell r="A6273">
            <v>7501</v>
          </cell>
          <cell r="B6273" t="str">
            <v>TOCO C/FLANGES FOFO PN-16 L=0,50M DN 500</v>
          </cell>
          <cell r="C6273" t="str">
            <v>UN</v>
          </cell>
          <cell r="E6273" t="str">
            <v>0,21</v>
          </cell>
        </row>
        <row r="6274">
          <cell r="A6274">
            <v>7431</v>
          </cell>
          <cell r="B6274" t="str">
            <v>TOCO C/FLANGES FOFO PN-16 L=0,50M DN 600</v>
          </cell>
          <cell r="C6274" t="str">
            <v>UN</v>
          </cell>
          <cell r="E6274" t="str">
            <v>0,30</v>
          </cell>
        </row>
        <row r="6275">
          <cell r="A6275">
            <v>7484</v>
          </cell>
          <cell r="B6275" t="str">
            <v>TOCO C/FLANGES FOFO PN-16 L=0,50M DN 700</v>
          </cell>
          <cell r="C6275" t="str">
            <v>UN</v>
          </cell>
          <cell r="E6275" t="str">
            <v>0,55</v>
          </cell>
        </row>
        <row r="6276">
          <cell r="A6276">
            <v>7432</v>
          </cell>
          <cell r="B6276" t="str">
            <v>TOCO C/FLANGES FOFO PN-16 L=0,50M DN 800</v>
          </cell>
          <cell r="C6276" t="str">
            <v>UN</v>
          </cell>
          <cell r="E6276" t="str">
            <v>0,65</v>
          </cell>
        </row>
        <row r="6277">
          <cell r="A6277">
            <v>7482</v>
          </cell>
          <cell r="B6277" t="str">
            <v>TOCO C/FLANGES FOFO PN-16 L=0,50M DN 900</v>
          </cell>
          <cell r="C6277" t="str">
            <v>UN</v>
          </cell>
          <cell r="E6277" t="str">
            <v>0,76</v>
          </cell>
        </row>
        <row r="6278">
          <cell r="A6278">
            <v>7433</v>
          </cell>
          <cell r="B6278" t="str">
            <v>TOCO C/FLANGES FOFO PN-16 L=0,50M DN 1000</v>
          </cell>
          <cell r="C6278" t="str">
            <v>UN</v>
          </cell>
          <cell r="E6278" t="str">
            <v>0,96</v>
          </cell>
        </row>
        <row r="6279">
          <cell r="A6279">
            <v>7434</v>
          </cell>
          <cell r="B6279" t="str">
            <v>TOCO C/FLANGES FOFO PN-16 L=0,50M DN 1200</v>
          </cell>
          <cell r="C6279" t="str">
            <v>UN</v>
          </cell>
          <cell r="E6279" t="str">
            <v>1,34</v>
          </cell>
        </row>
        <row r="6280">
          <cell r="A6280">
            <v>7454</v>
          </cell>
          <cell r="B6280" t="str">
            <v>TOCO C/FLANGES FOFO PN-16 L=0,50M DN 200</v>
          </cell>
          <cell r="C6280" t="str">
            <v>UN</v>
          </cell>
          <cell r="E6280" t="str">
            <v>0,05</v>
          </cell>
        </row>
        <row r="6281">
          <cell r="A6281">
            <v>7502</v>
          </cell>
          <cell r="B6281" t="str">
            <v>TOCO C/FLANGES FOFO PN-16 L=0,50M DN 250</v>
          </cell>
          <cell r="C6281" t="str">
            <v>UN</v>
          </cell>
          <cell r="E6281" t="str">
            <v>0,06</v>
          </cell>
        </row>
        <row r="6282">
          <cell r="A6282">
            <v>7455</v>
          </cell>
          <cell r="B6282" t="str">
            <v>TOCO C/FLANGES FOFO PN-16 L=0,50M DN 300</v>
          </cell>
          <cell r="C6282" t="str">
            <v>UN</v>
          </cell>
          <cell r="E6282" t="str">
            <v>0,08</v>
          </cell>
        </row>
        <row r="6283">
          <cell r="A6283">
            <v>7436</v>
          </cell>
          <cell r="B6283" t="str">
            <v>TOCO C/FLANGES FOFO PN-25 L=0,25M DN 100</v>
          </cell>
          <cell r="C6283" t="str">
            <v>UN</v>
          </cell>
          <cell r="E6283" t="str">
            <v>0,02</v>
          </cell>
        </row>
        <row r="6284">
          <cell r="A6284">
            <v>7437</v>
          </cell>
          <cell r="B6284" t="str">
            <v>TOCO C/FLANGES FOFO PN-25 L=0,25M DN 150</v>
          </cell>
          <cell r="C6284" t="str">
            <v>UN</v>
          </cell>
          <cell r="E6284" t="str">
            <v>0,03</v>
          </cell>
        </row>
        <row r="6285">
          <cell r="A6285">
            <v>7519</v>
          </cell>
          <cell r="B6285" t="str">
            <v>TOCO C/FLANGES FOFO PN-25 L=0,25M DN 200</v>
          </cell>
          <cell r="C6285" t="str">
            <v>UN</v>
          </cell>
          <cell r="E6285" t="str">
            <v>0,04</v>
          </cell>
        </row>
        <row r="6286">
          <cell r="A6286">
            <v>7438</v>
          </cell>
          <cell r="B6286" t="str">
            <v>TOCO C/FLANGES FOFO PN-25 L=0,25M DN 250</v>
          </cell>
          <cell r="C6286" t="str">
            <v>UN</v>
          </cell>
          <cell r="E6286" t="str">
            <v>0,05</v>
          </cell>
        </row>
        <row r="6287">
          <cell r="A6287">
            <v>7515</v>
          </cell>
          <cell r="B6287" t="str">
            <v>TOCO C/FLANGES FOFO PN-25 L=0,25M DN 300</v>
          </cell>
          <cell r="C6287" t="str">
            <v>UN</v>
          </cell>
          <cell r="E6287" t="str">
            <v>0,07</v>
          </cell>
        </row>
        <row r="6288">
          <cell r="A6288">
            <v>7439</v>
          </cell>
          <cell r="B6288" t="str">
            <v>TOCO C/FLANGES FOFO PN-25 L=0,25M DN 350</v>
          </cell>
          <cell r="C6288" t="str">
            <v>UN</v>
          </cell>
          <cell r="E6288" t="str">
            <v>0,13</v>
          </cell>
        </row>
        <row r="6289">
          <cell r="A6289">
            <v>7440</v>
          </cell>
          <cell r="B6289" t="str">
            <v>TOCO C/FLANGES FOFO PN-25 L=0,25M DN 400</v>
          </cell>
          <cell r="C6289" t="str">
            <v>UN</v>
          </cell>
          <cell r="E6289" t="str">
            <v>0,13</v>
          </cell>
        </row>
        <row r="6290">
          <cell r="A6290">
            <v>7487</v>
          </cell>
          <cell r="B6290" t="str">
            <v>TOCO C/FLANGES FOFO PN-25 L=0,25M DN 500</v>
          </cell>
          <cell r="C6290" t="str">
            <v>UN</v>
          </cell>
          <cell r="E6290" t="str">
            <v>0,19</v>
          </cell>
        </row>
        <row r="6291">
          <cell r="A6291">
            <v>7499</v>
          </cell>
          <cell r="B6291" t="str">
            <v>TOCO C/FLANGES FOFO PN-25 L=0,25M DN 600</v>
          </cell>
          <cell r="C6291" t="str">
            <v>UN</v>
          </cell>
          <cell r="E6291" t="str">
            <v>0,28</v>
          </cell>
        </row>
        <row r="6292">
          <cell r="A6292">
            <v>7489</v>
          </cell>
          <cell r="B6292" t="str">
            <v>TOCO C/FLANGES FOFO PN-25 L=0,25M DN 700</v>
          </cell>
          <cell r="C6292" t="str">
            <v>UN</v>
          </cell>
          <cell r="E6292" t="str">
            <v>0,55</v>
          </cell>
        </row>
        <row r="6293">
          <cell r="A6293">
            <v>7490</v>
          </cell>
          <cell r="B6293" t="str">
            <v>TOCO C/FLANGES FOFO PN-25 L=0,25M DN 800</v>
          </cell>
          <cell r="C6293" t="str">
            <v>UN</v>
          </cell>
          <cell r="E6293" t="str">
            <v>0,68</v>
          </cell>
        </row>
        <row r="6294">
          <cell r="A6294">
            <v>7488</v>
          </cell>
          <cell r="B6294" t="str">
            <v>TOCO C/FLANGES FOFO PN-25 L=0,25M DN 900</v>
          </cell>
          <cell r="C6294" t="str">
            <v>UN</v>
          </cell>
          <cell r="E6294" t="str">
            <v>0,79</v>
          </cell>
        </row>
        <row r="6295">
          <cell r="A6295">
            <v>7491</v>
          </cell>
          <cell r="B6295" t="str">
            <v>TOCO C/FLANGES FOFO PN-25 L=0,25M DN 1000</v>
          </cell>
          <cell r="C6295" t="str">
            <v>UN</v>
          </cell>
          <cell r="E6295" t="str">
            <v>1,02</v>
          </cell>
        </row>
        <row r="6296">
          <cell r="A6296">
            <v>7480</v>
          </cell>
          <cell r="B6296" t="str">
            <v>TOCO C/FLANGES FOFO PN-25 L=0,25M DN 1200</v>
          </cell>
          <cell r="C6296" t="str">
            <v>UN</v>
          </cell>
          <cell r="E6296" t="str">
            <v>1,41</v>
          </cell>
        </row>
        <row r="6297">
          <cell r="A6297">
            <v>7485</v>
          </cell>
          <cell r="B6297" t="str">
            <v>TOCO C/FLANGES FOFO PN-25 L=0,50M DN 150</v>
          </cell>
          <cell r="C6297" t="str">
            <v>UN</v>
          </cell>
          <cell r="E6297" t="str">
            <v>0,04</v>
          </cell>
        </row>
        <row r="6298">
          <cell r="A6298">
            <v>7479</v>
          </cell>
          <cell r="B6298" t="str">
            <v>TOCO C/FLANGES FOFO PN-25 L=0,50M DN 200</v>
          </cell>
          <cell r="C6298" t="str">
            <v>UN</v>
          </cell>
          <cell r="E6298" t="str">
            <v>0,05</v>
          </cell>
        </row>
        <row r="6299">
          <cell r="A6299">
            <v>7481</v>
          </cell>
          <cell r="B6299" t="str">
            <v>TOCO C/FLANGES FOFO PN-25 L=0,50M DN 250</v>
          </cell>
          <cell r="C6299" t="str">
            <v>UN</v>
          </cell>
          <cell r="E6299" t="str">
            <v>0,07</v>
          </cell>
        </row>
        <row r="6300">
          <cell r="A6300">
            <v>7522</v>
          </cell>
          <cell r="B6300" t="str">
            <v>TOCO C/FLANGES FOFO PN-25 L=0,50M DN 300</v>
          </cell>
          <cell r="C6300" t="str">
            <v>UN</v>
          </cell>
          <cell r="E6300" t="str">
            <v>0,09</v>
          </cell>
        </row>
        <row r="6301">
          <cell r="A6301">
            <v>7523</v>
          </cell>
          <cell r="B6301" t="str">
            <v>TOCO C/FLANGES FOFO PN-25 L=0,50M DN 350</v>
          </cell>
          <cell r="C6301" t="str">
            <v>UN</v>
          </cell>
          <cell r="E6301" t="str">
            <v>0,15</v>
          </cell>
        </row>
        <row r="6302">
          <cell r="A6302">
            <v>7513</v>
          </cell>
          <cell r="B6302" t="str">
            <v>TOCO C/FLANGES FOFO PN-25 L=0,50M DN 400</v>
          </cell>
          <cell r="C6302" t="str">
            <v>UN</v>
          </cell>
          <cell r="E6302" t="str">
            <v>0,17</v>
          </cell>
        </row>
        <row r="6303">
          <cell r="A6303">
            <v>7506</v>
          </cell>
          <cell r="B6303" t="str">
            <v>TOCO C/FLANGES FOFO PN-25 L=0,50M DN 500</v>
          </cell>
          <cell r="C6303" t="str">
            <v>UN</v>
          </cell>
          <cell r="E6303" t="str">
            <v>0,24</v>
          </cell>
        </row>
        <row r="6304">
          <cell r="A6304">
            <v>7509</v>
          </cell>
          <cell r="B6304" t="str">
            <v>TOCO C/FLANGES FOFO PN-25 L=0,50M DN 600</v>
          </cell>
          <cell r="C6304" t="str">
            <v>UN</v>
          </cell>
          <cell r="E6304" t="str">
            <v>0,34</v>
          </cell>
        </row>
        <row r="6305">
          <cell r="A6305">
            <v>7510</v>
          </cell>
          <cell r="B6305" t="str">
            <v>TOCO C/FLANGES FOFO PN-25 L=0,50M DN 700</v>
          </cell>
          <cell r="C6305" t="str">
            <v>UN</v>
          </cell>
          <cell r="E6305" t="str">
            <v>0,67</v>
          </cell>
        </row>
        <row r="6306">
          <cell r="A6306">
            <v>7512</v>
          </cell>
          <cell r="B6306" t="str">
            <v>TOCO C/FLANGES FOFO PN-25 L=0,50M DN 800</v>
          </cell>
          <cell r="C6306" t="str">
            <v>UN</v>
          </cell>
          <cell r="E6306" t="str">
            <v>0,81</v>
          </cell>
        </row>
        <row r="6307">
          <cell r="A6307">
            <v>7511</v>
          </cell>
          <cell r="B6307" t="str">
            <v>TOCO C/FLANGES FOFO PN-25 L=0,50M DN 900</v>
          </cell>
          <cell r="C6307" t="str">
            <v>UN</v>
          </cell>
          <cell r="E6307" t="str">
            <v>0,94</v>
          </cell>
        </row>
        <row r="6308">
          <cell r="A6308">
            <v>7507</v>
          </cell>
          <cell r="B6308" t="str">
            <v>TOCO C/FLANGES FOFO PN-25 L=0,50M DN 1000</v>
          </cell>
          <cell r="C6308" t="str">
            <v>UN</v>
          </cell>
          <cell r="E6308" t="str">
            <v>1,20</v>
          </cell>
        </row>
        <row r="6309">
          <cell r="A6309">
            <v>7508</v>
          </cell>
          <cell r="B6309" t="str">
            <v>TOCO C/FLANGES FOFO PN-25 L=0,50M DN 1200</v>
          </cell>
          <cell r="C6309" t="str">
            <v>UN</v>
          </cell>
          <cell r="E6309" t="str">
            <v>1,65</v>
          </cell>
        </row>
        <row r="6310">
          <cell r="A6310">
            <v>20245</v>
          </cell>
          <cell r="B6310" t="str">
            <v>TOMADA COMPLETA P/ RADIO E TV</v>
          </cell>
          <cell r="C6310" t="str">
            <v>UN</v>
          </cell>
          <cell r="E6310" t="str">
            <v>3,23</v>
          </cell>
        </row>
        <row r="6311">
          <cell r="A6311">
            <v>12145</v>
          </cell>
          <cell r="B6311" t="str">
            <v>TOMADA DE PISO 2P UNIVERSAL 10A/250V C/ PLACA 4'' X 4'' EM TERMOPLASTICO ALTA RESISTENCIA, TIPO PIAL OU EQUIV</v>
          </cell>
          <cell r="C6311" t="str">
            <v>UN</v>
          </cell>
          <cell r="E6311" t="str">
            <v>10,12</v>
          </cell>
        </row>
        <row r="6312">
          <cell r="A6312">
            <v>7535</v>
          </cell>
          <cell r="B6312" t="str">
            <v>TOMADA DUPLA EMBUTIR 2 X 2P UNIVERSAL 10A/250V C/PLACA, TIPO SILENTOQUE PIAL OU EQUIV</v>
          </cell>
          <cell r="C6312" t="str">
            <v>UN</v>
          </cell>
          <cell r="E6312" t="str">
            <v>5,47</v>
          </cell>
        </row>
        <row r="6313">
          <cell r="A6313">
            <v>7536</v>
          </cell>
          <cell r="B6313" t="str">
            <v>TOMADA DUPLA EMBUTIR 2 X 2P UNIVERSAL 10A/250V S/PLACA, TIPO SILENTOQUE PIAL OU EQUIV</v>
          </cell>
          <cell r="C6313" t="str">
            <v>UN</v>
          </cell>
          <cell r="E6313" t="str">
            <v>4,94</v>
          </cell>
        </row>
        <row r="6314">
          <cell r="A6314">
            <v>7526</v>
          </cell>
          <cell r="B6314" t="str">
            <v>TOMADA EMBUTIR P/ TELEFONE PADRAO TELEBRAS C/ PLACA, TIPO SILENTOQUE PIAL OU EQUIV</v>
          </cell>
          <cell r="C6314" t="str">
            <v>UN</v>
          </cell>
          <cell r="E6314" t="str">
            <v>6,21</v>
          </cell>
        </row>
        <row r="6315">
          <cell r="A6315">
            <v>7529</v>
          </cell>
          <cell r="B6315" t="str">
            <v>TOMADA EMBUTIR 2P + T 15A/250V C/PLACA, TIPO SILENTOQUE OU EQUIV</v>
          </cell>
          <cell r="C6315" t="str">
            <v>UN</v>
          </cell>
          <cell r="E6315" t="str">
            <v>7,48</v>
          </cell>
        </row>
        <row r="6316">
          <cell r="A6316">
            <v>7528</v>
          </cell>
          <cell r="B6316" t="str">
            <v>TOMADA EMBUTIR 2P UNIVERSAL REDONDA 10A/250V C/ PLACA, TIPO SILENTOQUE PIAL OU EQUIV</v>
          </cell>
          <cell r="C6316" t="str">
            <v>UN</v>
          </cell>
          <cell r="E6316" t="str">
            <v>3,20</v>
          </cell>
        </row>
        <row r="6317">
          <cell r="A6317">
            <v>7533</v>
          </cell>
          <cell r="B6317" t="str">
            <v>TOMADA EMBUTIR 2P UNIVERSAL 10A/250V S/PLACA, TIPO SILENTOQUE PIAL OU EQUIV</v>
          </cell>
          <cell r="C6317" t="str">
            <v>UN</v>
          </cell>
          <cell r="E6317" t="str">
            <v>2,20</v>
          </cell>
        </row>
        <row r="6318">
          <cell r="A6318">
            <v>7524</v>
          </cell>
          <cell r="B6318" t="str">
            <v>TOMADA EMBUTIR 3P + T 30A/440V REF 56403 USO INDUSTRIAL SEM PLACA, PIAL OU EQUIV</v>
          </cell>
          <cell r="C6318" t="str">
            <v>UN</v>
          </cell>
          <cell r="E6318" t="str">
            <v>9,59</v>
          </cell>
        </row>
        <row r="6319">
          <cell r="A6319">
            <v>7525</v>
          </cell>
          <cell r="B6319" t="str">
            <v>TOMADA EMBUTIR 3P + T 30A/440V REF 56404 USO INDUSTRIAL C/ PLACA, PIAL OU EQUIV</v>
          </cell>
          <cell r="C6319" t="str">
            <v>UN</v>
          </cell>
          <cell r="E6319" t="str">
            <v>12,28</v>
          </cell>
        </row>
        <row r="6320">
          <cell r="A6320">
            <v>7531</v>
          </cell>
          <cell r="B6320" t="str">
            <v>TOMADA EMBUTIR 3P 20A/250V C/PLACA, TIPO SILENTOQUE PIAL OU EQUIV</v>
          </cell>
          <cell r="C6320" t="str">
            <v>UN</v>
          </cell>
          <cell r="E6320" t="str">
            <v>6,59</v>
          </cell>
        </row>
        <row r="6321">
          <cell r="A6321">
            <v>12143</v>
          </cell>
          <cell r="B6321" t="str">
            <v>TOMADA ESPECIAL C/ PINO 15A, REVESTIMENTO EM BORRACHA, TIPO SAVEL OU EQUIV</v>
          </cell>
          <cell r="C6321" t="str">
            <v>UN</v>
          </cell>
          <cell r="E6321" t="str">
            <v>11,06</v>
          </cell>
        </row>
        <row r="6322">
          <cell r="A6322">
            <v>12142</v>
          </cell>
          <cell r="B6322" t="str">
            <v>TOMADA SOBREPOR P/ TELEFONE PADRAO TELEBRAS, TIPO SILENTOQUE PIAL OU EQUIV</v>
          </cell>
          <cell r="C6322" t="str">
            <v>UN</v>
          </cell>
          <cell r="E6322" t="str">
            <v>4,05</v>
          </cell>
        </row>
        <row r="6323">
          <cell r="A6323">
            <v>12147</v>
          </cell>
          <cell r="B6323" t="str">
            <v>TOMADA SOBREPOR 2P UNIVERSAL 10A/250V, TIPO SILENTOQUE PIAL OU EQUIV</v>
          </cell>
          <cell r="C6323" t="str">
            <v>UN</v>
          </cell>
          <cell r="E6323" t="str">
            <v>4,94</v>
          </cell>
        </row>
        <row r="6324">
          <cell r="A6324">
            <v>7527</v>
          </cell>
          <cell r="B6324" t="str">
            <v>TOMADA TELEFONE 4P TELEBRAS S/PLACA PIAL OU SIMILAR</v>
          </cell>
          <cell r="C6324" t="str">
            <v>UN</v>
          </cell>
          <cell r="E6324" t="str">
            <v>5,08</v>
          </cell>
        </row>
        <row r="6325">
          <cell r="A6325">
            <v>7592</v>
          </cell>
          <cell r="B6325" t="str">
            <v>TOPOGRAFO</v>
          </cell>
          <cell r="C6325" t="str">
            <v>H</v>
          </cell>
          <cell r="E6325" t="str">
            <v>15,57</v>
          </cell>
        </row>
        <row r="6326">
          <cell r="A6326">
            <v>13984</v>
          </cell>
          <cell r="B6326" t="str">
            <v>TORNEIRA CROMADA CURTA SEM AREJADOR 1/2" OU 3/4" REF 1152 - USO GERAL</v>
          </cell>
          <cell r="C6326" t="str">
            <v>UN</v>
          </cell>
          <cell r="E6326" t="str">
            <v>32,45</v>
          </cell>
        </row>
        <row r="6327">
          <cell r="A6327">
            <v>20252</v>
          </cell>
          <cell r="B6327" t="str">
            <v>TORNEIRA CROMADA LONGA 1/2" OU 3/4" REF 1158 P/ PIA COZ - PADRAO MEDIO</v>
          </cell>
          <cell r="C6327" t="str">
            <v>UN</v>
          </cell>
          <cell r="E6327" t="str">
            <v>22,89</v>
          </cell>
        </row>
        <row r="6328">
          <cell r="A6328">
            <v>13416</v>
          </cell>
          <cell r="B6328" t="str">
            <v>TORNEIRA CROMADA LONGA 1/2" OU 3/4" REF 1158 P/ PIA COZ - PADRAO POPULAR</v>
          </cell>
          <cell r="C6328" t="str">
            <v>UN</v>
          </cell>
          <cell r="E6328" t="str">
            <v>23,19</v>
          </cell>
        </row>
        <row r="6329">
          <cell r="A6329">
            <v>13417</v>
          </cell>
          <cell r="B6329" t="str">
            <v>TORNEIRA CROMADA MEDIA 1/2" OU 3/4" REF 1143 - PADRAO POPULAR</v>
          </cell>
          <cell r="C6329" t="str">
            <v>UN</v>
          </cell>
          <cell r="E6329" t="str">
            <v>15,05</v>
          </cell>
        </row>
        <row r="6330">
          <cell r="A6330">
            <v>20251</v>
          </cell>
          <cell r="B6330" t="str">
            <v>TORNEIRA CROMADA MEDIA 1/2" OU 3/4" REF 1143 P/ TANQUE - PADRAO MEDIO</v>
          </cell>
          <cell r="C6330" t="str">
            <v>UN</v>
          </cell>
          <cell r="E6330" t="str">
            <v>17,13</v>
          </cell>
        </row>
        <row r="6331">
          <cell r="A6331">
            <v>11772</v>
          </cell>
          <cell r="B6331" t="str">
            <v>TORNEIRA CROMADA TUBO MOVEL P/ BANCADA 1/2" OU 3/4" REF 1167 P/ PIA COZ - PADRAO ALTO</v>
          </cell>
          <cell r="C6331" t="str">
            <v>UN</v>
          </cell>
          <cell r="E6331" t="str">
            <v>134,01</v>
          </cell>
        </row>
        <row r="6332">
          <cell r="A6332">
            <v>11773</v>
          </cell>
          <cell r="B6332" t="str">
            <v>TORNEIRA CROMADA TUBO MOVEL P/ PAREDE 1/2" OU 3/4" REF 1168 P/ PIA COZ - PADRAO MEDIO</v>
          </cell>
          <cell r="C6332" t="str">
            <v>UN</v>
          </cell>
          <cell r="E6332" t="str">
            <v>59,79</v>
          </cell>
        </row>
        <row r="6333">
          <cell r="A6333">
            <v>13418</v>
          </cell>
          <cell r="B6333" t="str">
            <v>TORNEIRA CROMADA 1/2" OU 3/4" CURTA REF 1140 P/ TANQUE - PADRAO POPULAR</v>
          </cell>
          <cell r="C6333" t="str">
            <v>UN</v>
          </cell>
          <cell r="E6333" t="str">
            <v>16,93</v>
          </cell>
        </row>
        <row r="6334">
          <cell r="A6334">
            <v>7604</v>
          </cell>
          <cell r="B6334" t="str">
            <v>TORNEIRA CROMADA 1/2" OU 3/4" REF 1126 P/ TANQUE - PADRAO POPULAR</v>
          </cell>
          <cell r="C6334" t="str">
            <v>UN</v>
          </cell>
          <cell r="E6334" t="str">
            <v>10,31</v>
          </cell>
        </row>
        <row r="6335">
          <cell r="A6335">
            <v>11762</v>
          </cell>
          <cell r="B6335" t="str">
            <v>TORNEIRA CROMADA 1/2" OU 3/4" REF 1153 P/ JARDIM/TANQUE - PADRAO ALTO</v>
          </cell>
          <cell r="C6335" t="str">
            <v>UN</v>
          </cell>
          <cell r="E6335" t="str">
            <v>16,62</v>
          </cell>
        </row>
        <row r="6336">
          <cell r="A6336">
            <v>11775</v>
          </cell>
          <cell r="B6336" t="str">
            <v>TORNEIRA CROMADA 1/2" OU 3/4" REF 1157 P/ PIA COZ - C/ AREJADOR - PADRAO MEDIO</v>
          </cell>
          <cell r="C6336" t="str">
            <v>UN</v>
          </cell>
          <cell r="E6336" t="str">
            <v>62,47</v>
          </cell>
        </row>
        <row r="6337">
          <cell r="A6337">
            <v>13983</v>
          </cell>
          <cell r="B6337" t="str">
            <v>TORNEIRA CROMADA 1/2" OU 3/4" REF 1159 P/ PIA COZ - PADRAO POPULAR</v>
          </cell>
          <cell r="C6337" t="str">
            <v>UN</v>
          </cell>
          <cell r="E6337" t="str">
            <v>57,73</v>
          </cell>
        </row>
        <row r="6338">
          <cell r="A6338">
            <v>13415</v>
          </cell>
          <cell r="B6338" t="str">
            <v>TORNEIRA CROMADA 1/2" OU 3/4" REF 1193 P/ LAVATORIO - PADRAO POPULAR</v>
          </cell>
          <cell r="C6338" t="str">
            <v>UN</v>
          </cell>
          <cell r="E6338" t="str">
            <v>21,38</v>
          </cell>
        </row>
        <row r="6339">
          <cell r="A6339">
            <v>11823</v>
          </cell>
          <cell r="B6339" t="str">
            <v>TORNEIRA DE BOIA PVC 1/2" P/ CAIXA DESCARGA EXTERNA</v>
          </cell>
          <cell r="C6339" t="str">
            <v>UN</v>
          </cell>
          <cell r="E6339" t="str">
            <v>3,84</v>
          </cell>
        </row>
        <row r="6340">
          <cell r="A6340">
            <v>11763</v>
          </cell>
          <cell r="B6340" t="str">
            <v>TORNEIRA DE BOIA REAL 1.1/2" C/ BALAO PLASTICO</v>
          </cell>
          <cell r="C6340" t="str">
            <v>UN</v>
          </cell>
          <cell r="E6340" t="str">
            <v>85,68</v>
          </cell>
        </row>
        <row r="6341">
          <cell r="A6341">
            <v>11764</v>
          </cell>
          <cell r="B6341" t="str">
            <v>TORNEIRA DE BOIA REAL 1.1/4" C/ BALAO PLASTICO</v>
          </cell>
          <cell r="C6341" t="str">
            <v>UN</v>
          </cell>
          <cell r="E6341" t="str">
            <v>71,54</v>
          </cell>
        </row>
        <row r="6342">
          <cell r="A6342">
            <v>11826</v>
          </cell>
          <cell r="B6342" t="str">
            <v>TORNEIRA DE BOIA REAL 1/2" C/ BALAO METALICO</v>
          </cell>
          <cell r="C6342" t="str">
            <v>UN</v>
          </cell>
          <cell r="E6342" t="str">
            <v>31,81</v>
          </cell>
        </row>
        <row r="6343">
          <cell r="A6343">
            <v>11829</v>
          </cell>
          <cell r="B6343" t="str">
            <v>TORNEIRA DE BOIA REAL 1/2" C/ BALAO PLASTICO</v>
          </cell>
          <cell r="C6343" t="str">
            <v>UN</v>
          </cell>
          <cell r="E6343" t="str">
            <v>4,20</v>
          </cell>
        </row>
        <row r="6344">
          <cell r="A6344">
            <v>11825</v>
          </cell>
          <cell r="B6344" t="str">
            <v>TORNEIRA DE BOIA REAL 1" C/ BALAO PLASTICO</v>
          </cell>
          <cell r="C6344" t="str">
            <v>UN</v>
          </cell>
          <cell r="E6344" t="str">
            <v>48,43</v>
          </cell>
        </row>
        <row r="6345">
          <cell r="A6345">
            <v>11767</v>
          </cell>
          <cell r="B6345" t="str">
            <v>TORNEIRA DE BOIA REAL 2" C/ BALAO PLASTICO</v>
          </cell>
          <cell r="C6345" t="str">
            <v>UN</v>
          </cell>
          <cell r="E6345" t="str">
            <v>99,81</v>
          </cell>
        </row>
        <row r="6346">
          <cell r="A6346">
            <v>7606</v>
          </cell>
          <cell r="B6346" t="str">
            <v>TORNEIRA DE BOIA REAL 3/4" C/ BALAO METALICO</v>
          </cell>
          <cell r="C6346" t="str">
            <v>UN</v>
          </cell>
          <cell r="E6346" t="str">
            <v>39,69</v>
          </cell>
        </row>
        <row r="6347">
          <cell r="A6347">
            <v>11830</v>
          </cell>
          <cell r="B6347" t="str">
            <v>TORNEIRA DE BOIA REAL 3/4" C/ BALAO PLASTICO</v>
          </cell>
          <cell r="C6347" t="str">
            <v>UN</v>
          </cell>
          <cell r="E6347" t="str">
            <v>4,60</v>
          </cell>
        </row>
        <row r="6348">
          <cell r="A6348">
            <v>11766</v>
          </cell>
          <cell r="B6348" t="str">
            <v>TORNEIRA DE BOIA VAZAO TOTAL 1/2" C/ BALAO PLASTICO OU METALICO</v>
          </cell>
          <cell r="C6348" t="str">
            <v>UN</v>
          </cell>
          <cell r="E6348" t="str">
            <v>33,38</v>
          </cell>
        </row>
        <row r="6349">
          <cell r="A6349">
            <v>11765</v>
          </cell>
          <cell r="B6349" t="str">
            <v>TORNEIRA DE BOIA VAZAO TOTAL 1" C/ BALAO PLASTICO OU METALICO</v>
          </cell>
          <cell r="C6349" t="str">
            <v>UN</v>
          </cell>
          <cell r="E6349" t="str">
            <v>43,87</v>
          </cell>
        </row>
        <row r="6350">
          <cell r="A6350">
            <v>11824</v>
          </cell>
          <cell r="B6350" t="str">
            <v>TORNEIRA DE BOIA VAZAO TOTAL 3/4" C/ BALAO PLASTICO OU METALICO</v>
          </cell>
          <cell r="C6350" t="str">
            <v>UN</v>
          </cell>
          <cell r="E6350" t="str">
            <v>36,86</v>
          </cell>
        </row>
        <row r="6351">
          <cell r="A6351">
            <v>11777</v>
          </cell>
          <cell r="B6351" t="str">
            <v>TORNEIRA ELETRICA P/ COZINHA</v>
          </cell>
          <cell r="C6351" t="str">
            <v>UN</v>
          </cell>
          <cell r="E6351" t="str">
            <v>90,30</v>
          </cell>
        </row>
        <row r="6352">
          <cell r="A6352">
            <v>21099</v>
          </cell>
          <cell r="B6352" t="str">
            <v>TORNEIRA LONGA METAL AMARELO 1/2" OU 3/4" REF 1126</v>
          </cell>
          <cell r="C6352" t="str">
            <v>UN</v>
          </cell>
          <cell r="E6352" t="str">
            <v>16,49</v>
          </cell>
        </row>
        <row r="6353">
          <cell r="A6353">
            <v>7603</v>
          </cell>
          <cell r="B6353" t="str">
            <v>TORNEIRA METAL AMARELO 1/2" OU 3/4" CURTA REF 1120 P/ TANQUE</v>
          </cell>
          <cell r="C6353" t="str">
            <v>UN</v>
          </cell>
          <cell r="E6353" t="str">
            <v>12,37</v>
          </cell>
        </row>
        <row r="6354">
          <cell r="A6354">
            <v>7602</v>
          </cell>
          <cell r="B6354" t="str">
            <v>TORNEIRA METAL AMARELO 3/4" CURTA REF 1128 P/ JARDIM</v>
          </cell>
          <cell r="C6354" t="str">
            <v>UN</v>
          </cell>
          <cell r="E6354" t="str">
            <v>11,36</v>
          </cell>
        </row>
        <row r="6355">
          <cell r="A6355">
            <v>11778</v>
          </cell>
          <cell r="B6355" t="str">
            <v>TORNEIRA OU REGISTRO CROMADO 1/2" OU 3/4" REF 1147 P/ FILTRO - PADRAO POPULAR</v>
          </cell>
          <cell r="C6355" t="str">
            <v>UN</v>
          </cell>
          <cell r="E6355" t="str">
            <v>18,20</v>
          </cell>
        </row>
        <row r="6356">
          <cell r="A6356">
            <v>11831</v>
          </cell>
          <cell r="B6356" t="str">
            <v>TORNEIRA PLASTICA 3/4" P/TANQUE</v>
          </cell>
          <cell r="C6356" t="str">
            <v>UN</v>
          </cell>
          <cell r="E6356" t="str">
            <v>2,76</v>
          </cell>
        </row>
        <row r="6357">
          <cell r="A6357">
            <v>11832</v>
          </cell>
          <cell r="B6357" t="str">
            <v>TORNEIRA PLASTICO 1/2" P/ LAVATORIO</v>
          </cell>
          <cell r="C6357" t="str">
            <v>UN</v>
          </cell>
          <cell r="E6357" t="str">
            <v>5,00</v>
          </cell>
        </row>
        <row r="6358">
          <cell r="A6358">
            <v>11822</v>
          </cell>
          <cell r="B6358" t="str">
            <v>TORNEIRA PLASTICO 1/2" P/ PIA</v>
          </cell>
          <cell r="C6358" t="str">
            <v>UN</v>
          </cell>
          <cell r="E6358" t="str">
            <v>3,26</v>
          </cell>
        </row>
        <row r="6359">
          <cell r="A6359">
            <v>26296</v>
          </cell>
          <cell r="B6359" t="str">
            <v>TRANSFORMADOR DE CORRENTE BLINDADO 600V PARA RELACAO DE 100/5A.</v>
          </cell>
          <cell r="C6359" t="str">
            <v>UN</v>
          </cell>
          <cell r="E6359" t="str">
            <v>246,20</v>
          </cell>
        </row>
        <row r="6360">
          <cell r="A6360">
            <v>26301</v>
          </cell>
          <cell r="B6360" t="str">
            <v>TRANSFORMADOR DE CORRENTE BLINDADO 600V PARA RELACAO DE 150/5A.</v>
          </cell>
          <cell r="C6360" t="str">
            <v>UN</v>
          </cell>
          <cell r="E6360" t="str">
            <v>463,28</v>
          </cell>
        </row>
        <row r="6361">
          <cell r="A6361">
            <v>26295</v>
          </cell>
          <cell r="B6361" t="str">
            <v>TRANSFORMADOR DE FORCA 15KVA, 1Ø - 60HZ, PRIMARIO 4160V, SECUNDARIO 440/220V A OLEO, CABINADO COM RELE DE NIVEL E RELE TERMICO.</v>
          </cell>
          <cell r="C6361" t="str">
            <v>UN</v>
          </cell>
          <cell r="E6361" t="str">
            <v>6.601,23</v>
          </cell>
        </row>
        <row r="6362">
          <cell r="A6362">
            <v>26313</v>
          </cell>
          <cell r="B6362" t="str">
            <v>TRANSFORMADOR DE FORCA 30KVA TRIFASICO, 60HZ, PRIMARIO 4160V, SECUNDARIO 220/127V A OLEO CABINADO COM RELE DE NIVEL E RELE TERMICO.</v>
          </cell>
          <cell r="C6362" t="str">
            <v>UN</v>
          </cell>
          <cell r="E6362" t="str">
            <v>14.144,37</v>
          </cell>
        </row>
        <row r="6363">
          <cell r="A6363">
            <v>26314</v>
          </cell>
          <cell r="B6363" t="str">
            <v>TRANSFORMADOR DE FORCA 75KVA, 60HZ, PRIMARIO 4160V, SECUNDARIO 220/127V A OLEO CABINADO COM RELE DE NIVEL E RELE TERMICO.</v>
          </cell>
          <cell r="C6363" t="str">
            <v>UN</v>
          </cell>
          <cell r="E6363" t="str">
            <v>32.756,52</v>
          </cell>
        </row>
        <row r="6364">
          <cell r="A6364">
            <v>7613</v>
          </cell>
          <cell r="B6364" t="str">
            <v>TRANSFORMADOR TRIFASICO 13,8KV/220-127V; 1000KVA IMERSO EM OLEO MINERAL"</v>
          </cell>
          <cell r="C6364" t="str">
            <v>UN</v>
          </cell>
          <cell r="E6364" t="str">
            <v>61.538,74</v>
          </cell>
        </row>
        <row r="6365">
          <cell r="A6365">
            <v>7619</v>
          </cell>
          <cell r="B6365" t="str">
            <v>TRANSFORMADOR TRIFASICO 13,8KV/220-127V; 112,5KVA IMERSO EM OLEO MINERAL"</v>
          </cell>
          <cell r="C6365" t="str">
            <v>UN</v>
          </cell>
          <cell r="E6365" t="str">
            <v>7.645,91</v>
          </cell>
        </row>
        <row r="6366">
          <cell r="A6366">
            <v>12076</v>
          </cell>
          <cell r="B6366" t="str">
            <v>TRANSFORMADOR TRIFASICO 13,8KV/220-127V; 15 KVA IMERSO EM OLEO MINERAL"</v>
          </cell>
          <cell r="C6366" t="str">
            <v>UN</v>
          </cell>
          <cell r="E6366" t="str">
            <v>3.280,00</v>
          </cell>
        </row>
        <row r="6367">
          <cell r="A6367">
            <v>7614</v>
          </cell>
          <cell r="B6367" t="str">
            <v>TRANSFORMADOR TRIFASICO 13,8KV/220-127V; 150KVA IMERSO EM OLEO MINERAL"</v>
          </cell>
          <cell r="C6367" t="str">
            <v>UN</v>
          </cell>
          <cell r="E6367" t="str">
            <v>8.872,73</v>
          </cell>
        </row>
        <row r="6368">
          <cell r="A6368">
            <v>7618</v>
          </cell>
          <cell r="B6368" t="str">
            <v>TRANSFORMADOR TRIFASICO 13,8KV/220-127V; 1500KVA IMERSO EM OLEO MINERAL"</v>
          </cell>
          <cell r="C6368" t="str">
            <v>UN</v>
          </cell>
          <cell r="E6368" t="str">
            <v>95.268,45</v>
          </cell>
        </row>
        <row r="6369">
          <cell r="A6369">
            <v>7620</v>
          </cell>
          <cell r="B6369" t="str">
            <v>TRANSFORMADOR TRIFASICO 13,8KV/220-127V; 225KVA IMERSO EM OLEO MINERAL"</v>
          </cell>
          <cell r="C6369" t="str">
            <v>UN</v>
          </cell>
          <cell r="E6369" t="str">
            <v>12.766,58</v>
          </cell>
        </row>
        <row r="6370">
          <cell r="A6370">
            <v>7610</v>
          </cell>
          <cell r="B6370" t="str">
            <v>TRANSFORMADOR TRIFASICO 13,8KV/220-127V; 30 KVA IMERSO EM OLEO MINERAL"</v>
          </cell>
          <cell r="C6370" t="str">
            <v>UN</v>
          </cell>
          <cell r="E6370" t="str">
            <v>3.965,13</v>
          </cell>
        </row>
        <row r="6371">
          <cell r="A6371">
            <v>7615</v>
          </cell>
          <cell r="B6371" t="str">
            <v>TRANSFORMADOR TRIFASICO 13,8KV/220-127V; 300KVA IMERSO EM OLEO MINERAL"</v>
          </cell>
          <cell r="C6371" t="str">
            <v>UN</v>
          </cell>
          <cell r="E6371" t="str">
            <v>15.716,64</v>
          </cell>
        </row>
        <row r="6372">
          <cell r="A6372">
            <v>7617</v>
          </cell>
          <cell r="B6372" t="str">
            <v>TRANSFORMADOR TRIFASICO 13,8KV/220-127V; 45 KVA IMERSO EM OLEO MINERAL"</v>
          </cell>
          <cell r="C6372" t="str">
            <v>UN</v>
          </cell>
          <cell r="E6372" t="str">
            <v>4.620,54</v>
          </cell>
        </row>
        <row r="6373">
          <cell r="A6373">
            <v>7616</v>
          </cell>
          <cell r="B6373" t="str">
            <v>TRANSFORMADOR TRIFASICO 13,8KV/220-127V; 500KVA IMERSO EM OLEO MINERAL"</v>
          </cell>
          <cell r="C6373" t="str">
            <v>UN</v>
          </cell>
          <cell r="E6373" t="str">
            <v>23.530,00</v>
          </cell>
        </row>
        <row r="6374">
          <cell r="A6374">
            <v>7611</v>
          </cell>
          <cell r="B6374" t="str">
            <v>TRANSFORMADOR TRIFASICO 13,8KV/220-127V; 75KVA IMERSO EM OLEO MINERAL"</v>
          </cell>
          <cell r="C6374" t="str">
            <v>UN</v>
          </cell>
          <cell r="E6374" t="str">
            <v>5.920,73</v>
          </cell>
        </row>
        <row r="6375">
          <cell r="A6375">
            <v>7612</v>
          </cell>
          <cell r="B6375" t="str">
            <v>TRANSFORMADOR TRIFASICO 13,8KV/220-127V; 750KVA IMERSO EM OLEO MINERAL"</v>
          </cell>
          <cell r="C6375" t="str">
            <v>UN</v>
          </cell>
          <cell r="E6375" t="str">
            <v>41.641,37</v>
          </cell>
        </row>
        <row r="6376">
          <cell r="A6376">
            <v>7626</v>
          </cell>
          <cell r="B6376" t="str">
            <v>TRATOR DE ESTEIRAS ATE 90HP C/ LAMINA PESO OPERACIONAL * 9T * (INCL MANUT/OPERACAO)</v>
          </cell>
          <cell r="C6376" t="str">
            <v>H</v>
          </cell>
          <cell r="E6376" t="str">
            <v>92,25</v>
          </cell>
        </row>
        <row r="6377">
          <cell r="A6377">
            <v>7622</v>
          </cell>
          <cell r="B6377" t="str">
            <v>TRATOR DE ESTEIRAS CATERPILLAR D5G -POT.99HP, PESO OPERACIONAL 8,5T **CAIXA**</v>
          </cell>
          <cell r="C6377" t="str">
            <v>UN</v>
          </cell>
          <cell r="E6377" t="str">
            <v>445.961,70</v>
          </cell>
        </row>
        <row r="6378">
          <cell r="A6378">
            <v>7624</v>
          </cell>
          <cell r="B6378" t="str">
            <v>TRATOR DE ESTEIRAS CATERPILLAR D6M 153HP PESO OPERACIONAL 15T, C/ RODA MOTRIZ ELEVADA**CAIXA**</v>
          </cell>
          <cell r="C6378" t="str">
            <v>UN</v>
          </cell>
          <cell r="E6378" t="str">
            <v>810.000,00</v>
          </cell>
        </row>
        <row r="6379">
          <cell r="A6379">
            <v>13627</v>
          </cell>
          <cell r="B6379" t="str">
            <v>TRATOR DE ESTEIRAS CATERPILLAR D6M, 140HP, PESO OPERACIONAL 15,5T, **CAIXA**</v>
          </cell>
          <cell r="C6379" t="str">
            <v>UN</v>
          </cell>
          <cell r="E6379" t="str">
            <v>842.553,90</v>
          </cell>
        </row>
        <row r="6380">
          <cell r="A6380">
            <v>13878</v>
          </cell>
          <cell r="B6380" t="str">
            <v>TRATOR DE ESTEIRAS CATERPILLAR D6RDS,POT.185HP, S/HIPER **CAIXA**</v>
          </cell>
          <cell r="C6380" t="str">
            <v>UN</v>
          </cell>
          <cell r="E6380" t="str">
            <v>1.306.197,90</v>
          </cell>
        </row>
        <row r="6381">
          <cell r="A6381">
            <v>25021</v>
          </cell>
          <cell r="B6381" t="str">
            <v>TRATOR DE ESTEIRAS CATERPILLAR D8R COM ESCARIFICADOR - POTENCIA 305 HP - PESO OPERACIONAL 37 T**CAIXA**</v>
          </cell>
          <cell r="C6381" t="str">
            <v>UN</v>
          </cell>
          <cell r="E6381" t="str">
            <v>2.373.680,70</v>
          </cell>
        </row>
        <row r="6382">
          <cell r="A6382">
            <v>7623</v>
          </cell>
          <cell r="B6382" t="str">
            <v>TRATOR DE ESTEIRAS CATERPILLAR D8R COM LAMINA - POTENCIA 305 HP - PESO OPERACIONAL 37 T**CAIXA**</v>
          </cell>
          <cell r="C6382" t="str">
            <v>UN</v>
          </cell>
          <cell r="E6382" t="str">
            <v>2.053.269,00</v>
          </cell>
        </row>
        <row r="6383">
          <cell r="A6383">
            <v>25020</v>
          </cell>
          <cell r="B6383" t="str">
            <v>TRATOR DE ESTEIRAS CATERPILLAR D8R COM LAMINA E ESCARIFICADOR - POTENCIA 305 HP - PESO OPERACIONAL 37 T**CAIXA**</v>
          </cell>
          <cell r="C6383" t="str">
            <v>UN</v>
          </cell>
          <cell r="E6383" t="str">
            <v>2.592.299,70</v>
          </cell>
        </row>
        <row r="6384">
          <cell r="A6384">
            <v>13338</v>
          </cell>
          <cell r="B6384" t="str">
            <v>TRATOR DE ESTEIRAS FIAT ALLIS FD-130,POT.120HP,PESO OPERACIONAL 12,10T**CAIXA**</v>
          </cell>
          <cell r="C6384" t="str">
            <v>UN</v>
          </cell>
          <cell r="E6384" t="str">
            <v>438.655,50</v>
          </cell>
        </row>
        <row r="6385">
          <cell r="A6385">
            <v>13332</v>
          </cell>
          <cell r="B6385" t="str">
            <v>TRATOR DE ESTEIRAS KOMATSU D41 E6, 105HP, NACIONAL PESO OPERACIONAL 10,2T**CAIXA**</v>
          </cell>
          <cell r="C6385" t="str">
            <v>UN</v>
          </cell>
          <cell r="E6385" t="str">
            <v>548.321,40</v>
          </cell>
        </row>
        <row r="6386">
          <cell r="A6386">
            <v>7625</v>
          </cell>
          <cell r="B6386" t="str">
            <v>TRATOR DE ESTEIRAS KOMATSU,NACIONAL , MOD D61-EX-12, POT 165 HP, PESO OPERACIONAL 17,1T, CACAMBA 5,2 M³**CAIXA**</v>
          </cell>
          <cell r="C6386" t="str">
            <v>UN</v>
          </cell>
          <cell r="E6386" t="str">
            <v>789.579,90</v>
          </cell>
        </row>
        <row r="6387">
          <cell r="A6387">
            <v>7628</v>
          </cell>
          <cell r="B6387" t="str">
            <v>TRATOR DE ESTEIRAS 110 A 160HP C/ LAMINA PESO OPERACIONAL * 13T * (INCL MANUT/OPERACAO)</v>
          </cell>
          <cell r="C6387" t="str">
            <v>H</v>
          </cell>
          <cell r="E6387" t="str">
            <v>118,61</v>
          </cell>
        </row>
        <row r="6388">
          <cell r="A6388">
            <v>7629</v>
          </cell>
          <cell r="B6388" t="str">
            <v>TRATOR DE ESTEIRAS 160 A 300HP C/ LAMINA PESO OPERACIONAL * 16T * (INCL MANUT/OPERACAO)</v>
          </cell>
          <cell r="C6388" t="str">
            <v>H</v>
          </cell>
          <cell r="E6388" t="str">
            <v>142,99</v>
          </cell>
        </row>
        <row r="6389">
          <cell r="A6389">
            <v>7641</v>
          </cell>
          <cell r="B6389" t="str">
            <v>TRATOR DE PNEUS ACIMA DE 75HP (INCL MANUT/OPERACAO)</v>
          </cell>
          <cell r="C6389" t="str">
            <v>H</v>
          </cell>
          <cell r="E6389" t="str">
            <v>38,25</v>
          </cell>
        </row>
        <row r="6390">
          <cell r="A6390">
            <v>7642</v>
          </cell>
          <cell r="B6390" t="str">
            <v>TRATOR DE PNEUS ATE 75HP (INCL MANUT/OPERACAO)</v>
          </cell>
          <cell r="C6390" t="str">
            <v>H</v>
          </cell>
          <cell r="E6390" t="str">
            <v>30,91</v>
          </cell>
        </row>
        <row r="6391">
          <cell r="A6391">
            <v>14240</v>
          </cell>
          <cell r="B6391" t="str">
            <v>TRATOR DE PNEUS CASE MOD. 4240, 85 HP**CAIXA**</v>
          </cell>
          <cell r="C6391" t="str">
            <v>UN</v>
          </cell>
          <cell r="E6391" t="str">
            <v>659.262,78</v>
          </cell>
        </row>
        <row r="6392">
          <cell r="A6392">
            <v>13603</v>
          </cell>
          <cell r="B6392" t="str">
            <v>TRATOR DE PNEUS CBT MOD. 2105 POT. * 110 A 126 HP ***CAIXA**</v>
          </cell>
          <cell r="C6392" t="str">
            <v>UN</v>
          </cell>
          <cell r="E6392" t="str">
            <v>167.431,88</v>
          </cell>
        </row>
        <row r="6393">
          <cell r="A6393">
            <v>10598</v>
          </cell>
          <cell r="B6393" t="str">
            <v>TRATOR DE PNEUS MASSEY FERGUSSON MF-25OX STANDARD 51HP**CAIXA**</v>
          </cell>
          <cell r="C6393" t="str">
            <v>UN</v>
          </cell>
          <cell r="E6393" t="str">
            <v>57.735,87</v>
          </cell>
        </row>
        <row r="6394">
          <cell r="A6394">
            <v>7640</v>
          </cell>
          <cell r="B6394" t="str">
            <v>TRATOR DE PNEUS MASSEY FERGUSSON MF-290, 82CV, TRACAO 4 X 2, PESO C/ LASTRO 4,32T**CAIXA**</v>
          </cell>
          <cell r="C6394" t="str">
            <v>UN</v>
          </cell>
          <cell r="E6394" t="str">
            <v>89.297,00</v>
          </cell>
        </row>
        <row r="6395">
          <cell r="A6395">
            <v>13238</v>
          </cell>
          <cell r="B6395" t="str">
            <v>TRATOR DE PNEUS MASSEY FERGUSSON MOD. MF-292 TURBO, 105HP, PESO C/ LASTRO 4,32T, TRACAO 4 X 2**CAIXA**</v>
          </cell>
          <cell r="C6395" t="str">
            <v>UN</v>
          </cell>
          <cell r="E6395" t="str">
            <v>102.272,75</v>
          </cell>
        </row>
        <row r="6396">
          <cell r="A6396">
            <v>14270</v>
          </cell>
          <cell r="B6396" t="str">
            <v>TRATOR DE PNEUS VALMET 1180 T 108 CV**CAIXA**</v>
          </cell>
          <cell r="C6396" t="str">
            <v>UN</v>
          </cell>
          <cell r="E6396" t="str">
            <v>123.480,78</v>
          </cell>
        </row>
        <row r="6397">
          <cell r="A6397">
            <v>4237</v>
          </cell>
          <cell r="B6397" t="str">
            <v>TRATORISTA</v>
          </cell>
          <cell r="C6397" t="str">
            <v>H</v>
          </cell>
          <cell r="E6397" t="str">
            <v>11,05</v>
          </cell>
        </row>
        <row r="6398">
          <cell r="A6398">
            <v>7250</v>
          </cell>
          <cell r="B6398" t="str">
            <v>TRENA EM FIBRA DE VIDRO L = 30M</v>
          </cell>
          <cell r="C6398" t="str">
            <v>H</v>
          </cell>
          <cell r="E6398" t="str">
            <v>0,29</v>
          </cell>
        </row>
        <row r="6399">
          <cell r="A6399">
            <v>11581</v>
          </cell>
          <cell r="B6399" t="str">
            <v>TRILHO "U" ALUMINIO 40 X 40MM P/ ROLDANA</v>
          </cell>
          <cell r="C6399" t="str">
            <v>M</v>
          </cell>
          <cell r="E6399" t="str">
            <v>20,08</v>
          </cell>
        </row>
        <row r="6400">
          <cell r="A6400">
            <v>11580</v>
          </cell>
          <cell r="B6400" t="str">
            <v>TRILHO QUADRADO ALUMINIO 1/4'' P/ RODIZIOS</v>
          </cell>
          <cell r="C6400" t="str">
            <v>M</v>
          </cell>
          <cell r="E6400" t="str">
            <v>3,54</v>
          </cell>
        </row>
        <row r="6401">
          <cell r="A6401">
            <v>11421</v>
          </cell>
          <cell r="B6401" t="str">
            <v>TRILHO SEMI-NOVO PARA ESTACAS</v>
          </cell>
          <cell r="C6401" t="str">
            <v>KG</v>
          </cell>
          <cell r="E6401" t="str">
            <v>1,58</v>
          </cell>
        </row>
        <row r="6402">
          <cell r="A6402">
            <v>10743</v>
          </cell>
          <cell r="B6402" t="str">
            <v>TROLEY MANUAL CAP. 1T</v>
          </cell>
          <cell r="C6402" t="str">
            <v>UN</v>
          </cell>
          <cell r="E6402" t="str">
            <v>564,34</v>
          </cell>
        </row>
        <row r="6403">
          <cell r="A6403">
            <v>12586</v>
          </cell>
          <cell r="B6403" t="str">
            <v>TUBETE FERRO GALV 3/4"</v>
          </cell>
          <cell r="C6403" t="str">
            <v>UN</v>
          </cell>
          <cell r="E6403" t="str">
            <v>8,76</v>
          </cell>
        </row>
        <row r="6404">
          <cell r="A6404">
            <v>7697</v>
          </cell>
          <cell r="B6404" t="str">
            <v>TUBO ACO GALV C/ COSTURA DIN 2440/NBR 5580 CLASSE MEDIA DN 1.1/2" (40MM) E=3,25MM - 3,61KG/M</v>
          </cell>
          <cell r="C6404" t="str">
            <v>M</v>
          </cell>
          <cell r="E6404" t="str">
            <v>26,08</v>
          </cell>
        </row>
        <row r="6405">
          <cell r="A6405">
            <v>7698</v>
          </cell>
          <cell r="B6405" t="str">
            <v>TUBO ACO GALV C/ COSTURA DIN 2440/NBR 5580 CLASSE MEDIA DN 1.1/4" (32MM) E=3,25MM - 3,14KG/M</v>
          </cell>
          <cell r="C6405" t="str">
            <v>M</v>
          </cell>
          <cell r="E6405" t="str">
            <v>23,62</v>
          </cell>
        </row>
        <row r="6406">
          <cell r="A6406">
            <v>7691</v>
          </cell>
          <cell r="B6406" t="str">
            <v>TUBO ACO GALV C/ COSTURA DIN 2440/NBR 5580 CLASSE MEDIA DN 1/2" (15MM) E = 2,65MM - 1,22KG/M</v>
          </cell>
          <cell r="C6406" t="str">
            <v>M</v>
          </cell>
          <cell r="E6406" t="str">
            <v>8,85</v>
          </cell>
        </row>
        <row r="6407">
          <cell r="A6407">
            <v>7701</v>
          </cell>
          <cell r="B6407" t="str">
            <v>TUBO ACO GALV C/ COSTURA DIN 2440/NBR 5580 CLASSE MEDIA DN 2.1/2" (65MM) E=3,65MM - 6,51KG/M</v>
          </cell>
          <cell r="C6407" t="str">
            <v>M</v>
          </cell>
          <cell r="E6407" t="str">
            <v>48,20</v>
          </cell>
        </row>
        <row r="6408">
          <cell r="A6408">
            <v>7696</v>
          </cell>
          <cell r="B6408" t="str">
            <v>TUBO ACO GALV C/ COSTURA DIN 2440/NBR 5580 CLASSE MEDIA DN 2" (50MM) E=3,65MM - 5,10KG/M</v>
          </cell>
          <cell r="C6408" t="str">
            <v>M</v>
          </cell>
          <cell r="E6408" t="str">
            <v>36,43</v>
          </cell>
        </row>
        <row r="6409">
          <cell r="A6409">
            <v>7700</v>
          </cell>
          <cell r="B6409" t="str">
            <v>TUBO ACO GALV C/ COSTURA DIN 2440/NBR 5580 CLASSE MEDIA DN 3/4" (20MM) E = 2,65MM - 1,58KG/M</v>
          </cell>
          <cell r="C6409" t="str">
            <v>M</v>
          </cell>
          <cell r="E6409" t="str">
            <v>12,06</v>
          </cell>
        </row>
        <row r="6410">
          <cell r="A6410">
            <v>7694</v>
          </cell>
          <cell r="B6410" t="str">
            <v>TUBO ACO GALV C/ COSTURA DIN 2440/NBR 5580 CLASSE MEDIA DN 3" (80MM) E = 4,05MM - 8,47KG/M</v>
          </cell>
          <cell r="C6410" t="str">
            <v>M</v>
          </cell>
          <cell r="E6410" t="str">
            <v>54,62</v>
          </cell>
        </row>
        <row r="6411">
          <cell r="A6411">
            <v>7693</v>
          </cell>
          <cell r="B6411" t="str">
            <v>TUBO ACO GALV C/ COSTURA DIN 2440/NBR 5580 CLASSE MEDIA DN 4" (100MM) E = 4,50MM - 12,10KG/M</v>
          </cell>
          <cell r="C6411" t="str">
            <v>M</v>
          </cell>
          <cell r="E6411" t="str">
            <v>88,34</v>
          </cell>
        </row>
        <row r="6412">
          <cell r="A6412">
            <v>7692</v>
          </cell>
          <cell r="B6412" t="str">
            <v>TUBO ACO GALV C/ COSTURA DIN 2440/NBR 5580 CLASSE MEDIA DN 5" (125MM) E=5,40MM - 17,80KG/M</v>
          </cell>
          <cell r="C6412" t="str">
            <v>M</v>
          </cell>
          <cell r="E6412" t="str">
            <v>121,76</v>
          </cell>
        </row>
        <row r="6413">
          <cell r="A6413">
            <v>7695</v>
          </cell>
          <cell r="B6413" t="str">
            <v>TUBO ACO GALV C/ COSTURA DIN 2440/NBR 5580 CLASSE MEDIA DN 6" (150MM) E=4,85MM - 19,20KG/M</v>
          </cell>
          <cell r="C6413" t="str">
            <v>M</v>
          </cell>
          <cell r="E6413" t="str">
            <v>136,87</v>
          </cell>
        </row>
        <row r="6414">
          <cell r="A6414">
            <v>21016</v>
          </cell>
          <cell r="B6414" t="str">
            <v>TUBO ACO GALV C/ COSTURA NBR 5580 CLASSE LEVE DN 100MM ( 4" ) E = 3,75MM - 10,55KG/M</v>
          </cell>
          <cell r="C6414" t="str">
            <v>M</v>
          </cell>
          <cell r="E6414" t="str">
            <v>70,35</v>
          </cell>
        </row>
        <row r="6415">
          <cell r="A6415">
            <v>21014</v>
          </cell>
          <cell r="B6415" t="str">
            <v>TUBO ACO GALV C/ COSTURA NBR 5580 CLASSE LEVE DN 65MM ( 2.1/2" ) E = 3,35MM - 6,23KG/M</v>
          </cell>
          <cell r="C6415" t="str">
            <v>M</v>
          </cell>
          <cell r="E6415" t="str">
            <v>37,89</v>
          </cell>
        </row>
        <row r="6416">
          <cell r="A6416">
            <v>21015</v>
          </cell>
          <cell r="B6416" t="str">
            <v>TUBO ACO GALV C/ COSTURA NBR 5580 CLASSE LEVE DN 80MM ( 3" ) E = 3,35MM - 7,32KG/M</v>
          </cell>
          <cell r="C6416" t="str">
            <v>M</v>
          </cell>
          <cell r="E6416" t="str">
            <v>48,79</v>
          </cell>
        </row>
        <row r="6417">
          <cell r="A6417">
            <v>21008</v>
          </cell>
          <cell r="B6417" t="str">
            <v>TUBO ACO GALV C/ COSTURA NBR 5580 CLASSE LEVE DN 15MM ( 1/2" ) E = 2,25MM - 1,12KG/M</v>
          </cell>
          <cell r="C6417" t="str">
            <v>M</v>
          </cell>
          <cell r="E6417" t="str">
            <v>8,30</v>
          </cell>
        </row>
        <row r="6418">
          <cell r="A6418">
            <v>21009</v>
          </cell>
          <cell r="B6418" t="str">
            <v>TUBO ACO GALV C/ COSTURA NBR 5580 CLASSE LEVE DN 20MM ( 3/4" ) E = 2,25MM - 1,43KG/M</v>
          </cell>
          <cell r="C6418" t="str">
            <v>M</v>
          </cell>
          <cell r="E6418" t="str">
            <v>11,63</v>
          </cell>
        </row>
        <row r="6419">
          <cell r="A6419">
            <v>21010</v>
          </cell>
          <cell r="B6419" t="str">
            <v>TUBO ACO GALV C/ COSTURA NBR 5580 CLASSE LEVE DN 25MM ( 1" ) E = 2,65MM - 2,11KG/M</v>
          </cell>
          <cell r="C6419" t="str">
            <v>M</v>
          </cell>
          <cell r="E6419" t="str">
            <v>13,79</v>
          </cell>
        </row>
        <row r="6420">
          <cell r="A6420">
            <v>21011</v>
          </cell>
          <cell r="B6420" t="str">
            <v>TUBO ACO GALV C/ COSTURA NBR 5580 CLASSE LEVE DN 32MM ( 1.1/4" ) E = 2,65MM - 2,71KG/M</v>
          </cell>
          <cell r="C6420" t="str">
            <v>M</v>
          </cell>
          <cell r="E6420" t="str">
            <v>17,66</v>
          </cell>
        </row>
        <row r="6421">
          <cell r="A6421">
            <v>21012</v>
          </cell>
          <cell r="B6421" t="str">
            <v>TUBO ACO GALV C/ COSTURA NBR 5580 CLASSE LEVE DN 40MM ( 1.1/2" ) E = 3,00MM - 3,48KG/M COMPRIM= 1,0 A 1,5M, LIDER</v>
          </cell>
          <cell r="C6421" t="str">
            <v>M</v>
          </cell>
          <cell r="E6421" t="str">
            <v>23,69</v>
          </cell>
        </row>
        <row r="6422">
          <cell r="A6422">
            <v>21013</v>
          </cell>
          <cell r="B6422" t="str">
            <v>TUBO ACO GALV C/ COSTURA NBR 5580 CLASSE LEVE DN 50MM ( 2" ) E = 3,00MM - 4,40KG/M</v>
          </cell>
          <cell r="C6422" t="str">
            <v>M</v>
          </cell>
          <cell r="E6422" t="str">
            <v>29,71</v>
          </cell>
        </row>
        <row r="6423">
          <cell r="A6423">
            <v>13356</v>
          </cell>
          <cell r="B6423" t="str">
            <v>TUBO ACO INDUSTRIAL DN 2" (50,8MM)CH 16 (E=1,50MM) - 1,8237KG/M</v>
          </cell>
          <cell r="C6423" t="str">
            <v>M</v>
          </cell>
          <cell r="E6423" t="str">
            <v>3,49</v>
          </cell>
        </row>
        <row r="6424">
          <cell r="A6424">
            <v>21025</v>
          </cell>
          <cell r="B6424" t="str">
            <v>TUBO ACO PRETO C/ COSTURA DIN 2440/NBR 5580 CLASSE MEDIA DN 100MM ( 4" ) E = 4,50MM - 12,19KG/M</v>
          </cell>
          <cell r="C6424" t="str">
            <v>M</v>
          </cell>
          <cell r="E6424" t="str">
            <v>57,03</v>
          </cell>
        </row>
        <row r="6425">
          <cell r="A6425">
            <v>21026</v>
          </cell>
          <cell r="B6425" t="str">
            <v>TUBO ACO PRETO C/ COSTURA DIN 2440/NBR 5580 CLASSE MEDIA DN 125MM ( 5" ) E = 4,85MM - 16,20KG/M</v>
          </cell>
          <cell r="C6425" t="str">
            <v>M</v>
          </cell>
          <cell r="E6425" t="str">
            <v>88,87</v>
          </cell>
        </row>
        <row r="6426">
          <cell r="A6426">
            <v>21017</v>
          </cell>
          <cell r="B6426" t="str">
            <v>TUBO ACO PRETO C/ COSTURA DIN 2440/NBR 5580 CLASSE MEDIA DN 15MM ( 1/2" ) E = 2,65MM - 1,22KG/M</v>
          </cell>
          <cell r="C6426" t="str">
            <v>M</v>
          </cell>
          <cell r="E6426" t="str">
            <v>6,18</v>
          </cell>
        </row>
        <row r="6427">
          <cell r="A6427">
            <v>21018</v>
          </cell>
          <cell r="B6427" t="str">
            <v>TUBO ACO PRETO C/ COSTURA DIN 2440/NBR 5580 CLASSE MEDIA DN 20MM ( 3/4" ) E = 2,65MM - 1,58KG/M</v>
          </cell>
          <cell r="C6427" t="str">
            <v>M</v>
          </cell>
          <cell r="E6427" t="str">
            <v>7,81</v>
          </cell>
        </row>
        <row r="6428">
          <cell r="A6428">
            <v>21019</v>
          </cell>
          <cell r="B6428" t="str">
            <v>TUBO ACO PRETO C/ COSTURA DIN 2440/NBR 5580 CLASSE MEDIA DN 25MM ( 1" ) E = 3,35MM - 2,50KG/M</v>
          </cell>
          <cell r="C6428" t="str">
            <v>M</v>
          </cell>
          <cell r="E6428" t="str">
            <v>12,03</v>
          </cell>
        </row>
        <row r="6429">
          <cell r="A6429">
            <v>21020</v>
          </cell>
          <cell r="B6429" t="str">
            <v>TUBO ACO PRETO C/ COSTURA DIN 2440/NBR 5580 CLASSE MEDIA DN 32MM ( 1.1/4" ) E = 3,35MM - 3,22KG/M</v>
          </cell>
          <cell r="C6429" t="str">
            <v>M</v>
          </cell>
          <cell r="E6429" t="str">
            <v>15,39</v>
          </cell>
        </row>
        <row r="6430">
          <cell r="A6430">
            <v>21021</v>
          </cell>
          <cell r="B6430" t="str">
            <v>TUBO ACO PRETO C/ COSTURA DIN 2440/NBR 5580 CLASSE MEDIA DN 40MM ( 1.1/2" ) E = 3,35MM - 3,71KG/M</v>
          </cell>
          <cell r="C6430" t="str">
            <v>M</v>
          </cell>
          <cell r="E6430" t="str">
            <v>17,72</v>
          </cell>
        </row>
        <row r="6431">
          <cell r="A6431">
            <v>21022</v>
          </cell>
          <cell r="B6431" t="str">
            <v>TUBO ACO PRETO C/ COSTURA DIN 2440/NBR 5580 CLASSE MEDIA DN 50MM ( 2" ) E = 3,75MM - 5,22KG/M</v>
          </cell>
          <cell r="C6431" t="str">
            <v>M</v>
          </cell>
          <cell r="E6431" t="str">
            <v>25,02</v>
          </cell>
        </row>
        <row r="6432">
          <cell r="A6432">
            <v>21023</v>
          </cell>
          <cell r="B6432" t="str">
            <v>TUBO ACO PRETO C/ COSTURA DIN 2440/NBR 5580 CLASSE MEDIA DN 65MM ( 2.1/2" ) E = 3,75MM - 6,68KG/M</v>
          </cell>
          <cell r="C6432" t="str">
            <v>M</v>
          </cell>
          <cell r="E6432" t="str">
            <v>31,60</v>
          </cell>
        </row>
        <row r="6433">
          <cell r="A6433">
            <v>21024</v>
          </cell>
          <cell r="B6433" t="str">
            <v>TUBO ACO PRETO C/ COSTURA DIN 2440/NBR 5580 CLASSE MEDIA DN 80MM ( 3" ) E = 3,75MM - 7,87KG/M</v>
          </cell>
          <cell r="C6433" t="str">
            <v>M</v>
          </cell>
          <cell r="E6433" t="str">
            <v>37,22</v>
          </cell>
        </row>
        <row r="6434">
          <cell r="A6434">
            <v>21027</v>
          </cell>
          <cell r="B6434" t="str">
            <v>TUBO ACO PRETO C/ COSTURA DIN 2440/NBR 5580 CLASSE MEDIA DN 90MM ( 3.1/2" ) E = 4,25MM - 10,20KG/M</v>
          </cell>
          <cell r="C6434" t="str">
            <v>M</v>
          </cell>
          <cell r="E6434" t="str">
            <v>101,24</v>
          </cell>
        </row>
        <row r="6435">
          <cell r="A6435">
            <v>21007</v>
          </cell>
          <cell r="B6435" t="str">
            <v>TUBO ACO PRETO C/ COSTURA NBR 5580 CLASSE LEVE DN 100MM ( 4" ) E = 3,75MM - 10,22KG/M</v>
          </cell>
          <cell r="C6435" t="str">
            <v>M</v>
          </cell>
          <cell r="E6435" t="str">
            <v>45,34</v>
          </cell>
        </row>
        <row r="6436">
          <cell r="A6436">
            <v>20999</v>
          </cell>
          <cell r="B6436" t="str">
            <v>TUBO ACO PRETO C/ COSTURA NBR 5580 CLASSE LEVE DN 15MM ( 1/2" ) E = 2,25MM - 1,06KG/M</v>
          </cell>
          <cell r="C6436" t="str">
            <v>M</v>
          </cell>
          <cell r="E6436" t="str">
            <v>4,97</v>
          </cell>
        </row>
        <row r="6437">
          <cell r="A6437">
            <v>21000</v>
          </cell>
          <cell r="B6437" t="str">
            <v>TUBO ACO PRETO C/ COSTURA NBR 5580 CLASSE LEVE DN 20MM ( 3/4" ) E = 2,25MM - 1,36KG/M</v>
          </cell>
          <cell r="C6437" t="str">
            <v>M</v>
          </cell>
          <cell r="E6437" t="str">
            <v>6,15</v>
          </cell>
        </row>
        <row r="6438">
          <cell r="A6438">
            <v>21001</v>
          </cell>
          <cell r="B6438" t="str">
            <v>TUBO ACO PRETO C/ COSTURA NBR 5580 CLASSE LEVE DN 25MM ( 1" ) E = 2,65MM - 2,02KG/M</v>
          </cell>
          <cell r="C6438" t="str">
            <v>M</v>
          </cell>
          <cell r="E6438" t="str">
            <v>8,86</v>
          </cell>
        </row>
        <row r="6439">
          <cell r="A6439">
            <v>21002</v>
          </cell>
          <cell r="B6439" t="str">
            <v>TUBO ACO PRETO C/ COSTURA NBR 5580 CLASSE LEVE DN 32MM ( 1.1/4" ) E= 2,65MM - 2,59 KGM</v>
          </cell>
          <cell r="C6439" t="str">
            <v>M</v>
          </cell>
          <cell r="E6439" t="str">
            <v>11,38</v>
          </cell>
        </row>
        <row r="6440">
          <cell r="A6440">
            <v>21003</v>
          </cell>
          <cell r="B6440" t="str">
            <v>TUBO ACO PRETO C/ COSTURA NBR 5580 CLASSE LEVE DN 40MM ( 1.1/2" ) E= 3,00MM - 3,34KG/M</v>
          </cell>
          <cell r="C6440" t="str">
            <v>M</v>
          </cell>
          <cell r="E6440" t="str">
            <v>14,68</v>
          </cell>
        </row>
        <row r="6441">
          <cell r="A6441">
            <v>21004</v>
          </cell>
          <cell r="B6441" t="str">
            <v>TUBO ACO PRETO C/ COSTURA NBR 5580 CLASSE LEVE DN 50MM ( 2" ) E = 3,00MM - 4,23KG/M</v>
          </cell>
          <cell r="C6441" t="str">
            <v>M</v>
          </cell>
          <cell r="E6441" t="str">
            <v>18,68</v>
          </cell>
        </row>
        <row r="6442">
          <cell r="A6442">
            <v>21005</v>
          </cell>
          <cell r="B6442" t="str">
            <v>TUBO ACO PRETO C/ COSTURA NBR 5580 CLASSE LEVE DN 65MM ( 2.1/2" ) E = 3,35MM - 6,02KG/M</v>
          </cell>
          <cell r="C6442" t="str">
            <v>M</v>
          </cell>
          <cell r="E6442" t="str">
            <v>26,40</v>
          </cell>
        </row>
        <row r="6443">
          <cell r="A6443">
            <v>21006</v>
          </cell>
          <cell r="B6443" t="str">
            <v>TUBO ACO PRETO C/ COSTURA NBR 5580 CLASSE LEVE DN 80MM ( 3" ) E = 3,35MM - 7,07KG/M</v>
          </cell>
          <cell r="C6443" t="str">
            <v>M</v>
          </cell>
          <cell r="E6443" t="str">
            <v>31,16</v>
          </cell>
        </row>
        <row r="6444">
          <cell r="A6444">
            <v>13039</v>
          </cell>
          <cell r="B6444" t="str">
            <v>TUBO ACO PRETO SEM COSTURA SCHEDULE 10 DN INT 14" E = 6,35MM - 54,69KG/M</v>
          </cell>
          <cell r="C6444" t="str">
            <v>M</v>
          </cell>
          <cell r="E6444" t="str">
            <v>389,25</v>
          </cell>
        </row>
        <row r="6445">
          <cell r="A6445">
            <v>13040</v>
          </cell>
          <cell r="B6445" t="str">
            <v>TUBO ACO PRETO SEM COSTURA SCHEDULE 10 DN INT 16" E = 6,35MM - 62,57KG/M</v>
          </cell>
          <cell r="C6445" t="str">
            <v>M</v>
          </cell>
          <cell r="E6445" t="str">
            <v>428,91</v>
          </cell>
        </row>
        <row r="6446">
          <cell r="A6446">
            <v>13041</v>
          </cell>
          <cell r="B6446" t="str">
            <v>TUBO ACO PRETO SEM COSTURA SCHEDULE 10 DN INT 18" E = 6,35MM - 70,52KG/M</v>
          </cell>
          <cell r="C6446" t="str">
            <v>M</v>
          </cell>
          <cell r="E6446" t="str">
            <v>483,37</v>
          </cell>
        </row>
        <row r="6447">
          <cell r="A6447">
            <v>13042</v>
          </cell>
          <cell r="B6447" t="str">
            <v>TUBO ACO PRETO SEM COSTURA SCHEDULE 10 DN INT 20" E = 6,35MM - 78,46KG/M</v>
          </cell>
          <cell r="C6447" t="str">
            <v>M</v>
          </cell>
          <cell r="E6447" t="str">
            <v>578,27</v>
          </cell>
        </row>
        <row r="6448">
          <cell r="A6448">
            <v>13043</v>
          </cell>
          <cell r="B6448" t="str">
            <v>TUBO ACO PRETO SEM COSTURA SCHEDULE 10 DN INT 22" E = 6,35MM - 86,41KG/M</v>
          </cell>
          <cell r="C6448" t="str">
            <v>M</v>
          </cell>
          <cell r="E6448" t="str">
            <v>660,90</v>
          </cell>
        </row>
        <row r="6449">
          <cell r="A6449">
            <v>13044</v>
          </cell>
          <cell r="B6449" t="str">
            <v>TUBO ACO PRETO SEM COSTURA SCHEDULE 10 DN INT 24" E = 6,35MM - 94,35KG/M</v>
          </cell>
          <cell r="C6449" t="str">
            <v>M</v>
          </cell>
          <cell r="E6449" t="str">
            <v>762,04</v>
          </cell>
        </row>
        <row r="6450">
          <cell r="A6450">
            <v>7665</v>
          </cell>
          <cell r="B6450" t="str">
            <v>TUBO ACO PRETO SEM COSTURA SCHEDULE 20 DN INT 10" E = 6,35MM - 41,74KG/M</v>
          </cell>
          <cell r="C6450" t="str">
            <v>M</v>
          </cell>
          <cell r="E6450" t="str">
            <v>316,47</v>
          </cell>
        </row>
        <row r="6451">
          <cell r="A6451">
            <v>7664</v>
          </cell>
          <cell r="B6451" t="str">
            <v>TUBO ACO PRETO SEM COSTURA SCHEDULE 20 DN INT 12" E = 6,35MM - 49,57KG/M</v>
          </cell>
          <cell r="C6451" t="str">
            <v>M</v>
          </cell>
          <cell r="E6451" t="str">
            <v>405,23</v>
          </cell>
        </row>
        <row r="6452">
          <cell r="A6452">
            <v>13048</v>
          </cell>
          <cell r="B6452" t="str">
            <v>TUBO ACO PRETO SEM COSTURA SCHEDULE 20 DN INT 14" E = 7,92MM - 67,89KG/M</v>
          </cell>
          <cell r="C6452" t="str">
            <v>M</v>
          </cell>
          <cell r="E6452" t="str">
            <v>573,89</v>
          </cell>
        </row>
        <row r="6453">
          <cell r="A6453">
            <v>13049</v>
          </cell>
          <cell r="B6453" t="str">
            <v>TUBO ACO PRETO SEM COSTURA SCHEDULE 20 DN INT 16" E = 7,92MM - 77,78KG/M</v>
          </cell>
          <cell r="C6453" t="str">
            <v>M</v>
          </cell>
          <cell r="E6453" t="str">
            <v>584,87</v>
          </cell>
        </row>
        <row r="6454">
          <cell r="A6454">
            <v>20978</v>
          </cell>
          <cell r="B6454" t="str">
            <v>TUBO ACO PRETO SEM COSTURA SCHEDULE 20 DN INT 22" E = 9,52MM - 128,88KG/M</v>
          </cell>
          <cell r="C6454" t="str">
            <v>M</v>
          </cell>
          <cell r="E6454" t="str">
            <v>1.413,26</v>
          </cell>
        </row>
        <row r="6455">
          <cell r="A6455">
            <v>20979</v>
          </cell>
          <cell r="B6455" t="str">
            <v>TUBO ACO PRETO SEM COSTURA SCHEDULE 20 DN INT 24" E = 9,52MM - 140,80KG/M</v>
          </cell>
          <cell r="C6455" t="str">
            <v>M</v>
          </cell>
          <cell r="E6455" t="str">
            <v>1.696,16</v>
          </cell>
        </row>
        <row r="6456">
          <cell r="A6456">
            <v>7690</v>
          </cell>
          <cell r="B6456" t="str">
            <v>TUBO ACO PRETO SEM COSTURA SCHEDULE 20 DN INT 8" E = 6,35MM - 33,27KG/M</v>
          </cell>
          <cell r="C6456" t="str">
            <v>M</v>
          </cell>
          <cell r="E6456" t="str">
            <v>231,68</v>
          </cell>
        </row>
        <row r="6457">
          <cell r="A6457">
            <v>13052</v>
          </cell>
          <cell r="B6457" t="str">
            <v>TUBO ACO PRETO SEM COSTURA SCHEDULE 30 DN INT 10" E = 7,80MM - 50,95KG/M</v>
          </cell>
          <cell r="C6457" t="str">
            <v>M</v>
          </cell>
          <cell r="E6457" t="str">
            <v>415,19</v>
          </cell>
        </row>
        <row r="6458">
          <cell r="A6458">
            <v>13053</v>
          </cell>
          <cell r="B6458" t="str">
            <v>TUBO ACO PRETO SEM COSTURA SCHEDULE 30 DN INT 12" E = 8,38MM - 65,13KG/M</v>
          </cell>
          <cell r="C6458" t="str">
            <v>M</v>
          </cell>
          <cell r="E6458" t="str">
            <v>611,33</v>
          </cell>
        </row>
        <row r="6459">
          <cell r="A6459">
            <v>20981</v>
          </cell>
          <cell r="B6459" t="str">
            <v>TUBO ACO PRETO SEM COSTURA SCHEDULE 30 DN INT 14 E = 9,52MM - 81,20KG/M</v>
          </cell>
          <cell r="C6459" t="str">
            <v>M</v>
          </cell>
          <cell r="E6459" t="str">
            <v>762,36</v>
          </cell>
        </row>
        <row r="6460">
          <cell r="A6460">
            <v>20982</v>
          </cell>
          <cell r="B6460" t="str">
            <v>TUBO ACO PRETO SEM COSTURA SCHEDULE 30 DN INT 16" E = 9,52MM - 93,19KG/M</v>
          </cell>
          <cell r="C6460" t="str">
            <v>M</v>
          </cell>
          <cell r="E6460" t="str">
            <v>1.946,98</v>
          </cell>
        </row>
        <row r="6461">
          <cell r="A6461">
            <v>20983</v>
          </cell>
          <cell r="B6461" t="str">
            <v>TUBO ACO PRETO SEM COSTURA SCHEDULE 30 DN INT 18" E = 11,13MM - 122,24KG/M</v>
          </cell>
          <cell r="C6461" t="str">
            <v>M</v>
          </cell>
          <cell r="E6461" t="str">
            <v>2.553,90</v>
          </cell>
        </row>
        <row r="6462">
          <cell r="A6462">
            <v>20984</v>
          </cell>
          <cell r="B6462" t="str">
            <v>TUBO ACO PRETO SEM COSTURA SCHEDULE 30 DN INT 20" E = 12,70MM - 164,95KG/M</v>
          </cell>
          <cell r="C6462" t="str">
            <v>M</v>
          </cell>
          <cell r="E6462" t="str">
            <v>3.446,23</v>
          </cell>
        </row>
        <row r="6463">
          <cell r="A6463">
            <v>13054</v>
          </cell>
          <cell r="B6463" t="str">
            <v>TUBO ACO PRETO SEM COSTURA SCHEDULE 30 DN INT 22" E = 12,70MM - 182,32KG/M</v>
          </cell>
          <cell r="C6463" t="str">
            <v>M</v>
          </cell>
          <cell r="E6463" t="str">
            <v>3.808,38</v>
          </cell>
        </row>
        <row r="6464">
          <cell r="A6464">
            <v>20985</v>
          </cell>
          <cell r="B6464" t="str">
            <v>TUBO ACO PRETO SEM COSTURA SCHEDULE 30 DN INT 24" E = 14,27MM - 209,33KG/M</v>
          </cell>
          <cell r="C6464" t="str">
            <v>M</v>
          </cell>
          <cell r="E6464" t="str">
            <v>4.664,99</v>
          </cell>
        </row>
        <row r="6465">
          <cell r="A6465">
            <v>20980</v>
          </cell>
          <cell r="B6465" t="str">
            <v>TUBO ACO PRETO SEM COSTURA SCHEDULE 30 DN INT 8" E = 7,04MM - 36,75KG/M</v>
          </cell>
          <cell r="C6465" t="str">
            <v>M</v>
          </cell>
          <cell r="E6465" t="str">
            <v>304,29</v>
          </cell>
        </row>
        <row r="6466">
          <cell r="A6466">
            <v>13124</v>
          </cell>
          <cell r="B6466" t="str">
            <v>TUBO ACO PRETO SEM COSTURA SCHEDULE 40/NBR 5590 DN INT 1 1/2" E = 3,68MM - 4,05KG/M</v>
          </cell>
          <cell r="C6466" t="str">
            <v>M</v>
          </cell>
          <cell r="E6466" t="str">
            <v>35,51</v>
          </cell>
        </row>
        <row r="6467">
          <cell r="A6467">
            <v>13125</v>
          </cell>
          <cell r="B6467" t="str">
            <v>TUBO ACO PRETO SEM COSTURA SCHEDULE 40/NBR 5590 DN INT 1 1/4" E = 3,56MM - 3,38KG/M CTO DINAMICO 16/26,2 T**CAIXA**</v>
          </cell>
          <cell r="C6467" t="str">
            <v>M</v>
          </cell>
          <cell r="E6467" t="str">
            <v>31,20</v>
          </cell>
        </row>
        <row r="6468">
          <cell r="A6468">
            <v>13127</v>
          </cell>
          <cell r="B6468" t="str">
            <v>TUBO ACO PRETO SEM COSTURA SCHEDULE 40/NBR 5590 DN INT 1/2" E = 2,77MM - 1,27KG/M</v>
          </cell>
          <cell r="C6468" t="str">
            <v>M</v>
          </cell>
          <cell r="E6468" t="str">
            <v>17,23</v>
          </cell>
        </row>
        <row r="6469">
          <cell r="A6469">
            <v>20987</v>
          </cell>
          <cell r="B6469" t="str">
            <v>TUBO ACO PRETO SEM COSTURA SCHEDULE 40/NBR 5590 DN INT 1/4" E = 2,24MM - 0,63KG/M</v>
          </cell>
          <cell r="C6469" t="str">
            <v>M</v>
          </cell>
          <cell r="E6469" t="str">
            <v>11,41</v>
          </cell>
        </row>
        <row r="6470">
          <cell r="A6470">
            <v>21146</v>
          </cell>
          <cell r="B6470" t="str">
            <v>TUBO ACO PRETO SEM COSTURA SCHEDULE 40/NBR 5590 DN INT 1" E = 3,38MM - 2,50KG/M</v>
          </cell>
          <cell r="C6470" t="str">
            <v>M</v>
          </cell>
          <cell r="E6470" t="str">
            <v>22,05</v>
          </cell>
        </row>
        <row r="6471">
          <cell r="A6471">
            <v>7689</v>
          </cell>
          <cell r="B6471" t="str">
            <v>TUBO ACO PRETO SEM COSTURA SCHEDULE 40/NBR 5590 DN INT 10" E = 9,27MM - 60,31KG/M</v>
          </cell>
          <cell r="C6471" t="str">
            <v>M</v>
          </cell>
          <cell r="E6471" t="str">
            <v>497,76</v>
          </cell>
        </row>
        <row r="6472">
          <cell r="A6472">
            <v>13055</v>
          </cell>
          <cell r="B6472" t="str">
            <v>TUBO ACO PRETO SEM COSTURA SCHEDULE 40/NBR 5590 DN INT 12" E = 10,31MM - 79,70KG/M</v>
          </cell>
          <cell r="C6472" t="str">
            <v>M</v>
          </cell>
          <cell r="E6472" t="str">
            <v>740,32</v>
          </cell>
        </row>
        <row r="6473">
          <cell r="A6473">
            <v>20989</v>
          </cell>
          <cell r="B6473" t="str">
            <v>TUBO ACO PRETO SEM COSTURA SCHEDULE 40/NBR 5590 DN INT 14" E = 11,13MM - 94,55KG/M</v>
          </cell>
          <cell r="C6473" t="str">
            <v>M</v>
          </cell>
          <cell r="E6473" t="str">
            <v>878,44</v>
          </cell>
        </row>
        <row r="6474">
          <cell r="A6474">
            <v>21147</v>
          </cell>
          <cell r="B6474" t="str">
            <v>TUBO ACO PRETO SEM COSTURA SCHEDULE 40/NBR 5590 DN INT 2 1/2" E = 5,16MM - 8,62KG/M</v>
          </cell>
          <cell r="C6474" t="str">
            <v>M</v>
          </cell>
          <cell r="E6474" t="str">
            <v>60,02</v>
          </cell>
        </row>
        <row r="6475">
          <cell r="A6475">
            <v>21148</v>
          </cell>
          <cell r="B6475" t="str">
            <v>TUBO ACO PRETO SEM COSTURA SCHEDULE 40/NBR 5590 DN INT 2" E = 3,91MM - 5,43KG/M</v>
          </cell>
          <cell r="C6475" t="str">
            <v>M</v>
          </cell>
          <cell r="E6475" t="str">
            <v>47,89</v>
          </cell>
        </row>
        <row r="6476">
          <cell r="A6476">
            <v>21150</v>
          </cell>
          <cell r="B6476" t="str">
            <v>TUBO ACO PRETO SEM COSTURA SCHEDULE 40/NBR 5590 DN INT 3/4" E = 2,87MM - 1,69KG/M</v>
          </cell>
          <cell r="C6476" t="str">
            <v>M</v>
          </cell>
          <cell r="E6476" t="str">
            <v>19,70</v>
          </cell>
        </row>
        <row r="6477">
          <cell r="A6477">
            <v>20988</v>
          </cell>
          <cell r="B6477" t="str">
            <v>TUBO ACO PRETO SEM COSTURA SCHEDULE 40/NBR 5590 DN INT 3/8" E = 2,31MM - 0,85KG/M</v>
          </cell>
          <cell r="C6477" t="str">
            <v>M</v>
          </cell>
          <cell r="E6477" t="str">
            <v>14,95</v>
          </cell>
        </row>
        <row r="6478">
          <cell r="A6478">
            <v>21149</v>
          </cell>
          <cell r="B6478" t="str">
            <v>TUBO ACO PRETO SEM COSTURA SCHEDULE 40/NBR 5590 DN INT 3" E = 5,49MM - 11,28KG/M</v>
          </cell>
          <cell r="C6478" t="str">
            <v>M</v>
          </cell>
          <cell r="E6478" t="str">
            <v>72,72</v>
          </cell>
        </row>
        <row r="6479">
          <cell r="A6479">
            <v>21151</v>
          </cell>
          <cell r="B6479" t="str">
            <v>TUBO ACO PRETO SEM COSTURA SCHEDULE 40/NBR 5590 DN INT 4" E = 6,02MM - 16,06KG/M</v>
          </cell>
          <cell r="C6479" t="str">
            <v>M</v>
          </cell>
          <cell r="E6479" t="str">
            <v>115,14</v>
          </cell>
        </row>
        <row r="6480">
          <cell r="A6480">
            <v>13133</v>
          </cell>
          <cell r="B6480" t="str">
            <v>TUBO ACO PRETO SEM COSTURA SCHEDULE 40/NBR 5590 DN INT 5" E = 6,55MM - 21,76KG/M</v>
          </cell>
          <cell r="C6480" t="str">
            <v>M</v>
          </cell>
          <cell r="E6480" t="str">
            <v>157,12</v>
          </cell>
        </row>
        <row r="6481">
          <cell r="A6481">
            <v>7672</v>
          </cell>
          <cell r="B6481" t="str">
            <v>TUBO ACO PRETO SEM COSTURA SCHEDULE 40/NBR 5590 DN INT 6" E = 7,11MM - 28,26KG/M</v>
          </cell>
          <cell r="C6481" t="str">
            <v>M</v>
          </cell>
          <cell r="E6481" t="str">
            <v>189,49</v>
          </cell>
        </row>
        <row r="6482">
          <cell r="A6482">
            <v>7661</v>
          </cell>
          <cell r="B6482" t="str">
            <v>TUBO ACO PRETO SEM COSTURA SCHEDULE 40/NBR 5590 DN INT 8" E = 8,18MM - 42,55KG/M</v>
          </cell>
          <cell r="C6482" t="str">
            <v>M</v>
          </cell>
          <cell r="E6482" t="str">
            <v>348,91</v>
          </cell>
        </row>
        <row r="6483">
          <cell r="A6483">
            <v>13134</v>
          </cell>
          <cell r="B6483" t="str">
            <v>TUBO ACO PRETO SEM COSTURA SCHEDULE 80 DN INT 1 1/2" E = 5,08MM - 5,41KG/M</v>
          </cell>
          <cell r="C6483" t="str">
            <v>M</v>
          </cell>
          <cell r="E6483" t="str">
            <v>50,22</v>
          </cell>
        </row>
        <row r="6484">
          <cell r="A6484">
            <v>13135</v>
          </cell>
          <cell r="B6484" t="str">
            <v>TUBO ACO PRETO SEM COSTURA SCHEDULE 80 DN INT 1 1/4" E = 4,85MM - 4,47KG/M</v>
          </cell>
          <cell r="C6484" t="str">
            <v>M</v>
          </cell>
          <cell r="E6484" t="str">
            <v>41,50</v>
          </cell>
        </row>
        <row r="6485">
          <cell r="A6485">
            <v>13137</v>
          </cell>
          <cell r="B6485" t="str">
            <v>TUBO ACO PRETO SEM COSTURA SCHEDULE 80 DN INT 1/2" E = 3,73MM - 1,62KG/M</v>
          </cell>
          <cell r="C6485" t="str">
            <v>M</v>
          </cell>
          <cell r="E6485" t="str">
            <v>23,39</v>
          </cell>
        </row>
        <row r="6486">
          <cell r="A6486">
            <v>20990</v>
          </cell>
          <cell r="B6486" t="str">
            <v>TUBO ACO PRETO SEM COSTURA SCHEDULE 80 DN INT 1/4" E = 3,02MM - 0,80KG/M</v>
          </cell>
          <cell r="C6486" t="str">
            <v>M</v>
          </cell>
          <cell r="E6486" t="str">
            <v>15,60</v>
          </cell>
        </row>
        <row r="6487">
          <cell r="A6487">
            <v>13136</v>
          </cell>
          <cell r="B6487" t="str">
            <v>TUBO ACO PRETO SEM COSTURA SCHEDULE 80 DN INT 1" E = 4,55MM - 3,23KG/M</v>
          </cell>
          <cell r="C6487" t="str">
            <v>M</v>
          </cell>
          <cell r="E6487" t="str">
            <v>32,99</v>
          </cell>
        </row>
        <row r="6488">
          <cell r="A6488">
            <v>20996</v>
          </cell>
          <cell r="B6488" t="str">
            <v>TUBO ACO PRETO SEM COSTURA SCHEDULE 80 DN INT 10" E = 15,09MM - 96,01KG/M</v>
          </cell>
          <cell r="C6488" t="str">
            <v>M</v>
          </cell>
          <cell r="E6488" t="str">
            <v>802,44</v>
          </cell>
        </row>
        <row r="6489">
          <cell r="A6489">
            <v>20997</v>
          </cell>
          <cell r="B6489" t="str">
            <v>TUBO ACO PRETO SEM COSTURA SCHEDULE 80 DN INT 12" E = 17,48MM - 132,04KG/M</v>
          </cell>
          <cell r="C6489" t="str">
            <v>M</v>
          </cell>
          <cell r="E6489" t="str">
            <v>1.239,68</v>
          </cell>
        </row>
        <row r="6490">
          <cell r="A6490">
            <v>20998</v>
          </cell>
          <cell r="B6490" t="str">
            <v>TUBO ACO PRETO SEM COSTURA SCHEDULE 80 DN INT 14" E = 19,05MM - 158,10KG/M</v>
          </cell>
          <cell r="C6490" t="str">
            <v>M</v>
          </cell>
          <cell r="E6490" t="str">
            <v>1.490,88</v>
          </cell>
        </row>
        <row r="6491">
          <cell r="A6491">
            <v>13138</v>
          </cell>
          <cell r="B6491" t="str">
            <v>TUBO ACO PRETO SEM COSTURA SCHEDULE 80 DN INT 2 1/2" E = 7,01MM - 11,41KG/M</v>
          </cell>
          <cell r="C6491" t="str">
            <v>M</v>
          </cell>
          <cell r="E6491" t="str">
            <v>87,10</v>
          </cell>
        </row>
        <row r="6492">
          <cell r="A6492">
            <v>13139</v>
          </cell>
          <cell r="B6492" t="str">
            <v>TUBO ACO PRETO SEM COSTURA SCHEDULE 80 DN INT 2" E = 5,54MM - 7,48KG/M</v>
          </cell>
          <cell r="C6492" t="str">
            <v>M</v>
          </cell>
          <cell r="E6492" t="str">
            <v>65,97</v>
          </cell>
        </row>
        <row r="6493">
          <cell r="A6493">
            <v>20992</v>
          </cell>
          <cell r="B6493" t="str">
            <v>TUBO ACO PRETO SEM COSTURA SCHEDULE 80 DN INT 3 1/2" E = 8,08MM - 18,63KG/M</v>
          </cell>
          <cell r="C6493" t="str">
            <v>M</v>
          </cell>
          <cell r="E6493" t="str">
            <v>143,68</v>
          </cell>
        </row>
        <row r="6494">
          <cell r="A6494">
            <v>13141</v>
          </cell>
          <cell r="B6494" t="str">
            <v>TUBO ACO PRETO SEM COSTURA SCHEDULE 80 DN INT 3/4" E = 3,91MM - 2,19KG/M</v>
          </cell>
          <cell r="C6494" t="str">
            <v>M</v>
          </cell>
          <cell r="E6494" t="str">
            <v>28,80</v>
          </cell>
        </row>
        <row r="6495">
          <cell r="A6495">
            <v>20991</v>
          </cell>
          <cell r="B6495" t="str">
            <v>TUBO ACO PRETO SEM COSTURA SCHEDULE 80 DN INT 3/8" E = 3,20MM - 1,11KG/M</v>
          </cell>
          <cell r="C6495" t="str">
            <v>M</v>
          </cell>
          <cell r="E6495" t="str">
            <v>21,64</v>
          </cell>
        </row>
        <row r="6496">
          <cell r="A6496">
            <v>13140</v>
          </cell>
          <cell r="B6496" t="str">
            <v>TUBO ACO PRETO SEM COSTURA SCHEDULE 80 DN INT 3" E = 7,62MM - 15,27KG/M</v>
          </cell>
          <cell r="C6496" t="str">
            <v>M</v>
          </cell>
          <cell r="E6496" t="str">
            <v>111,05</v>
          </cell>
        </row>
        <row r="6497">
          <cell r="A6497">
            <v>13142</v>
          </cell>
          <cell r="B6497" t="str">
            <v>TUBO ACO PRETO SEM COSTURA SCHEDULE 80 DN INT 4" E = 8,56MM - 22,31KG/M</v>
          </cell>
          <cell r="C6497" t="str">
            <v>M</v>
          </cell>
          <cell r="E6497" t="str">
            <v>162,24</v>
          </cell>
        </row>
        <row r="6498">
          <cell r="A6498">
            <v>20993</v>
          </cell>
          <cell r="B6498" t="str">
            <v>TUBO ACO PRETO SEM COSTURA SCHEDULE 80 DN INT 5" E = 9,52MM - 30,92KG/M</v>
          </cell>
          <cell r="C6498" t="str">
            <v>M</v>
          </cell>
          <cell r="E6498" t="str">
            <v>256,01</v>
          </cell>
        </row>
        <row r="6499">
          <cell r="A6499">
            <v>20994</v>
          </cell>
          <cell r="B6499" t="str">
            <v>TUBO ACO PRETO SEM COSTURA SCHEDULE 80 DN INT 6" E = 10,97MM - 42,56KG/M</v>
          </cell>
          <cell r="C6499" t="str">
            <v>M</v>
          </cell>
          <cell r="E6499" t="str">
            <v>352,38</v>
          </cell>
        </row>
        <row r="6500">
          <cell r="A6500">
            <v>20995</v>
          </cell>
          <cell r="B6500" t="str">
            <v>TUBO ACO PRETO SEM COSTURA SCHEDULE 80 DN INT 8" E = 12,70MM - 64,64KG/M</v>
          </cell>
          <cell r="C6500" t="str">
            <v>M</v>
          </cell>
          <cell r="E6500" t="str">
            <v>535,19</v>
          </cell>
        </row>
        <row r="6501">
          <cell r="A6501">
            <v>13143</v>
          </cell>
          <cell r="B6501" t="str">
            <v>TUBO ARMCO DN 1,60M C/REVEST EPOXI ESP=2,7MM COSTURA SIMPLES MP-100</v>
          </cell>
          <cell r="C6501" t="str">
            <v>M</v>
          </cell>
          <cell r="E6501" t="str">
            <v>0,10</v>
          </cell>
        </row>
        <row r="6502">
          <cell r="A6502">
            <v>13144</v>
          </cell>
          <cell r="B6502" t="str">
            <v>TUBO ARMCO DN 1,60M S/REVEST EPOXI ESP=2,7MM COSTURA SIMPLES MP-100</v>
          </cell>
          <cell r="C6502" t="str">
            <v>M</v>
          </cell>
          <cell r="E6502" t="str">
            <v>0,09</v>
          </cell>
        </row>
        <row r="6503">
          <cell r="A6503">
            <v>12613</v>
          </cell>
          <cell r="B6503" t="str">
            <v>TUBO BENGALA PVC P/ LIGACAO CX DESCARGA EMBUTIR - 40MM X 73CM</v>
          </cell>
          <cell r="C6503" t="str">
            <v>UN</v>
          </cell>
          <cell r="E6503" t="str">
            <v>4,58</v>
          </cell>
        </row>
        <row r="6504">
          <cell r="A6504">
            <v>7706</v>
          </cell>
          <cell r="B6504" t="str">
            <v>TUBO CERAMICA ESG EB-5 PB DN 100</v>
          </cell>
          <cell r="C6504" t="str">
            <v>M</v>
          </cell>
          <cell r="E6504" t="str">
            <v>4,68</v>
          </cell>
        </row>
        <row r="6505">
          <cell r="A6505">
            <v>7703</v>
          </cell>
          <cell r="B6505" t="str">
            <v>TUBO CERAMICA ESG EB-5 PB DN 150</v>
          </cell>
          <cell r="C6505" t="str">
            <v>M</v>
          </cell>
          <cell r="E6505" t="str">
            <v>6,49</v>
          </cell>
        </row>
        <row r="6506">
          <cell r="A6506">
            <v>7708</v>
          </cell>
          <cell r="B6506" t="str">
            <v>TUBO CERAMICA ESG EB-5 PB DN 200</v>
          </cell>
          <cell r="C6506" t="str">
            <v>M</v>
          </cell>
          <cell r="E6506" t="str">
            <v>10,87</v>
          </cell>
        </row>
        <row r="6507">
          <cell r="A6507">
            <v>7704</v>
          </cell>
          <cell r="B6507" t="str">
            <v>TUBO CERAMICA ESG EB-5 PB DN 250</v>
          </cell>
          <cell r="C6507" t="str">
            <v>M</v>
          </cell>
          <cell r="E6507" t="str">
            <v>18,69</v>
          </cell>
        </row>
        <row r="6508">
          <cell r="A6508">
            <v>7705</v>
          </cell>
          <cell r="B6508" t="str">
            <v>TUBO CERAMICA ESG EB-5 PB DN 300</v>
          </cell>
          <cell r="C6508" t="str">
            <v>M</v>
          </cell>
          <cell r="E6508" t="str">
            <v>28,26</v>
          </cell>
        </row>
        <row r="6509">
          <cell r="A6509">
            <v>7707</v>
          </cell>
          <cell r="B6509" t="str">
            <v>TUBO CERAMICA ESG EB-5 PB DN 350</v>
          </cell>
          <cell r="C6509" t="str">
            <v>M</v>
          </cell>
          <cell r="E6509" t="str">
            <v>38,50</v>
          </cell>
        </row>
        <row r="6510">
          <cell r="A6510">
            <v>7712</v>
          </cell>
          <cell r="B6510" t="str">
            <v>TUBO CERAMICA ESG EB-5 PB DN 375</v>
          </cell>
          <cell r="C6510" t="str">
            <v>M</v>
          </cell>
          <cell r="E6510" t="str">
            <v>42,39</v>
          </cell>
        </row>
        <row r="6511">
          <cell r="A6511">
            <v>7711</v>
          </cell>
          <cell r="B6511" t="str">
            <v>TUBO CERAMICA ESG EB-5 PB DN 400</v>
          </cell>
          <cell r="C6511" t="str">
            <v>M</v>
          </cell>
          <cell r="E6511" t="str">
            <v>50,24</v>
          </cell>
        </row>
        <row r="6512">
          <cell r="A6512">
            <v>7709</v>
          </cell>
          <cell r="B6512" t="str">
            <v>TUBO CERAMICA ESG EB-5 PB DN 450</v>
          </cell>
          <cell r="C6512" t="str">
            <v>M</v>
          </cell>
          <cell r="E6512" t="str">
            <v>70,83</v>
          </cell>
        </row>
        <row r="6513">
          <cell r="A6513">
            <v>7702</v>
          </cell>
          <cell r="B6513" t="str">
            <v>TUBO CERAMICA ESG EB-5 PB DN 75</v>
          </cell>
          <cell r="C6513" t="str">
            <v>M</v>
          </cell>
          <cell r="E6513" t="str">
            <v>4,54</v>
          </cell>
        </row>
        <row r="6514">
          <cell r="A6514">
            <v>12334</v>
          </cell>
          <cell r="B6514" t="str">
            <v>TUBO CERAMICO PERFURADO DN 100 MM - P/ DRENAGEM</v>
          </cell>
          <cell r="C6514" t="str">
            <v>M</v>
          </cell>
          <cell r="E6514" t="str">
            <v>4,94</v>
          </cell>
        </row>
        <row r="6515">
          <cell r="A6515">
            <v>12335</v>
          </cell>
          <cell r="B6515" t="str">
            <v>TUBO CERAMICO PERFURADO DN 150 MM - P/ DRENAGEM</v>
          </cell>
          <cell r="C6515" t="str">
            <v>M</v>
          </cell>
          <cell r="E6515" t="str">
            <v>6,79</v>
          </cell>
        </row>
        <row r="6516">
          <cell r="A6516">
            <v>12336</v>
          </cell>
          <cell r="B6516" t="str">
            <v>TUBO CERAMICO PERFURADO DN 200 MM - P/ DRENAGEM</v>
          </cell>
          <cell r="C6516" t="str">
            <v>M</v>
          </cell>
          <cell r="E6516" t="str">
            <v>11,78</v>
          </cell>
        </row>
        <row r="6517">
          <cell r="A6517">
            <v>7660</v>
          </cell>
          <cell r="B6517" t="str">
            <v>TUBO CHAPA PRETA E = 1/4" - 30" - 175KG</v>
          </cell>
          <cell r="C6517" t="str">
            <v>M</v>
          </cell>
          <cell r="E6517" t="str">
            <v>1.083,10</v>
          </cell>
        </row>
        <row r="6518">
          <cell r="A6518">
            <v>7681</v>
          </cell>
          <cell r="B6518" t="str">
            <v>TUBO CHAPA PRETA E = 3/16" - 12" - 36KG</v>
          </cell>
          <cell r="C6518" t="str">
            <v>M</v>
          </cell>
          <cell r="E6518" t="str">
            <v>222,81</v>
          </cell>
        </row>
        <row r="6519">
          <cell r="A6519">
            <v>7682</v>
          </cell>
          <cell r="B6519" t="str">
            <v>TUBO CHAPA PRETA E = 3/16" - 14" - 42KG</v>
          </cell>
          <cell r="C6519" t="str">
            <v>M</v>
          </cell>
          <cell r="E6519" t="str">
            <v>259,94</v>
          </cell>
        </row>
        <row r="6520">
          <cell r="A6520">
            <v>7671</v>
          </cell>
          <cell r="B6520" t="str">
            <v>TUBO CHAPA PRETA E = 3/16" - 16" - 47KG</v>
          </cell>
          <cell r="C6520" t="str">
            <v>M</v>
          </cell>
          <cell r="E6520" t="str">
            <v>290,89</v>
          </cell>
        </row>
        <row r="6521">
          <cell r="A6521">
            <v>7670</v>
          </cell>
          <cell r="B6521" t="str">
            <v>TUBO CHAPA PRETA E = 3/16" - 18" - 53KG</v>
          </cell>
          <cell r="C6521" t="str">
            <v>M</v>
          </cell>
          <cell r="E6521" t="str">
            <v>328,02</v>
          </cell>
        </row>
        <row r="6522">
          <cell r="A6522">
            <v>7668</v>
          </cell>
          <cell r="B6522" t="str">
            <v>TUBO CHAPA PRETA E = 3/16" - 20" - 71KG</v>
          </cell>
          <cell r="C6522" t="str">
            <v>M</v>
          </cell>
          <cell r="E6522" t="str">
            <v>439,43</v>
          </cell>
        </row>
        <row r="6523">
          <cell r="A6523">
            <v>7666</v>
          </cell>
          <cell r="B6523" t="str">
            <v>TUBO CHAPA PRETA E = 3/16" - 22" - 88KG</v>
          </cell>
          <cell r="C6523" t="str">
            <v>M</v>
          </cell>
          <cell r="E6523" t="str">
            <v>544,64</v>
          </cell>
        </row>
        <row r="6524">
          <cell r="A6524">
            <v>7667</v>
          </cell>
          <cell r="B6524" t="str">
            <v>TUBO CHAPA PRETA E = 3/16" - 26" - 147KG</v>
          </cell>
          <cell r="C6524" t="str">
            <v>M</v>
          </cell>
          <cell r="E6524" t="str">
            <v>909,80</v>
          </cell>
        </row>
        <row r="6525">
          <cell r="A6525">
            <v>7685</v>
          </cell>
          <cell r="B6525" t="str">
            <v>TUBO CHAPA PRETA E = 3/8" - 20" -117 KG</v>
          </cell>
          <cell r="C6525" t="str">
            <v>M</v>
          </cell>
          <cell r="E6525" t="str">
            <v>724,13</v>
          </cell>
        </row>
        <row r="6526">
          <cell r="A6526">
            <v>7686</v>
          </cell>
          <cell r="B6526" t="str">
            <v>TUBO CHAPA PRETA E = 3/8" - 26" -153 KG</v>
          </cell>
          <cell r="C6526" t="str">
            <v>M</v>
          </cell>
          <cell r="E6526" t="str">
            <v>946,94</v>
          </cell>
        </row>
        <row r="6527">
          <cell r="A6527">
            <v>7676</v>
          </cell>
          <cell r="B6527" t="str">
            <v>TUBO CHAPA PRETA E = 3/8" - 30" -177KG</v>
          </cell>
          <cell r="C6527" t="str">
            <v>M</v>
          </cell>
          <cell r="E6527" t="str">
            <v>1.095,48</v>
          </cell>
        </row>
        <row r="6528">
          <cell r="A6528">
            <v>12742</v>
          </cell>
          <cell r="B6528" t="str">
            <v>TUBO COBRE CLASSE "E" DN 104 MM</v>
          </cell>
          <cell r="C6528" t="str">
            <v>M</v>
          </cell>
          <cell r="E6528" t="str">
            <v>102,93</v>
          </cell>
        </row>
        <row r="6529">
          <cell r="A6529">
            <v>12713</v>
          </cell>
          <cell r="B6529" t="str">
            <v>TUBO COBRE CLASSE "E" DN 15 MM</v>
          </cell>
          <cell r="C6529" t="str">
            <v>M</v>
          </cell>
          <cell r="E6529" t="str">
            <v>7,07</v>
          </cell>
        </row>
        <row r="6530">
          <cell r="A6530">
            <v>12743</v>
          </cell>
          <cell r="B6530" t="str">
            <v>TUBO COBRE CLASSE "E" DN 22 MM</v>
          </cell>
          <cell r="C6530" t="str">
            <v>M</v>
          </cell>
          <cell r="E6530" t="str">
            <v>9,85</v>
          </cell>
        </row>
        <row r="6531">
          <cell r="A6531">
            <v>12744</v>
          </cell>
          <cell r="B6531" t="str">
            <v>TUBO COBRE CLASSE "E" DN 28 MM</v>
          </cell>
          <cell r="C6531" t="str">
            <v>M</v>
          </cell>
          <cell r="E6531" t="str">
            <v>11,94</v>
          </cell>
        </row>
        <row r="6532">
          <cell r="A6532">
            <v>12745</v>
          </cell>
          <cell r="B6532" t="str">
            <v>TUBO COBRE CLASSE "E" DN 35 MM</v>
          </cell>
          <cell r="C6532" t="str">
            <v>M</v>
          </cell>
          <cell r="E6532" t="str">
            <v>17,89</v>
          </cell>
        </row>
        <row r="6533">
          <cell r="A6533">
            <v>12746</v>
          </cell>
          <cell r="B6533" t="str">
            <v>TUBO COBRE CLASSE "E" DN 42 MM</v>
          </cell>
          <cell r="C6533" t="str">
            <v>M</v>
          </cell>
          <cell r="E6533" t="str">
            <v>29,08</v>
          </cell>
        </row>
        <row r="6534">
          <cell r="A6534">
            <v>12747</v>
          </cell>
          <cell r="B6534" t="str">
            <v>TUBO COBRE CLASSE "E" DN 54 MM</v>
          </cell>
          <cell r="C6534" t="str">
            <v>M</v>
          </cell>
          <cell r="E6534" t="str">
            <v>35,84</v>
          </cell>
        </row>
        <row r="6535">
          <cell r="A6535">
            <v>12748</v>
          </cell>
          <cell r="B6535" t="str">
            <v>TUBO COBRE CLASSE "E" DN 66 MM</v>
          </cell>
          <cell r="C6535" t="str">
            <v>M</v>
          </cell>
          <cell r="E6535" t="str">
            <v>50,32</v>
          </cell>
        </row>
        <row r="6536">
          <cell r="A6536">
            <v>12749</v>
          </cell>
          <cell r="B6536" t="str">
            <v>TUBO COBRE CLASSE "E" DN 79 MM</v>
          </cell>
          <cell r="C6536" t="str">
            <v>M</v>
          </cell>
          <cell r="E6536" t="str">
            <v>71,90</v>
          </cell>
        </row>
        <row r="6537">
          <cell r="A6537">
            <v>7720</v>
          </cell>
          <cell r="B6537" t="str">
            <v>TUBO CONCRETO ARMADO CLASSE A-2 PB JE NBR-8890 DN 1000MM P/ ESG SANITARIO</v>
          </cell>
          <cell r="C6537" t="str">
            <v>M</v>
          </cell>
          <cell r="E6537" t="str">
            <v>299,68</v>
          </cell>
        </row>
        <row r="6538">
          <cell r="A6538">
            <v>7749</v>
          </cell>
          <cell r="B6538" t="str">
            <v>TUBO CONCRETO ARMADO CLASSE A-2 PB JE NBR-8890 DN 1200MM P/ ESG SANITARIO</v>
          </cell>
          <cell r="C6538" t="str">
            <v>M</v>
          </cell>
          <cell r="E6538" t="str">
            <v>463,67</v>
          </cell>
        </row>
        <row r="6539">
          <cell r="A6539">
            <v>7723</v>
          </cell>
          <cell r="B6539" t="str">
            <v>TUBO CONCRETO ARMADO CLASSE A-2 PB JE NBR-8890 DN 1500MM P/ ESG SANITARIO</v>
          </cell>
          <cell r="C6539" t="str">
            <v>M</v>
          </cell>
          <cell r="E6539" t="str">
            <v>734,50</v>
          </cell>
        </row>
        <row r="6540">
          <cell r="A6540">
            <v>7718</v>
          </cell>
          <cell r="B6540" t="str">
            <v>TUBO CONCRETO ARMADO CLASSE A-2 PB JE NBR-8890 DN 2000MM P/ ESG SANITARIO</v>
          </cell>
          <cell r="C6540" t="str">
            <v>M</v>
          </cell>
          <cell r="E6540" t="str">
            <v>1.316,98</v>
          </cell>
        </row>
        <row r="6541">
          <cell r="A6541">
            <v>7740</v>
          </cell>
          <cell r="B6541" t="str">
            <v>TUBO CONCRETO ARMADO CLASSE A-2 PB JE NBR-8890 DN 400MM P/ ESG SANITARIO</v>
          </cell>
          <cell r="C6541" t="str">
            <v>M</v>
          </cell>
          <cell r="E6541" t="str">
            <v>80,11</v>
          </cell>
        </row>
        <row r="6542">
          <cell r="A6542">
            <v>7741</v>
          </cell>
          <cell r="B6542" t="str">
            <v>TUBO CONCRETO ARMADO CLASSE A-2 PB JE NBR-8890 DN 500MM P/ ESG SANITARIO</v>
          </cell>
          <cell r="C6542" t="str">
            <v>M</v>
          </cell>
          <cell r="E6542" t="str">
            <v>110,15</v>
          </cell>
        </row>
        <row r="6543">
          <cell r="A6543">
            <v>7774</v>
          </cell>
          <cell r="B6543" t="str">
            <v>TUBO CONCRETO ARMADO CLASSE A-2 PB JE NBR-8890 DN 600MM P/ ESG SANITARIO</v>
          </cell>
          <cell r="C6543" t="str">
            <v>M</v>
          </cell>
          <cell r="E6543" t="str">
            <v>126,11</v>
          </cell>
        </row>
        <row r="6544">
          <cell r="A6544">
            <v>7744</v>
          </cell>
          <cell r="B6544" t="str">
            <v>TUBO CONCRETO ARMADO CLASSE A-2 PB JE NBR-8890 DN 700MM P/ ESG SANITARIO</v>
          </cell>
          <cell r="C6544" t="str">
            <v>M</v>
          </cell>
          <cell r="E6544" t="str">
            <v>176,83</v>
          </cell>
        </row>
        <row r="6545">
          <cell r="A6545">
            <v>7773</v>
          </cell>
          <cell r="B6545" t="str">
            <v>TUBO CONCRETO ARMADO CLASSE A-2 PB JE NBR-8890 DN 800MM P/ ESG SANITARIO</v>
          </cell>
          <cell r="C6545" t="str">
            <v>M</v>
          </cell>
          <cell r="E6545" t="str">
            <v>204,33</v>
          </cell>
        </row>
        <row r="6546">
          <cell r="A6546">
            <v>7754</v>
          </cell>
          <cell r="B6546" t="str">
            <v>TUBO CONCRETO ARMADO CLASSE A-2 PB JE NBR-8890 DN 900MM P/ ESG SANITARIO</v>
          </cell>
          <cell r="C6546" t="str">
            <v>M</v>
          </cell>
          <cell r="E6546" t="str">
            <v>279,97</v>
          </cell>
        </row>
        <row r="6547">
          <cell r="A6547">
            <v>7735</v>
          </cell>
          <cell r="B6547" t="str">
            <v>TUBO CONCRETO ARMADO CLASSE A-3 PB JE NBR-8890 DN 1000MM P/ ESG SANITARIO</v>
          </cell>
          <cell r="C6547" t="str">
            <v>M</v>
          </cell>
          <cell r="E6547" t="str">
            <v>384,84</v>
          </cell>
        </row>
        <row r="6548">
          <cell r="A6548">
            <v>7729</v>
          </cell>
          <cell r="B6548" t="str">
            <v>TUBO CONCRETO ARMADO CLASSE A-3 PB JE NBR-8890 DN 1200MM P/ ESG SANITARIO</v>
          </cell>
          <cell r="C6548" t="str">
            <v>M</v>
          </cell>
          <cell r="E6548" t="str">
            <v>548,89</v>
          </cell>
        </row>
        <row r="6549">
          <cell r="A6549">
            <v>7730</v>
          </cell>
          <cell r="B6549" t="str">
            <v>TUBO CONCRETO ARMADO CLASSE A-3 PB JE NBR-8890 DN 1500MM P/ ESG SANITARIO</v>
          </cell>
          <cell r="C6549" t="str">
            <v>M</v>
          </cell>
          <cell r="E6549" t="str">
            <v>865,83</v>
          </cell>
        </row>
        <row r="6550">
          <cell r="A6550">
            <v>7731</v>
          </cell>
          <cell r="B6550" t="str">
            <v>TUBO CONCRETO ARMADO CLASSE A-3 PB JE NBR-8890 DN 2000MM P/ ESG SANITARIO</v>
          </cell>
          <cell r="C6550" t="str">
            <v>M</v>
          </cell>
          <cell r="E6550" t="str">
            <v>1.584,06</v>
          </cell>
        </row>
        <row r="6551">
          <cell r="A6551">
            <v>7755</v>
          </cell>
          <cell r="B6551" t="str">
            <v>TUBO CONCRETO ARMADO CLASSE A-3 PB JE NBR-8890 DN 400MM P/ ESG SANITARIO</v>
          </cell>
          <cell r="C6551" t="str">
            <v>M</v>
          </cell>
          <cell r="E6551" t="str">
            <v>107,14</v>
          </cell>
        </row>
        <row r="6552">
          <cell r="A6552">
            <v>7776</v>
          </cell>
          <cell r="B6552" t="str">
            <v>TUBO CONCRETO ARMADO CLASSE A-3 PB JE NBR-8890 DN 500MM P/ ESG SANITARIO</v>
          </cell>
          <cell r="C6552" t="str">
            <v>M</v>
          </cell>
          <cell r="E6552" t="str">
            <v>140,16</v>
          </cell>
        </row>
        <row r="6553">
          <cell r="A6553">
            <v>7743</v>
          </cell>
          <cell r="B6553" t="str">
            <v>TUBO CONCRETO ARMADO CLASSE A-3 PB JE NBR-8890 DN 600MM P/ ESG SANITARIO</v>
          </cell>
          <cell r="C6553" t="str">
            <v>M</v>
          </cell>
          <cell r="E6553" t="str">
            <v>187,94</v>
          </cell>
        </row>
        <row r="6554">
          <cell r="A6554">
            <v>7733</v>
          </cell>
          <cell r="B6554" t="str">
            <v>TUBO CONCRETO ARMADO CLASSE A-3 PB JE NBR-8890 DN 700MM P/ ESG SANITARIO</v>
          </cell>
          <cell r="C6554" t="str">
            <v>M</v>
          </cell>
          <cell r="E6554" t="str">
            <v>226,74</v>
          </cell>
        </row>
        <row r="6555">
          <cell r="A6555">
            <v>7775</v>
          </cell>
          <cell r="B6555" t="str">
            <v>TUBO CONCRETO ARMADO CLASSE A-3 PB JE NBR-8890 DN 800MM P/ ESG SANITARIO</v>
          </cell>
          <cell r="C6555" t="str">
            <v>M</v>
          </cell>
          <cell r="E6555" t="str">
            <v>261,34</v>
          </cell>
        </row>
        <row r="6556">
          <cell r="A6556">
            <v>7734</v>
          </cell>
          <cell r="B6556" t="str">
            <v>TUBO CONCRETO ARMADO CLASSE A-3 PB JE NBR-8890 DN 900MM P/ ESG SANITARIO</v>
          </cell>
          <cell r="C6556" t="str">
            <v>M</v>
          </cell>
          <cell r="E6556" t="str">
            <v>333,76</v>
          </cell>
        </row>
        <row r="6557">
          <cell r="A6557">
            <v>13256</v>
          </cell>
          <cell r="B6557" t="str">
            <v>TUBO CONCRETO ARMADO CLASSE CA-1 PB EB-103 DN 1100MM P/ DRENAGEM</v>
          </cell>
          <cell r="C6557" t="str">
            <v>M</v>
          </cell>
          <cell r="E6557" t="str">
            <v>223,32</v>
          </cell>
        </row>
        <row r="6558">
          <cell r="A6558">
            <v>7753</v>
          </cell>
          <cell r="B6558" t="str">
            <v>TUBO CONCRETO ARMADO CLASSE CA-1 PB NBR-9794 DN 1000MM P/AGUAS PLUVIAIS</v>
          </cell>
          <cell r="C6558" t="str">
            <v>M</v>
          </cell>
          <cell r="E6558" t="str">
            <v>178,53</v>
          </cell>
        </row>
        <row r="6559">
          <cell r="A6559">
            <v>7757</v>
          </cell>
          <cell r="B6559" t="str">
            <v>TUBO CONCRETO ARMADO CLASSE CA-1 PB NBR-9794 DN 1200MM P/AGUAS PLUVIAIS</v>
          </cell>
          <cell r="C6559" t="str">
            <v>M</v>
          </cell>
          <cell r="E6559" t="str">
            <v>209,76</v>
          </cell>
        </row>
        <row r="6560">
          <cell r="A6560">
            <v>7758</v>
          </cell>
          <cell r="B6560" t="str">
            <v>TUBO CONCRETO ARMADO CLASSE CA-1 PB NBR-9794 DN 1500MM P/AGUAS PLUVIAIS</v>
          </cell>
          <cell r="C6560" t="str">
            <v>M</v>
          </cell>
          <cell r="E6560" t="str">
            <v>375,75</v>
          </cell>
        </row>
        <row r="6561">
          <cell r="A6561">
            <v>7759</v>
          </cell>
          <cell r="B6561" t="str">
            <v>TUBO CONCRETO ARMADO CLASSE CA-1 PB NBR-9794 DN 2000MM P/AGUAS PLUVIAIS</v>
          </cell>
          <cell r="C6561" t="str">
            <v>M</v>
          </cell>
          <cell r="E6561" t="str">
            <v>930,79</v>
          </cell>
        </row>
        <row r="6562">
          <cell r="A6562">
            <v>7745</v>
          </cell>
          <cell r="B6562" t="str">
            <v>TUBO CONCRETO ARMADO CLASSE CA-1 PB NBR-9794 DN 400MM P/AGUAS PLUVIAIS</v>
          </cell>
          <cell r="C6562" t="str">
            <v>M</v>
          </cell>
          <cell r="E6562" t="str">
            <v>46,29</v>
          </cell>
        </row>
        <row r="6563">
          <cell r="A6563">
            <v>7714</v>
          </cell>
          <cell r="B6563" t="str">
            <v>TUBO CONCRETO ARMADO CLASSE CA-1 PB NBR-9794 DN 500MM P/AGUAS PLUVIAIS</v>
          </cell>
          <cell r="C6563" t="str">
            <v>M</v>
          </cell>
          <cell r="E6563" t="str">
            <v>57,37</v>
          </cell>
        </row>
        <row r="6564">
          <cell r="A6564">
            <v>7725</v>
          </cell>
          <cell r="B6564" t="str">
            <v>TUBO CONCRETO ARMADO CLASSE CA-1 PB NBR-9794 DN 600MM P/AGUAS PLUVIAIS</v>
          </cell>
          <cell r="C6564" t="str">
            <v>M</v>
          </cell>
          <cell r="E6564" t="str">
            <v>67,74</v>
          </cell>
        </row>
        <row r="6565">
          <cell r="A6565">
            <v>7742</v>
          </cell>
          <cell r="B6565" t="str">
            <v>TUBO CONCRETO ARMADO CLASSE CA-1 PB NBR-9794 DN 700MM P/AGUAS PLUVIAIS</v>
          </cell>
          <cell r="C6565" t="str">
            <v>M</v>
          </cell>
          <cell r="E6565" t="str">
            <v>110,52</v>
          </cell>
        </row>
        <row r="6566">
          <cell r="A6566">
            <v>7750</v>
          </cell>
          <cell r="B6566" t="str">
            <v>TUBO CONCRETO ARMADO CLASSE CA-1 PB NBR-9794 DN 800MM P/AGUAS PLUVIAIS</v>
          </cell>
          <cell r="C6566" t="str">
            <v>M</v>
          </cell>
          <cell r="E6566" t="str">
            <v>116,66</v>
          </cell>
        </row>
        <row r="6567">
          <cell r="A6567">
            <v>7756</v>
          </cell>
          <cell r="B6567" t="str">
            <v>TUBO CONCRETO ARMADO CLASSE CA-1 PB NBR-9794 DN 900MM P/AGUAS PLUVIAIS</v>
          </cell>
          <cell r="C6567" t="str">
            <v>M</v>
          </cell>
          <cell r="E6567" t="str">
            <v>175,60</v>
          </cell>
        </row>
        <row r="6568">
          <cell r="A6568">
            <v>7765</v>
          </cell>
          <cell r="B6568" t="str">
            <v>TUBO CONCRETO ARMADO CLASSE CA-2 PB NBR-9794 DN 1000MM P/AGUAS PLUVIAIS</v>
          </cell>
          <cell r="C6568" t="str">
            <v>M</v>
          </cell>
          <cell r="E6568" t="str">
            <v>205,80</v>
          </cell>
        </row>
        <row r="6569">
          <cell r="A6569">
            <v>12569</v>
          </cell>
          <cell r="B6569" t="str">
            <v>TUBO CONCRETO ARMADO CLASSE CA-2 PB NBR-9794 DN 1100MM P/AGUAS PLUVIAIS</v>
          </cell>
          <cell r="C6569" t="str">
            <v>M</v>
          </cell>
          <cell r="E6569" t="str">
            <v>234,91</v>
          </cell>
        </row>
        <row r="6570">
          <cell r="A6570">
            <v>7766</v>
          </cell>
          <cell r="B6570" t="str">
            <v>TUBO CONCRETO ARMADO CLASSE CA-2 PB NBR-9794 DN 1200MM P/AGUAS PLUVIAIS</v>
          </cell>
          <cell r="C6570" t="str">
            <v>M</v>
          </cell>
          <cell r="E6570" t="str">
            <v>297,07</v>
          </cell>
        </row>
        <row r="6571">
          <cell r="A6571">
            <v>7767</v>
          </cell>
          <cell r="B6571" t="str">
            <v>TUBO CONCRETO ARMADO CLASSE CA-2 PB NBR-9794 DN 1500MM P/AGUAS PLUVIAIS</v>
          </cell>
          <cell r="C6571" t="str">
            <v>M</v>
          </cell>
          <cell r="E6571" t="str">
            <v>402,22</v>
          </cell>
        </row>
        <row r="6572">
          <cell r="A6572">
            <v>7727</v>
          </cell>
          <cell r="B6572" t="str">
            <v>TUBO CONCRETO ARMADO CLASSE CA-2 PB NBR-9794 DN 2000MM P/AGUAS PLUVIAIS</v>
          </cell>
          <cell r="C6572" t="str">
            <v>M</v>
          </cell>
          <cell r="E6572" t="str">
            <v>1.013,67</v>
          </cell>
        </row>
        <row r="6573">
          <cell r="A6573">
            <v>7760</v>
          </cell>
          <cell r="B6573" t="str">
            <v>TUBO CONCRETO ARMADO CLASSE CA-2 PB NBR-9794 DN 300MM P/AGUAS PLUVIAIS</v>
          </cell>
          <cell r="C6573" t="str">
            <v>M</v>
          </cell>
          <cell r="E6573" t="str">
            <v>40,52</v>
          </cell>
        </row>
        <row r="6574">
          <cell r="A6574">
            <v>7761</v>
          </cell>
          <cell r="B6574" t="str">
            <v>TUBO CONCRETO ARMADO CLASSE CA-2 PB NBR-9794 DN 400MM P/AGUAS PLUVIAIS</v>
          </cell>
          <cell r="C6574" t="str">
            <v>M</v>
          </cell>
          <cell r="E6574" t="str">
            <v>46,66</v>
          </cell>
        </row>
        <row r="6575">
          <cell r="A6575">
            <v>7752</v>
          </cell>
          <cell r="B6575" t="str">
            <v>TUBO CONCRETO ARMADO CLASSE CA-2 PB NBR-9794 DN 500MM P/AGUAS PLUVIAIS</v>
          </cell>
          <cell r="C6575" t="str">
            <v>M</v>
          </cell>
          <cell r="E6575" t="str">
            <v>65,08</v>
          </cell>
        </row>
        <row r="6576">
          <cell r="A6576">
            <v>7762</v>
          </cell>
          <cell r="B6576" t="str">
            <v>TUBO CONCRETO ARMADO CLASSE CA-2 PB NBR-9794 DN 600MM P/AGUAS PLUVIAIS</v>
          </cell>
          <cell r="C6576" t="str">
            <v>M</v>
          </cell>
          <cell r="E6576" t="str">
            <v>80,68</v>
          </cell>
        </row>
        <row r="6577">
          <cell r="A6577">
            <v>7722</v>
          </cell>
          <cell r="B6577" t="str">
            <v>TUBO CONCRETO ARMADO CLASSE CA-2 PB NBR-9794 DN 700MM P/AGUAS PLUVIAIS</v>
          </cell>
          <cell r="C6577" t="str">
            <v>M</v>
          </cell>
          <cell r="E6577" t="str">
            <v>116,66</v>
          </cell>
        </row>
        <row r="6578">
          <cell r="A6578">
            <v>7763</v>
          </cell>
          <cell r="B6578" t="str">
            <v>TUBO CONCRETO ARMADO CLASSE CA-2 PB NBR-9794 DN 800MM P/AGUAS PLUVIAIS</v>
          </cell>
          <cell r="C6578" t="str">
            <v>M</v>
          </cell>
          <cell r="E6578" t="str">
            <v>122,80</v>
          </cell>
        </row>
        <row r="6579">
          <cell r="A6579">
            <v>7764</v>
          </cell>
          <cell r="B6579" t="str">
            <v>TUBO CONCRETO ARMADO CLASSE CA-2 PB NBR-9794 DN 900MM P/AGUAS PLUVIAIS</v>
          </cell>
          <cell r="C6579" t="str">
            <v>M</v>
          </cell>
          <cell r="E6579" t="str">
            <v>190,95</v>
          </cell>
        </row>
        <row r="6580">
          <cell r="A6580">
            <v>12572</v>
          </cell>
          <cell r="B6580" t="str">
            <v>TUBO CONCRETO ARMADO CLASSE CA-3 PB NBR-9794 DN 1000MM P/AGUAS PLUVIAIS</v>
          </cell>
          <cell r="C6580" t="str">
            <v>M</v>
          </cell>
          <cell r="E6580" t="str">
            <v>260,33</v>
          </cell>
        </row>
        <row r="6581">
          <cell r="A6581">
            <v>12573</v>
          </cell>
          <cell r="B6581" t="str">
            <v>TUBO CONCRETO ARMADO CLASSE CA-3 PB NBR-9794 DN 1100MM P/AGUAS PLUVIAIS</v>
          </cell>
          <cell r="C6581" t="str">
            <v>M</v>
          </cell>
          <cell r="E6581" t="str">
            <v>315,58</v>
          </cell>
        </row>
        <row r="6582">
          <cell r="A6582">
            <v>12574</v>
          </cell>
          <cell r="B6582" t="str">
            <v>TUBO CONCRETO ARMADO CLASSE CA-3 PB NBR-9794 DN 1200MM P/AGUAS PLUVIAIS</v>
          </cell>
          <cell r="C6582" t="str">
            <v>M</v>
          </cell>
          <cell r="E6582" t="str">
            <v>362,00</v>
          </cell>
        </row>
        <row r="6583">
          <cell r="A6583">
            <v>12575</v>
          </cell>
          <cell r="B6583" t="str">
            <v>TUBO CONCRETO ARMADO CLASSE CA-3 PB NBR-9794 DN 1500MM P/AGUAS PLUVIAIS</v>
          </cell>
          <cell r="C6583" t="str">
            <v>M</v>
          </cell>
          <cell r="E6583" t="str">
            <v>521,57</v>
          </cell>
        </row>
        <row r="6584">
          <cell r="A6584">
            <v>12576</v>
          </cell>
          <cell r="B6584" t="str">
            <v>TUBO CONCRETO ARMADO CLASSE CA-3 PB NBR-9794 DN 400MM P/AGUAS PLUVIAIS</v>
          </cell>
          <cell r="C6584" t="str">
            <v>M</v>
          </cell>
          <cell r="E6584" t="str">
            <v>61,40</v>
          </cell>
        </row>
        <row r="6585">
          <cell r="A6585">
            <v>12577</v>
          </cell>
          <cell r="B6585" t="str">
            <v>TUBO CONCRETO ARMADO CLASSE CA-3 PB NBR-9794 DN 500MM P/AGUAS PLUVIAIS</v>
          </cell>
          <cell r="C6585" t="str">
            <v>M</v>
          </cell>
          <cell r="E6585" t="str">
            <v>79,82</v>
          </cell>
        </row>
        <row r="6586">
          <cell r="A6586">
            <v>12578</v>
          </cell>
          <cell r="B6586" t="str">
            <v>TUBO CONCRETO ARMADO CLASSE CA-3 PB NBR-9794 DN 600MM P/AGUAS PLUVIAIS</v>
          </cell>
          <cell r="C6586" t="str">
            <v>M</v>
          </cell>
          <cell r="E6586" t="str">
            <v>93,94</v>
          </cell>
        </row>
        <row r="6587">
          <cell r="A6587">
            <v>12579</v>
          </cell>
          <cell r="B6587" t="str">
            <v>TUBO CONCRETO ARMADO CLASSE CA-3 PB NBR-9794 DN 700MM P/AGUAS PLUVIAIS</v>
          </cell>
          <cell r="C6587" t="str">
            <v>M</v>
          </cell>
          <cell r="E6587" t="str">
            <v>147,35</v>
          </cell>
        </row>
        <row r="6588">
          <cell r="A6588">
            <v>12580</v>
          </cell>
          <cell r="B6588" t="str">
            <v>TUBO CONCRETO ARMADO CLASSE CA-3 PB NBR-9794 DN 800MM P/AGUAS PLUVIAIS</v>
          </cell>
          <cell r="C6588" t="str">
            <v>M</v>
          </cell>
          <cell r="E6588" t="str">
            <v>155,95</v>
          </cell>
        </row>
        <row r="6589">
          <cell r="A6589">
            <v>12581</v>
          </cell>
          <cell r="B6589" t="str">
            <v>TUBO CONCRETO ARMADO CLASSE CA-3 PB NBR-9794 DN 900MM P/AGUAS PLUVIAIS</v>
          </cell>
          <cell r="C6589" t="str">
            <v>M</v>
          </cell>
          <cell r="E6589" t="str">
            <v>256,03</v>
          </cell>
        </row>
        <row r="6590">
          <cell r="A6590">
            <v>7791</v>
          </cell>
          <cell r="B6590" t="str">
            <v>TUBO CONCRETO SIMPLES CLASSE - PS1 PB NBR-8890 DN 600MM P/AGUAS PLUVIAIS</v>
          </cell>
          <cell r="C6590" t="str">
            <v>M</v>
          </cell>
          <cell r="E6590" t="str">
            <v>36,29</v>
          </cell>
        </row>
        <row r="6591">
          <cell r="A6591">
            <v>7795</v>
          </cell>
          <cell r="B6591" t="str">
            <v>TUBO CONCRETO SIMPLES CLASSE - PS1, PB NBR-8890 DN 500MM P/AGUAS PLUVIAIS</v>
          </cell>
          <cell r="C6591" t="str">
            <v>M</v>
          </cell>
          <cell r="E6591" t="str">
            <v>31,75</v>
          </cell>
        </row>
        <row r="6592">
          <cell r="A6592">
            <v>7790</v>
          </cell>
          <cell r="B6592" t="str">
            <v>TUBO CONCRETO SIMPLES CLASSE - PS2 PB NBR-8890 DN 300MM P/AGUAS PLUVIAIS</v>
          </cell>
          <cell r="C6592" t="str">
            <v>M</v>
          </cell>
          <cell r="E6592" t="str">
            <v>17,24</v>
          </cell>
        </row>
        <row r="6593">
          <cell r="A6593">
            <v>7785</v>
          </cell>
          <cell r="B6593" t="str">
            <v>TUBO CONCRETO SIMPLES CLASSE - PS2 PB NBR-8890 DN 400MM P/AGUAS PLUVIAIS</v>
          </cell>
          <cell r="C6593" t="str">
            <v>M</v>
          </cell>
          <cell r="E6593" t="str">
            <v>22,68</v>
          </cell>
        </row>
        <row r="6594">
          <cell r="A6594">
            <v>7792</v>
          </cell>
          <cell r="B6594" t="str">
            <v>TUBO CONCRETO SIMPLES CLASSE - PS2 PB NBR-8890 DN 500MM P/AGUAS PLUVIAIS</v>
          </cell>
          <cell r="C6594" t="str">
            <v>M</v>
          </cell>
          <cell r="E6594" t="str">
            <v>33,57</v>
          </cell>
        </row>
        <row r="6595">
          <cell r="A6595">
            <v>7793</v>
          </cell>
          <cell r="B6595" t="str">
            <v>TUBO CONCRETO SIMPLES CLASSE - PS2 PB NBR-8890 DN 600MM P/AGUAS PLUVIAIS</v>
          </cell>
          <cell r="C6595" t="str">
            <v>M</v>
          </cell>
          <cell r="E6595" t="str">
            <v>43,55</v>
          </cell>
        </row>
        <row r="6596">
          <cell r="A6596">
            <v>7781</v>
          </cell>
          <cell r="B6596" t="str">
            <v>TUBO CONCRETO SIMPLES CLASSE -PS1 PB NBR-8890 DN 400 MM P/AGUAS PLUVIAIS</v>
          </cell>
          <cell r="C6596" t="str">
            <v>M</v>
          </cell>
          <cell r="E6596" t="str">
            <v>20,84</v>
          </cell>
        </row>
        <row r="6597">
          <cell r="A6597">
            <v>7783</v>
          </cell>
          <cell r="B6597" t="str">
            <v>TUBO CONCRETO SIMPLES CLASSE -PS2 PB NBR-8890 DN 200MM P/AGUAS PLUVIAIS</v>
          </cell>
          <cell r="C6597" t="str">
            <v>M</v>
          </cell>
          <cell r="E6597" t="str">
            <v>13,15</v>
          </cell>
        </row>
        <row r="6598">
          <cell r="A6598">
            <v>13172</v>
          </cell>
          <cell r="B6598" t="str">
            <v>TUBO CONCRETO SIMPLES CLASSE ES, PB JE NBR-8890 DN 400MM P/ ESG SANITARIO</v>
          </cell>
          <cell r="C6598" t="str">
            <v>M</v>
          </cell>
          <cell r="E6598" t="str">
            <v>28,67</v>
          </cell>
        </row>
        <row r="6599">
          <cell r="A6599">
            <v>13159</v>
          </cell>
          <cell r="B6599" t="str">
            <v>TUBO CONCRETO SIMPLES CLASSE ES, PB JE NBR-8890 DN 400MM P/ ESG SANITARIO</v>
          </cell>
          <cell r="C6599" t="str">
            <v>M</v>
          </cell>
          <cell r="E6599" t="str">
            <v>28,67</v>
          </cell>
        </row>
        <row r="6600">
          <cell r="A6600">
            <v>13168</v>
          </cell>
          <cell r="B6600" t="str">
            <v>TUBO CONCRETO SIMPLES CLASSE ES, PB JE NBR-8890 DN 500MM P/ ESG SANITARIO</v>
          </cell>
          <cell r="C6600" t="str">
            <v>M</v>
          </cell>
          <cell r="E6600" t="str">
            <v>36,29</v>
          </cell>
        </row>
        <row r="6601">
          <cell r="A6601">
            <v>13164</v>
          </cell>
          <cell r="B6601" t="str">
            <v>TUBO CONCRETO SIMPLES CLASSE ES, PB JE NBR-8890 DN 500MM P/ ESG SANITARIO</v>
          </cell>
          <cell r="C6601" t="str">
            <v>M</v>
          </cell>
          <cell r="E6601" t="str">
            <v>36,29</v>
          </cell>
        </row>
        <row r="6602">
          <cell r="A6602">
            <v>13162</v>
          </cell>
          <cell r="B6602" t="str">
            <v>TUBO CONCRETO SIMPLES CLASSE ES, PB JE NBR-8890 DN 600MM P/ ESG SANITARIO</v>
          </cell>
          <cell r="C6602" t="str">
            <v>M</v>
          </cell>
          <cell r="E6602" t="str">
            <v>51,26</v>
          </cell>
        </row>
        <row r="6603">
          <cell r="A6603">
            <v>13173</v>
          </cell>
          <cell r="B6603" t="str">
            <v>TUBO CONCRETO SIMPLES CLASSE ES, PB JE NBR-8890 DN 600MM P/ ESG SANITARIO</v>
          </cell>
          <cell r="C6603" t="str">
            <v>M</v>
          </cell>
          <cell r="E6603" t="str">
            <v>51,26</v>
          </cell>
        </row>
        <row r="6604">
          <cell r="A6604">
            <v>7796</v>
          </cell>
          <cell r="B6604" t="str">
            <v>TUBO CONCRETO SIMPLES CLASSE PS1, PB NBR-8890 DN 300MM P/AGUAS PLUVIAIS</v>
          </cell>
          <cell r="C6604" t="str">
            <v>M</v>
          </cell>
          <cell r="E6604" t="str">
            <v>16,33</v>
          </cell>
        </row>
        <row r="6605">
          <cell r="A6605">
            <v>7778</v>
          </cell>
          <cell r="B6605" t="str">
            <v>TUBO CONCRETO SIMPLES CLASSE- PS1, PB NBR-8890 DN 200MM P/AGUAS PLUVIAIS</v>
          </cell>
          <cell r="C6605" t="str">
            <v>M</v>
          </cell>
          <cell r="E6605" t="str">
            <v>11,79</v>
          </cell>
        </row>
        <row r="6606">
          <cell r="A6606">
            <v>12583</v>
          </cell>
          <cell r="B6606" t="str">
            <v>TUBO CONCRETO SIMPLES POROSO DN 200 MM</v>
          </cell>
          <cell r="C6606" t="str">
            <v>M</v>
          </cell>
          <cell r="E6606" t="str">
            <v>11,79</v>
          </cell>
        </row>
        <row r="6607">
          <cell r="A6607">
            <v>12584</v>
          </cell>
          <cell r="B6607" t="str">
            <v>TUBO CONCRETO SIMPLES POROSO DN 300 MM</v>
          </cell>
          <cell r="C6607" t="str">
            <v>M</v>
          </cell>
          <cell r="E6607" t="str">
            <v>16,33</v>
          </cell>
        </row>
        <row r="6608">
          <cell r="A6608">
            <v>21123</v>
          </cell>
          <cell r="B6608" t="str">
            <v>TUBO CPVC(AQUATHERM) SOLDAVEL 15 MM</v>
          </cell>
          <cell r="C6608" t="str">
            <v>M</v>
          </cell>
          <cell r="E6608" t="str">
            <v>5,18</v>
          </cell>
        </row>
        <row r="6609">
          <cell r="A6609">
            <v>21124</v>
          </cell>
          <cell r="B6609" t="str">
            <v>TUBO CPVC(AQUATHERM) SOLDAVEL 22 MM</v>
          </cell>
          <cell r="C6609" t="str">
            <v>M</v>
          </cell>
          <cell r="E6609" t="str">
            <v>9,20</v>
          </cell>
        </row>
        <row r="6610">
          <cell r="A6610">
            <v>21125</v>
          </cell>
          <cell r="B6610" t="str">
            <v>TUBO CPVC(AQUATHERM) SOLDAVEL 28 MM</v>
          </cell>
          <cell r="C6610" t="str">
            <v>M</v>
          </cell>
          <cell r="E6610" t="str">
            <v>14,76</v>
          </cell>
        </row>
        <row r="6611">
          <cell r="A6611">
            <v>1031</v>
          </cell>
          <cell r="B6611" t="str">
            <v>TUBO DE DESCIDA (DESCARGA) EXTERNO PVC P/ CX DESCARGA EXTERNA - 40MM X 1,60M</v>
          </cell>
          <cell r="C6611" t="str">
            <v>UN</v>
          </cell>
          <cell r="E6611" t="str">
            <v>3,00</v>
          </cell>
        </row>
        <row r="6612">
          <cell r="A6612">
            <v>25876</v>
          </cell>
          <cell r="B6612" t="str">
            <v>TUBO DE POLIETILENO DE ALTA DENSIDADE, PEAD, PE-80, DE 1000 MM X 38,5 MM PAREDE, ( SDR 26 - PN 05 ) P/REDE DE AGUA, ISO 4427/96</v>
          </cell>
          <cell r="C6612" t="str">
            <v>M</v>
          </cell>
          <cell r="E6612" t="str">
            <v>2.134,21</v>
          </cell>
        </row>
        <row r="6613">
          <cell r="A6613">
            <v>25874</v>
          </cell>
          <cell r="B6613" t="str">
            <v>TUBO DE POLIETILENO DE ALTA DENSIDADE, PEAD, PE-80, DE 1200 MM X 37,2 MM PAREDE, ( SDR 32,25 - PN 04 ) P/REDE DE AGUA, ISO 4427/96</v>
          </cell>
          <cell r="C6613" t="str">
            <v>M</v>
          </cell>
          <cell r="E6613" t="str">
            <v>2.500,40</v>
          </cell>
        </row>
        <row r="6614">
          <cell r="A6614">
            <v>25877</v>
          </cell>
          <cell r="B6614" t="str">
            <v>TUBO DE POLIETILENO DE ALTA DENSIDADE, PEAD, PE-80, DE 1400 MM X 42,9 MM PAREDE, (SDR 32,25 - PN 04 ) P/REDE DE AGUA, ISO 4427/96</v>
          </cell>
          <cell r="C6614" t="str">
            <v>M</v>
          </cell>
          <cell r="E6614" t="str">
            <v>3.366,45</v>
          </cell>
        </row>
        <row r="6615">
          <cell r="A6615">
            <v>25878</v>
          </cell>
          <cell r="B6615" t="str">
            <v>TUBO DE POLIETILENO DE ALTA DENSIDADE, PEAD, PE-80, DE 160 MM X 14,6 MM PAREDE, (SDR 11 - PN 12,5 ) P/REDE DE AGUA, ISO 4427/96</v>
          </cell>
          <cell r="C6615" t="str">
            <v>M</v>
          </cell>
          <cell r="E6615" t="str">
            <v>115,28</v>
          </cell>
        </row>
        <row r="6616">
          <cell r="A6616">
            <v>25879</v>
          </cell>
          <cell r="B6616" t="str">
            <v>TUBO DE POLIETILENO DE ALTA DENSIDADE, PEAD, PE-80, DE 1600 MM X 49,0 MM PAREDE, ( SDR 32,25 - PN 04 ) P/REDE DE AGUA, ISO 4427/96</v>
          </cell>
          <cell r="C6616" t="str">
            <v>M</v>
          </cell>
          <cell r="E6616" t="str">
            <v>4.391,64</v>
          </cell>
        </row>
        <row r="6617">
          <cell r="A6617">
            <v>25880</v>
          </cell>
          <cell r="B6617" t="str">
            <v>TUBO DE POLIETILENO DE ALTA DENSIDADE, PEAD, PE-80, DE 200 MM X 18,2 MM PAREDE, ( SDR 11 - PN 12,5 ) P/REDE DE AGUA, ISO 4427/96</v>
          </cell>
          <cell r="C6617" t="str">
            <v>M</v>
          </cell>
          <cell r="E6617" t="str">
            <v>179,69</v>
          </cell>
        </row>
        <row r="6618">
          <cell r="A6618">
            <v>25881</v>
          </cell>
          <cell r="B6618" t="str">
            <v>TUBO DE POLIETILENO DE ALTA DENSIDADE, PEAD, PE-80, DE 315 MM X 28,7 MM PAREDE, ( SDR 11 - PN 12,5 ) P/REDE DE AGUA, ISO 4427/96</v>
          </cell>
          <cell r="C6618" t="str">
            <v>M</v>
          </cell>
          <cell r="E6618" t="str">
            <v>445,21</v>
          </cell>
        </row>
        <row r="6619">
          <cell r="A6619">
            <v>25882</v>
          </cell>
          <cell r="B6619" t="str">
            <v>TUBO DE POLIETILENO DE ALTA DENSIDADE, PEAD, PE-80, DE 400 MM X 36,4 MM PAREDE, ( SDR 11 - PN 12,5 ) P/REDE DE AGUA, ISO 4427/96</v>
          </cell>
          <cell r="C6619" t="str">
            <v>M</v>
          </cell>
          <cell r="E6619" t="str">
            <v>717,09</v>
          </cell>
        </row>
        <row r="6620">
          <cell r="A6620">
            <v>25883</v>
          </cell>
          <cell r="B6620" t="str">
            <v>TUBO DE POLIETILENO DE ALTA DENSIDADE, PEAD, PE-80, DE 50 MM X 4,6 MM PAREDE, (SDR 11 - PN 12,5) ISO 4427/96, P/ REDE DE AGUA, ISO 4427/96</v>
          </cell>
          <cell r="C6620" t="str">
            <v>M</v>
          </cell>
          <cell r="E6620" t="str">
            <v>11,45</v>
          </cell>
        </row>
        <row r="6621">
          <cell r="A6621">
            <v>25884</v>
          </cell>
          <cell r="B6621" t="str">
            <v>TUBO DE POLIETILENO DE ALTA DENSIDADE, PEAD, PE-80, DE 500 MM X 45,5 MM PAREDE, ( SDR 11 - PN 12,5 ) P/REDE DE AGUA, ISO 4427/96</v>
          </cell>
          <cell r="C6621" t="str">
            <v>M</v>
          </cell>
          <cell r="E6621" t="str">
            <v>1.119,90</v>
          </cell>
        </row>
        <row r="6622">
          <cell r="A6622">
            <v>25885</v>
          </cell>
          <cell r="B6622" t="str">
            <v>TUBO DE POLIETILENO DE ALTA DENSIDADE, PEAD, PE-80, DE 630 MM X 57,3 MM PAREDE, SDR 11 - PN 12,5 ) P/REDE DE AGUA, ISO 4427/96</v>
          </cell>
          <cell r="C6622" t="str">
            <v>M</v>
          </cell>
          <cell r="E6622" t="str">
            <v>1.276,26</v>
          </cell>
        </row>
        <row r="6623">
          <cell r="A6623">
            <v>25889</v>
          </cell>
          <cell r="B6623" t="str">
            <v>TUBO DE POLIETILENO DE ALTA DENSIDADE, PEAD, PE-80, DE 730 MM X 34,1 MM PAREDE, ( SDR 21 - PN 06 ) P/REDE DE AGUA, ISO 4427/96</v>
          </cell>
          <cell r="C6623" t="str">
            <v>M</v>
          </cell>
          <cell r="E6623" t="str">
            <v>1.393,57</v>
          </cell>
        </row>
        <row r="6624">
          <cell r="A6624">
            <v>25886</v>
          </cell>
          <cell r="B6624" t="str">
            <v>TUBO DE POLIETILENO DE ALTA DENSIDADE, PEAD, PE-80, DE 75 MM X 6,9 MM PAREDE, ( SRD 11 - PN 12,5 ) P/REDE DE AGUA, ISO 4427/96</v>
          </cell>
          <cell r="C6624" t="str">
            <v>M</v>
          </cell>
          <cell r="E6624" t="str">
            <v>25,59</v>
          </cell>
        </row>
        <row r="6625">
          <cell r="A6625">
            <v>25875</v>
          </cell>
          <cell r="B6625" t="str">
            <v>TUBO DE POLIETILENO DE ALTA DENSIDADE, PEAD, PE-80, DE 800 MM X 30,8 MM PAREDE, ( SDR 26 - PN 05 ) P/REDE DE AGUA, ISO 4427/96</v>
          </cell>
          <cell r="C6625" t="str">
            <v>M</v>
          </cell>
          <cell r="E6625" t="str">
            <v>1.365,69</v>
          </cell>
        </row>
        <row r="6626">
          <cell r="A6626">
            <v>25887</v>
          </cell>
          <cell r="B6626" t="str">
            <v>TUBO DE POLIETILENO DE ALTA DENSIDADE, PEAD, PE-80, DE 900 MM X 34,7 MM PAREDE, ( SDR 26 - PN 05 ) P/REDE DE AGUA, ISO 4427/96</v>
          </cell>
          <cell r="C6626" t="str">
            <v>M</v>
          </cell>
          <cell r="E6626" t="str">
            <v>1.731,60</v>
          </cell>
        </row>
        <row r="6627">
          <cell r="A6627">
            <v>9815</v>
          </cell>
          <cell r="B6627" t="str">
            <v>TUBO DE POLIETILENO DE ALTA DENSIDADE, PEAD, PE-80, NBR-8417 32 MM, DIÂMETRO EXTERNO 32 X 3,0 MM DE PAREDE, P/LIGAÇÃO PREDIAL DE AGUA</v>
          </cell>
          <cell r="C6627" t="str">
            <v>M</v>
          </cell>
          <cell r="E6627" t="str">
            <v>4,39</v>
          </cell>
        </row>
        <row r="6628">
          <cell r="A6628">
            <v>9813</v>
          </cell>
          <cell r="B6628" t="str">
            <v>TUBO DE POLIETILENO DE ALTA DENSIDADE, PEAD, PE-80, NBR-8417, DIAMETRO EXT. 20 MM X 2,3 MM DE PAREDE, P/ LIGACAO PREDIAL DE AGUA</v>
          </cell>
          <cell r="C6628" t="str">
            <v>M</v>
          </cell>
          <cell r="E6628" t="str">
            <v>2,10</v>
          </cell>
        </row>
        <row r="6629">
          <cell r="A6629">
            <v>25888</v>
          </cell>
          <cell r="B6629" t="str">
            <v>TUBO DE POLIETILENO DE ALTA DENSIDADE, PEAD, PE-80, 110 MM X 10,0 MM PAREDE, ( SDR 11 - PN 12,5 ) P/REDE DE AGUA, ISO 4427/96</v>
          </cell>
          <cell r="C6629" t="str">
            <v>M</v>
          </cell>
          <cell r="E6629" t="str">
            <v>54,30</v>
          </cell>
        </row>
        <row r="6630">
          <cell r="A6630">
            <v>9574</v>
          </cell>
          <cell r="B6630" t="str">
            <v>TUBO FOFO C/FLANGE E PONTA TFP PN-10 DN 1000</v>
          </cell>
          <cell r="C6630" t="str">
            <v>UN</v>
          </cell>
          <cell r="E6630" t="str">
            <v>0,06</v>
          </cell>
        </row>
        <row r="6631">
          <cell r="A6631">
            <v>9297</v>
          </cell>
          <cell r="B6631" t="str">
            <v>TUBO FOFO C/FLANGE E PONTA TFP PN-10 DN 1000 L = 6,80M</v>
          </cell>
          <cell r="C6631" t="str">
            <v>UN</v>
          </cell>
          <cell r="E6631" t="str">
            <v>0,31</v>
          </cell>
        </row>
        <row r="6632">
          <cell r="A6632">
            <v>9384</v>
          </cell>
          <cell r="B6632" t="str">
            <v>TUBO FOFO C/FLANGE E PONTA TFP PN-10 DN 1200</v>
          </cell>
          <cell r="C6632" t="str">
            <v>UN</v>
          </cell>
          <cell r="E6632" t="str">
            <v>0,08</v>
          </cell>
        </row>
        <row r="6633">
          <cell r="A6633">
            <v>9263</v>
          </cell>
          <cell r="B6633" t="str">
            <v>TUBO FOFO C/FLANGE E PONTA TFP PN-10 DN 1200 L = 6,80M</v>
          </cell>
          <cell r="C6633" t="str">
            <v>UN</v>
          </cell>
          <cell r="E6633" t="str">
            <v>0,42</v>
          </cell>
        </row>
        <row r="6634">
          <cell r="A6634">
            <v>9434</v>
          </cell>
          <cell r="B6634" t="str">
            <v>TUBO FOFO C/FLANGE E PONTA TFP PN-10 DN 350 L = 5,80M</v>
          </cell>
          <cell r="C6634" t="str">
            <v>UN</v>
          </cell>
          <cell r="E6634" t="str">
            <v>0,04</v>
          </cell>
        </row>
        <row r="6635">
          <cell r="A6635">
            <v>9742</v>
          </cell>
          <cell r="B6635" t="str">
            <v>TUBO FOFO C/FLANGE E PONTA TFP PN-10 DN 400</v>
          </cell>
          <cell r="C6635" t="str">
            <v>UN</v>
          </cell>
          <cell r="E6635" t="str">
            <v>0,01</v>
          </cell>
        </row>
        <row r="6636">
          <cell r="A6636">
            <v>9546</v>
          </cell>
          <cell r="B6636" t="str">
            <v>TUBO FOFO C/FLANGE E PONTA TFP PN-10 DN 400 L = 5,80M</v>
          </cell>
          <cell r="C6636" t="str">
            <v>UN</v>
          </cell>
          <cell r="E6636" t="str">
            <v>0,05</v>
          </cell>
        </row>
        <row r="6637">
          <cell r="A6637">
            <v>12260</v>
          </cell>
          <cell r="B6637" t="str">
            <v>TUBO FOFO C/FLANGE E PONTA TFP PN-10 DN 450</v>
          </cell>
          <cell r="C6637" t="str">
            <v>UN</v>
          </cell>
          <cell r="E6637" t="str">
            <v>0,01</v>
          </cell>
        </row>
        <row r="6638">
          <cell r="A6638">
            <v>12280</v>
          </cell>
          <cell r="B6638" t="str">
            <v>TUBO FOFO C/FLANGE E PONTA TFP PN-10 DN 450 L = 5,80M</v>
          </cell>
          <cell r="C6638" t="str">
            <v>UN</v>
          </cell>
          <cell r="E6638" t="str">
            <v>0,06</v>
          </cell>
        </row>
        <row r="6639">
          <cell r="A6639">
            <v>9301</v>
          </cell>
          <cell r="B6639" t="str">
            <v>TUBO FOFO C/FLANGE E PONTA TFP PN-10 DN 500</v>
          </cell>
          <cell r="C6639" t="str">
            <v>UN</v>
          </cell>
          <cell r="E6639" t="str">
            <v>0,02</v>
          </cell>
        </row>
        <row r="6640">
          <cell r="A6640">
            <v>9730</v>
          </cell>
          <cell r="B6640" t="str">
            <v>TUBO FOFO C/FLANGE E PONTA TFP PN-10 DN 500 L = 5,80M</v>
          </cell>
          <cell r="C6640" t="str">
            <v>UN</v>
          </cell>
          <cell r="E6640" t="str">
            <v>0,07</v>
          </cell>
        </row>
        <row r="6641">
          <cell r="A6641">
            <v>9550</v>
          </cell>
          <cell r="B6641" t="str">
            <v>TUBO FOFO C/FLANGE E PONTA TFP PN-10 DN 600</v>
          </cell>
          <cell r="C6641" t="str">
            <v>UN</v>
          </cell>
          <cell r="E6641" t="str">
            <v>0,02</v>
          </cell>
        </row>
        <row r="6642">
          <cell r="A6642">
            <v>9193</v>
          </cell>
          <cell r="B6642" t="str">
            <v>TUBO FOFO C/FLANGE E PONTA TFP PN-10 DN 600 L = 5,80M</v>
          </cell>
          <cell r="C6642" t="str">
            <v>UN</v>
          </cell>
          <cell r="E6642" t="str">
            <v>0,09</v>
          </cell>
        </row>
        <row r="6643">
          <cell r="A6643">
            <v>9722</v>
          </cell>
          <cell r="B6643" t="str">
            <v>TUBO FOFO C/FLANGE E PONTA TFP PN-10 DN 700</v>
          </cell>
          <cell r="C6643" t="str">
            <v>UN</v>
          </cell>
          <cell r="E6643" t="str">
            <v>0,03</v>
          </cell>
        </row>
        <row r="6644">
          <cell r="A6644">
            <v>9704</v>
          </cell>
          <cell r="B6644" t="str">
            <v>TUBO FOFO C/FLANGE E PONTA TFP PN-10 DN 700 L = 6,80M</v>
          </cell>
          <cell r="C6644" t="str">
            <v>UN</v>
          </cell>
          <cell r="E6644" t="str">
            <v>0,18</v>
          </cell>
        </row>
        <row r="6645">
          <cell r="A6645">
            <v>9483</v>
          </cell>
          <cell r="B6645" t="str">
            <v>TUBO FOFO C/FLANGE E PONTA TFP PN-10 DN 800</v>
          </cell>
          <cell r="C6645" t="str">
            <v>UN</v>
          </cell>
          <cell r="E6645" t="str">
            <v>0,04</v>
          </cell>
        </row>
        <row r="6646">
          <cell r="A6646">
            <v>9482</v>
          </cell>
          <cell r="B6646" t="str">
            <v>TUBO FOFO C/FLANGE E PONTA TFP PN-10 DN 800 L = 6,80M</v>
          </cell>
          <cell r="C6646" t="str">
            <v>UN</v>
          </cell>
          <cell r="E6646" t="str">
            <v>0,22</v>
          </cell>
        </row>
        <row r="6647">
          <cell r="A6647">
            <v>9505</v>
          </cell>
          <cell r="B6647" t="str">
            <v>TUBO FOFO C/FLANGE E PONTA TFP PN-10 DN 900</v>
          </cell>
          <cell r="C6647" t="str">
            <v>UN</v>
          </cell>
          <cell r="E6647" t="str">
            <v>0,05</v>
          </cell>
        </row>
        <row r="6648">
          <cell r="A6648">
            <v>9573</v>
          </cell>
          <cell r="B6648" t="str">
            <v>TUBO FOFO C/FLANGE E PONTA TFP PN-10 DN 900 L = 6,80M</v>
          </cell>
          <cell r="C6648" t="str">
            <v>UN</v>
          </cell>
          <cell r="E6648" t="str">
            <v>0,26</v>
          </cell>
        </row>
        <row r="6649">
          <cell r="A6649">
            <v>9326</v>
          </cell>
          <cell r="B6649" t="str">
            <v>TUBO FOFO C/FLANGE E PONTA TFP PN-10/16 DN 100 L = 5,80M</v>
          </cell>
          <cell r="C6649" t="str">
            <v>UN</v>
          </cell>
          <cell r="E6649" t="str">
            <v>0,01</v>
          </cell>
        </row>
        <row r="6650">
          <cell r="A6650">
            <v>9268</v>
          </cell>
          <cell r="B6650" t="str">
            <v>TUBO FOFO C/FLANGE E PONTA TFP PN-10/16 DN 150 L = 5,80M</v>
          </cell>
          <cell r="C6650" t="str">
            <v>UN</v>
          </cell>
          <cell r="E6650">
            <v>0.02</v>
          </cell>
        </row>
        <row r="6651">
          <cell r="A6651">
            <v>9526</v>
          </cell>
          <cell r="B6651" t="str">
            <v>TUBO FOFO C/FLANGE E PONTA TFP PN-10/16 DN 200 L = 5,80M</v>
          </cell>
          <cell r="C6651" t="str">
            <v>UN</v>
          </cell>
          <cell r="E6651" t="str">
            <v>0,02</v>
          </cell>
        </row>
        <row r="6652">
          <cell r="A6652">
            <v>9651</v>
          </cell>
          <cell r="B6652" t="str">
            <v>TUBO FOFO C/FLANGE E PONTA TFP PN-10/16 DN 250 L = 5,80M</v>
          </cell>
          <cell r="C6652" t="str">
            <v>UN</v>
          </cell>
          <cell r="E6652" t="str">
            <v>0,03</v>
          </cell>
        </row>
        <row r="6653">
          <cell r="A6653">
            <v>9197</v>
          </cell>
          <cell r="B6653" t="str">
            <v>TUBO FOFO C/FLANGE E PONTA TFP PN-10/16 DN 300 L = 5,80M</v>
          </cell>
          <cell r="C6653" t="str">
            <v>UN</v>
          </cell>
          <cell r="E6653" t="str">
            <v>0,03</v>
          </cell>
        </row>
        <row r="6654">
          <cell r="A6654">
            <v>9461</v>
          </cell>
          <cell r="B6654" t="str">
            <v>TUBO FOFO C/FLANGE E PONTA TFP PN-16 DN 200 L = 5,80M</v>
          </cell>
          <cell r="C6654" t="str">
            <v>UN</v>
          </cell>
          <cell r="E6654" t="str">
            <v>0,02</v>
          </cell>
        </row>
        <row r="6655">
          <cell r="A6655">
            <v>9304</v>
          </cell>
          <cell r="B6655" t="str">
            <v>TUBO FOFO C/FLANGE E PONTA TFP PN-16 DN 250 L = 5,80M</v>
          </cell>
          <cell r="C6655" t="str">
            <v>UN</v>
          </cell>
          <cell r="E6655" t="str">
            <v>0,03</v>
          </cell>
        </row>
        <row r="6656">
          <cell r="A6656">
            <v>9333</v>
          </cell>
          <cell r="B6656" t="str">
            <v>TUBO FOFO C/FLANGE E PONTA TFP PN-16 DN 300 L = 5,80M</v>
          </cell>
          <cell r="C6656" t="str">
            <v>UN</v>
          </cell>
          <cell r="E6656" t="str">
            <v>0,03</v>
          </cell>
        </row>
        <row r="6657">
          <cell r="A6657">
            <v>9442</v>
          </cell>
          <cell r="B6657" t="str">
            <v>TUBO FOFO C/FLANGE E PONTA TFP PN-16 DN 350 L = 5,80M</v>
          </cell>
          <cell r="C6657" t="str">
            <v>UN</v>
          </cell>
          <cell r="E6657" t="str">
            <v>0,04</v>
          </cell>
        </row>
        <row r="6658">
          <cell r="A6658">
            <v>9443</v>
          </cell>
          <cell r="B6658" t="str">
            <v>TUBO FOFO C/FLANGE E PONTA TFP PN-16 DN 400</v>
          </cell>
          <cell r="C6658" t="str">
            <v>UN</v>
          </cell>
          <cell r="E6658" t="str">
            <v>0,01</v>
          </cell>
        </row>
        <row r="6659">
          <cell r="A6659">
            <v>9189</v>
          </cell>
          <cell r="B6659" t="str">
            <v>TUBO FOFO C/FLANGE E PONTA TFP PN-16 DN 400 L = 5,80M</v>
          </cell>
          <cell r="C6659" t="str">
            <v>UN</v>
          </cell>
          <cell r="E6659" t="str">
            <v>0,05</v>
          </cell>
        </row>
        <row r="6660">
          <cell r="A6660">
            <v>12282</v>
          </cell>
          <cell r="B6660" t="str">
            <v>TUBO FOFO C/FLANGE E PONTA TFP PN-16 DN 450</v>
          </cell>
          <cell r="C6660" t="str">
            <v>UN</v>
          </cell>
          <cell r="E6660" t="str">
            <v>0,01</v>
          </cell>
        </row>
        <row r="6661">
          <cell r="A6661">
            <v>12292</v>
          </cell>
          <cell r="B6661" t="str">
            <v>TUBO FOFO C/FLANGE E PONTA TFP PN-16 DN 450 L = 5,80M</v>
          </cell>
          <cell r="C6661" t="str">
            <v>UN</v>
          </cell>
          <cell r="E6661" t="str">
            <v>0,06</v>
          </cell>
        </row>
        <row r="6662">
          <cell r="A6662">
            <v>9496</v>
          </cell>
          <cell r="B6662" t="str">
            <v>TUBO FOFO C/FLANGE E PONTA TFP PN-16 DN 500</v>
          </cell>
          <cell r="C6662" t="str">
            <v>UN</v>
          </cell>
          <cell r="E6662" t="str">
            <v>0,02</v>
          </cell>
        </row>
        <row r="6663">
          <cell r="A6663">
            <v>9485</v>
          </cell>
          <cell r="B6663" t="str">
            <v>TUBO FOFO C/FLANGE E PONTA TFP PN-16 DN 500 L = 5,80M</v>
          </cell>
          <cell r="C6663" t="str">
            <v>UN</v>
          </cell>
          <cell r="E6663" t="str">
            <v>0,07</v>
          </cell>
        </row>
        <row r="6664">
          <cell r="A6664">
            <v>9472</v>
          </cell>
          <cell r="B6664" t="str">
            <v>TUBO FOFO C/FLANGE E PONTA TFP PN-16 DN 600</v>
          </cell>
          <cell r="C6664" t="str">
            <v>UN</v>
          </cell>
          <cell r="E6664" t="str">
            <v>0,02</v>
          </cell>
        </row>
        <row r="6665">
          <cell r="A6665">
            <v>9387</v>
          </cell>
          <cell r="B6665" t="str">
            <v>TUBO FOFO C/FLANGE E PONTA TFP PN-16 DN 600 L = 5,80M</v>
          </cell>
          <cell r="C6665" t="str">
            <v>UN</v>
          </cell>
          <cell r="E6665" t="str">
            <v>0,10</v>
          </cell>
        </row>
        <row r="6666">
          <cell r="A6666">
            <v>9183</v>
          </cell>
          <cell r="B6666" t="str">
            <v>TUBO FOFO C/FLANGE E PONTA TFP PN-16 DN 700</v>
          </cell>
          <cell r="C6666" t="str">
            <v>UN</v>
          </cell>
          <cell r="E6666" t="str">
            <v>0,03</v>
          </cell>
        </row>
        <row r="6667">
          <cell r="A6667">
            <v>9351</v>
          </cell>
          <cell r="B6667" t="str">
            <v>TUBO FOFO C/FLANGE E PONTA TFP PN-16 DN 700 L = 6,80M</v>
          </cell>
          <cell r="C6667" t="str">
            <v>UN</v>
          </cell>
          <cell r="E6667" t="str">
            <v>0,18</v>
          </cell>
        </row>
        <row r="6668">
          <cell r="A6668">
            <v>9601</v>
          </cell>
          <cell r="B6668" t="str">
            <v>TUBO FOFO C/FLANGE E PONTA TFP PN-25 DN 100 L = 5,80M</v>
          </cell>
          <cell r="C6668" t="str">
            <v>UN</v>
          </cell>
          <cell r="E6668" t="str">
            <v>0,01</v>
          </cell>
        </row>
        <row r="6669">
          <cell r="A6669">
            <v>9608</v>
          </cell>
          <cell r="B6669" t="str">
            <v>TUBO FOFO C/FLANGE E PONTA TFP PN-25 DN 150 L = 5,80M</v>
          </cell>
          <cell r="C6669" t="str">
            <v>UN</v>
          </cell>
          <cell r="E6669" t="str">
            <v>0,02</v>
          </cell>
        </row>
        <row r="6670">
          <cell r="A6670">
            <v>9617</v>
          </cell>
          <cell r="B6670" t="str">
            <v>TUBO FOFO C/FLANGE E PONTA TFP PN-25 DN 200 L = 5,80M</v>
          </cell>
          <cell r="C6670" t="str">
            <v>UN</v>
          </cell>
          <cell r="E6670" t="str">
            <v>0,02</v>
          </cell>
        </row>
        <row r="6671">
          <cell r="A6671">
            <v>9630</v>
          </cell>
          <cell r="B6671" t="str">
            <v>TUBO FOFO C/FLANGE E PONTA TFP PN-25 DN 250 L = 5,80M</v>
          </cell>
          <cell r="C6671" t="str">
            <v>UN</v>
          </cell>
          <cell r="E6671" t="str">
            <v>0,03</v>
          </cell>
        </row>
        <row r="6672">
          <cell r="A6672">
            <v>9698</v>
          </cell>
          <cell r="B6672" t="str">
            <v>TUBO FOFO C/FLANGE E PONTA TFP PN-25 DN 300 L = 5,80M</v>
          </cell>
          <cell r="C6672" t="str">
            <v>UN</v>
          </cell>
          <cell r="E6672" t="str">
            <v>0,03</v>
          </cell>
        </row>
        <row r="6673">
          <cell r="A6673">
            <v>9699</v>
          </cell>
          <cell r="B6673" t="str">
            <v>TUBO FOFO C/FLANGE E PONTA TFP PN-25 DN 350</v>
          </cell>
          <cell r="C6673" t="str">
            <v>UN</v>
          </cell>
          <cell r="E6673" t="str">
            <v>0,01</v>
          </cell>
        </row>
        <row r="6674">
          <cell r="A6674">
            <v>9575</v>
          </cell>
          <cell r="B6674" t="str">
            <v>TUBO FOFO C/FLANGE E PONTA TFP PN-25 DN 350 L = 5,80M</v>
          </cell>
          <cell r="C6674" t="str">
            <v>UN</v>
          </cell>
          <cell r="E6674" t="str">
            <v>0,05</v>
          </cell>
        </row>
        <row r="6675">
          <cell r="A6675">
            <v>9554</v>
          </cell>
          <cell r="B6675" t="str">
            <v>TUBO FOFO C/FLANGE E PONTA TFP PN-25 DN 400</v>
          </cell>
          <cell r="C6675" t="str">
            <v>UN</v>
          </cell>
          <cell r="E6675" t="str">
            <v>0,01</v>
          </cell>
        </row>
        <row r="6676">
          <cell r="A6676">
            <v>9638</v>
          </cell>
          <cell r="B6676" t="str">
            <v>TUBO FOFO C/FLANGE E PONTA TFP PN-25 DN 400 L = 5,80M</v>
          </cell>
          <cell r="C6676" t="str">
            <v>UN</v>
          </cell>
          <cell r="E6676" t="str">
            <v>0,05</v>
          </cell>
        </row>
        <row r="6677">
          <cell r="A6677">
            <v>12300</v>
          </cell>
          <cell r="B6677" t="str">
            <v>TUBO FOFO C/FLANGE E PONTA TFP PN-25 DN 450</v>
          </cell>
          <cell r="C6677" t="str">
            <v>UN</v>
          </cell>
          <cell r="E6677" t="str">
            <v>0,02</v>
          </cell>
        </row>
        <row r="6678">
          <cell r="A6678">
            <v>12310</v>
          </cell>
          <cell r="B6678" t="str">
            <v>TUBO FOFO C/FLANGE E PONTA TFP PN-25 DN 450 L = 5,80M</v>
          </cell>
          <cell r="C6678" t="str">
            <v>UN</v>
          </cell>
          <cell r="E6678" t="str">
            <v>0,06</v>
          </cell>
        </row>
        <row r="6679">
          <cell r="A6679">
            <v>9639</v>
          </cell>
          <cell r="B6679" t="str">
            <v>TUBO FOFO C/FLANGE E PONTA TFP PN-25 DN 500</v>
          </cell>
          <cell r="C6679" t="str">
            <v>UN</v>
          </cell>
          <cell r="E6679" t="str">
            <v>0,02</v>
          </cell>
        </row>
        <row r="6680">
          <cell r="A6680">
            <v>9566</v>
          </cell>
          <cell r="B6680" t="str">
            <v>TUBO FOFO C/FLANGE E PONTA TFP PN-25 DN 500 L = 5,80M</v>
          </cell>
          <cell r="C6680" t="str">
            <v>UN</v>
          </cell>
          <cell r="E6680" t="str">
            <v>0,07</v>
          </cell>
        </row>
        <row r="6681">
          <cell r="A6681">
            <v>9568</v>
          </cell>
          <cell r="B6681" t="str">
            <v>TUBO FOFO C/FLANGE E PONTA TFP PN-25 DN 600</v>
          </cell>
          <cell r="C6681" t="str">
            <v>UN</v>
          </cell>
          <cell r="E6681" t="str">
            <v>0,02</v>
          </cell>
        </row>
        <row r="6682">
          <cell r="A6682">
            <v>9760</v>
          </cell>
          <cell r="B6682" t="str">
            <v>TUBO FOFO C/FLANGE E PONTA TFP PN-25 DN 600 L = 5,80M</v>
          </cell>
          <cell r="C6682" t="str">
            <v>UN</v>
          </cell>
          <cell r="E6682" t="str">
            <v>0,10</v>
          </cell>
        </row>
        <row r="6683">
          <cell r="A6683">
            <v>9571</v>
          </cell>
          <cell r="B6683" t="str">
            <v>TUBO FOFO C/FLANGE E PONTA TFP PN-25 DN 700</v>
          </cell>
          <cell r="C6683" t="str">
            <v>UN</v>
          </cell>
          <cell r="E6683" t="str">
            <v>0,04</v>
          </cell>
        </row>
        <row r="6684">
          <cell r="A6684">
            <v>9579</v>
          </cell>
          <cell r="B6684" t="str">
            <v>TUBO FOFO C/FLANGE E PONTA TFP PN-25 DN 700 L = 6,80M</v>
          </cell>
          <cell r="C6684" t="str">
            <v>UN</v>
          </cell>
          <cell r="E6684" t="str">
            <v>0,18</v>
          </cell>
        </row>
        <row r="6685">
          <cell r="A6685">
            <v>9011</v>
          </cell>
          <cell r="B6685" t="str">
            <v>TUBO FOFO C/FLANGES TFL PN-10 DN 1000</v>
          </cell>
          <cell r="C6685" t="str">
            <v>UN</v>
          </cell>
          <cell r="E6685" t="str">
            <v>0,07</v>
          </cell>
        </row>
        <row r="6686">
          <cell r="A6686">
            <v>8937</v>
          </cell>
          <cell r="B6686" t="str">
            <v>TUBO FOFO C/FLANGES TFL PN-10 DN 1000 L = 6,80M</v>
          </cell>
          <cell r="C6686" t="str">
            <v>UN</v>
          </cell>
          <cell r="E6686" t="str">
            <v>0,31</v>
          </cell>
        </row>
        <row r="6687">
          <cell r="A6687">
            <v>8936</v>
          </cell>
          <cell r="B6687" t="str">
            <v>TUBO FOFO C/FLANGES TFL PN-10 DN 1200</v>
          </cell>
          <cell r="C6687" t="str">
            <v>UN</v>
          </cell>
          <cell r="E6687" t="str">
            <v>0,10</v>
          </cell>
        </row>
        <row r="6688">
          <cell r="A6688">
            <v>8919</v>
          </cell>
          <cell r="B6688" t="str">
            <v>TUBO FOFO C/FLANGES TFL PN-10 DN 1200 L = 6,80M</v>
          </cell>
          <cell r="C6688" t="str">
            <v>UN</v>
          </cell>
          <cell r="E6688" t="str">
            <v>0,42</v>
          </cell>
        </row>
        <row r="6689">
          <cell r="A6689">
            <v>8853</v>
          </cell>
          <cell r="B6689" t="str">
            <v>TUBO FOFO C/FLANGES TFL PN-10 DN 350</v>
          </cell>
          <cell r="C6689" t="str">
            <v>UN</v>
          </cell>
          <cell r="E6689" t="str">
            <v>0,01</v>
          </cell>
        </row>
        <row r="6690">
          <cell r="A6690">
            <v>8950</v>
          </cell>
          <cell r="B6690" t="str">
            <v>TUBO FOFO C/FLANGES TFL PN-10 DN 350 L = 5,80M</v>
          </cell>
          <cell r="C6690" t="str">
            <v>UN</v>
          </cell>
          <cell r="E6690" t="str">
            <v>0,04</v>
          </cell>
        </row>
        <row r="6691">
          <cell r="A6691">
            <v>9077</v>
          </cell>
          <cell r="B6691" t="str">
            <v>TUBO FOFO C/FLANGES TFL PN-10 DN 400</v>
          </cell>
          <cell r="C6691" t="str">
            <v>UN</v>
          </cell>
          <cell r="E6691" t="str">
            <v>0,01</v>
          </cell>
        </row>
        <row r="6692">
          <cell r="A6692">
            <v>8775</v>
          </cell>
          <cell r="B6692" t="str">
            <v>TUBO FOFO C/FLANGES TFL PN-10 DN 400 L = 5,80M</v>
          </cell>
          <cell r="C6692" t="str">
            <v>UN</v>
          </cell>
          <cell r="E6692" t="str">
            <v>0,05</v>
          </cell>
        </row>
        <row r="6693">
          <cell r="A6693">
            <v>8844</v>
          </cell>
          <cell r="B6693" t="str">
            <v>TUBO FOFO C/FLANGES TFL PN-10 DN 450</v>
          </cell>
          <cell r="C6693" t="str">
            <v>UN</v>
          </cell>
          <cell r="E6693" t="str">
            <v>0,02</v>
          </cell>
        </row>
        <row r="6694">
          <cell r="A6694">
            <v>8598</v>
          </cell>
          <cell r="B6694" t="str">
            <v>TUBO FOFO C/FLANGES TFL PN-10 DN 450 L = 5,80M</v>
          </cell>
          <cell r="C6694" t="str">
            <v>UN</v>
          </cell>
          <cell r="E6694" t="str">
            <v>0,06</v>
          </cell>
        </row>
        <row r="6695">
          <cell r="A6695">
            <v>8714</v>
          </cell>
          <cell r="B6695" t="str">
            <v>TUBO FOFO C/FLANGES TFL PN-10 DN 500</v>
          </cell>
          <cell r="C6695" t="str">
            <v>UN</v>
          </cell>
          <cell r="E6695" t="str">
            <v>0,02</v>
          </cell>
        </row>
        <row r="6696">
          <cell r="A6696">
            <v>12193</v>
          </cell>
          <cell r="B6696" t="str">
            <v>TUBO FOFO C/FLANGES TFL PN-10 DN 500 L = 5,80M</v>
          </cell>
          <cell r="C6696" t="str">
            <v>UN</v>
          </cell>
          <cell r="E6696" t="str">
            <v>0,07</v>
          </cell>
        </row>
        <row r="6697">
          <cell r="A6697">
            <v>8846</v>
          </cell>
          <cell r="B6697" t="str">
            <v>TUBO FOFO C/FLANGES TFL PN-10 DN 600</v>
          </cell>
          <cell r="C6697" t="str">
            <v>UN</v>
          </cell>
          <cell r="E6697" t="str">
            <v>0,02</v>
          </cell>
        </row>
        <row r="6698">
          <cell r="A6698">
            <v>8964</v>
          </cell>
          <cell r="B6698" t="str">
            <v>TUBO FOFO C/FLANGES TFL PN-10 DN 600 L = 5,80M</v>
          </cell>
          <cell r="C6698" t="str">
            <v>UN</v>
          </cell>
          <cell r="E6698" t="str">
            <v>0,09</v>
          </cell>
        </row>
        <row r="6699">
          <cell r="A6699">
            <v>8932</v>
          </cell>
          <cell r="B6699" t="str">
            <v>TUBO FOFO C/FLANGES TFL PN-10 DN 700</v>
          </cell>
          <cell r="C6699" t="str">
            <v>UN</v>
          </cell>
          <cell r="E6699" t="str">
            <v>0,04</v>
          </cell>
        </row>
        <row r="6700">
          <cell r="A6700">
            <v>8704</v>
          </cell>
          <cell r="B6700" t="str">
            <v>TUBO FOFO C/FLANGES TFL PN-10 DN 700 L = 6,80M</v>
          </cell>
          <cell r="C6700" t="str">
            <v>UN</v>
          </cell>
          <cell r="E6700" t="str">
            <v>0,18</v>
          </cell>
        </row>
        <row r="6701">
          <cell r="A6701">
            <v>8650</v>
          </cell>
          <cell r="B6701" t="str">
            <v>TUBO FOFO C/FLANGES TFL PN-10 DN 800</v>
          </cell>
          <cell r="C6701" t="str">
            <v>UN</v>
          </cell>
          <cell r="E6701" t="str">
            <v>0,05</v>
          </cell>
        </row>
        <row r="6702">
          <cell r="A6702">
            <v>8892</v>
          </cell>
          <cell r="B6702" t="str">
            <v>TUBO FOFO C/FLANGES TFL PN-10 DN 800 L = 6,80M</v>
          </cell>
          <cell r="C6702" t="str">
            <v>UN</v>
          </cell>
          <cell r="E6702" t="str">
            <v>0,22</v>
          </cell>
        </row>
        <row r="6703">
          <cell r="A6703">
            <v>8600</v>
          </cell>
          <cell r="B6703" t="str">
            <v>TUBO FOFO C/FLANGES TFL PN-10 DN 900</v>
          </cell>
          <cell r="C6703" t="str">
            <v>UN</v>
          </cell>
          <cell r="E6703" t="str">
            <v>0,06</v>
          </cell>
        </row>
        <row r="6704">
          <cell r="A6704">
            <v>9010</v>
          </cell>
          <cell r="B6704" t="str">
            <v>TUBO FOFO C/FLANGES TFL PN-10 DN 900 L = 6,80M</v>
          </cell>
          <cell r="C6704" t="str">
            <v>UN</v>
          </cell>
          <cell r="E6704" t="str">
            <v>0,26</v>
          </cell>
        </row>
        <row r="6705">
          <cell r="A6705">
            <v>8613</v>
          </cell>
          <cell r="B6705" t="str">
            <v>TUBO FOFO C/FLANGES TFL PN-10/16 DN 100 L = 5,80M</v>
          </cell>
          <cell r="C6705" t="str">
            <v>UN</v>
          </cell>
          <cell r="E6705" t="str">
            <v>0,01</v>
          </cell>
        </row>
        <row r="6706">
          <cell r="A6706">
            <v>8840</v>
          </cell>
          <cell r="B6706" t="str">
            <v>TUBO FOFO C/FLANGES TFL PN-10/16 DN 150 L = 5,80M</v>
          </cell>
          <cell r="C6706" t="str">
            <v>UN</v>
          </cell>
          <cell r="E6706" t="str">
            <v>0,02</v>
          </cell>
        </row>
        <row r="6707">
          <cell r="A6707">
            <v>8595</v>
          </cell>
          <cell r="B6707" t="str">
            <v>TUBO FOFO C/FLANGES TFL PN-10/16 DN 200 L = 5,80M</v>
          </cell>
          <cell r="C6707" t="str">
            <v>UN</v>
          </cell>
          <cell r="E6707" t="str">
            <v>0,02</v>
          </cell>
        </row>
        <row r="6708">
          <cell r="A6708">
            <v>9071</v>
          </cell>
          <cell r="B6708" t="str">
            <v>TUBO FOFO C/FLANGES TFL PN-10/16 DN 250 L = 5,80M</v>
          </cell>
          <cell r="C6708" t="str">
            <v>UN</v>
          </cell>
          <cell r="E6708" t="str">
            <v>0,03</v>
          </cell>
        </row>
        <row r="6709">
          <cell r="A6709">
            <v>8771</v>
          </cell>
          <cell r="B6709" t="str">
            <v>TUBO FOFO C/FLANGES TFL PN-10/16 DN 300 L = 5,80M</v>
          </cell>
          <cell r="C6709" t="str">
            <v>UN</v>
          </cell>
          <cell r="E6709" t="str">
            <v>0,03</v>
          </cell>
        </row>
        <row r="6710">
          <cell r="A6710">
            <v>8684</v>
          </cell>
          <cell r="B6710" t="str">
            <v>TUBO FOFO C/FLANGES TFL PN-16 DN 200 L = 5,80M</v>
          </cell>
          <cell r="C6710" t="str">
            <v>UN</v>
          </cell>
          <cell r="E6710" t="str">
            <v>0,02</v>
          </cell>
        </row>
        <row r="6711">
          <cell r="A6711">
            <v>8588</v>
          </cell>
          <cell r="B6711" t="str">
            <v>TUBO FOFO C/FLANGES TFL PN-16 DN 250 L = 5,80M</v>
          </cell>
          <cell r="C6711" t="str">
            <v>UN</v>
          </cell>
          <cell r="E6711" t="str">
            <v>0,03</v>
          </cell>
        </row>
        <row r="6712">
          <cell r="A6712">
            <v>8708</v>
          </cell>
          <cell r="B6712" t="str">
            <v>TUBO FOFO C/FLANGES TFL PN-16 DN 300 L = 5,80M</v>
          </cell>
          <cell r="C6712" t="str">
            <v>UN</v>
          </cell>
          <cell r="E6712" t="str">
            <v>0,03</v>
          </cell>
        </row>
        <row r="6713">
          <cell r="A6713">
            <v>8690</v>
          </cell>
          <cell r="B6713" t="str">
            <v>TUBO FOFO C/FLANGES TFL PN-16 DN 350</v>
          </cell>
          <cell r="C6713" t="str">
            <v>UN</v>
          </cell>
          <cell r="E6713" t="str">
            <v>0,01</v>
          </cell>
        </row>
        <row r="6714">
          <cell r="A6714">
            <v>9021</v>
          </cell>
          <cell r="B6714" t="str">
            <v>TUBO FOFO C/FLANGES TFL PN-16 DN 350 L = 5,80M</v>
          </cell>
          <cell r="C6714" t="str">
            <v>UN</v>
          </cell>
          <cell r="E6714" t="str">
            <v>0,05</v>
          </cell>
        </row>
        <row r="6715">
          <cell r="A6715">
            <v>8883</v>
          </cell>
          <cell r="B6715" t="str">
            <v>TUBO FOFO C/FLANGES TFL PN-16 DN 400</v>
          </cell>
          <cell r="C6715" t="str">
            <v>UN</v>
          </cell>
          <cell r="E6715" t="str">
            <v>0,01</v>
          </cell>
        </row>
        <row r="6716">
          <cell r="A6716">
            <v>8643</v>
          </cell>
          <cell r="B6716" t="str">
            <v>TUBO FOFO C/FLANGES TFL PN-16 DN 400 L = 5,80M</v>
          </cell>
          <cell r="C6716" t="str">
            <v>UN</v>
          </cell>
          <cell r="E6716" t="str">
            <v>0,05</v>
          </cell>
        </row>
        <row r="6717">
          <cell r="A6717">
            <v>12195</v>
          </cell>
          <cell r="B6717" t="str">
            <v>TUBO FOFO C/FLANGES TFL PN-16 DN 450</v>
          </cell>
          <cell r="C6717" t="str">
            <v>UN</v>
          </cell>
          <cell r="E6717" t="str">
            <v>0,02</v>
          </cell>
        </row>
        <row r="6718">
          <cell r="A6718">
            <v>12213</v>
          </cell>
          <cell r="B6718" t="str">
            <v>TUBO FOFO C/FLANGES TFL PN-16 DN 450 L = 5,80M</v>
          </cell>
          <cell r="C6718" t="str">
            <v>UN</v>
          </cell>
          <cell r="E6718" t="str">
            <v>0,06</v>
          </cell>
        </row>
        <row r="6719">
          <cell r="A6719">
            <v>8619</v>
          </cell>
          <cell r="B6719" t="str">
            <v>TUBO FOFO C/FLANGES TFL PN-16 DN 500</v>
          </cell>
          <cell r="C6719" t="str">
            <v>UN</v>
          </cell>
          <cell r="E6719" t="str">
            <v>0,02</v>
          </cell>
        </row>
        <row r="6720">
          <cell r="A6720">
            <v>8733</v>
          </cell>
          <cell r="B6720" t="str">
            <v>TUBO FOFO C/FLANGES TFL PN-16 DN 500 L = 5,80M</v>
          </cell>
          <cell r="C6720" t="str">
            <v>UN</v>
          </cell>
          <cell r="E6720" t="str">
            <v>0,07</v>
          </cell>
        </row>
        <row r="6721">
          <cell r="A6721">
            <v>8815</v>
          </cell>
          <cell r="B6721" t="str">
            <v>TUBO FOFO C/FLANGES TFL PN-16 DN 600</v>
          </cell>
          <cell r="C6721" t="str">
            <v>UN</v>
          </cell>
          <cell r="E6721" t="str">
            <v>0,03</v>
          </cell>
        </row>
        <row r="6722">
          <cell r="A6722">
            <v>8762</v>
          </cell>
          <cell r="B6722" t="str">
            <v>TUBO FOFO C/FLANGES TFL PN-16 DN 600 L = 5,80M</v>
          </cell>
          <cell r="C6722" t="str">
            <v>UN</v>
          </cell>
          <cell r="E6722" t="str">
            <v>0,10</v>
          </cell>
        </row>
        <row r="6723">
          <cell r="A6723">
            <v>8712</v>
          </cell>
          <cell r="B6723" t="str">
            <v>TUBO FOFO C/FLANGES TFL PN-16 DN 700</v>
          </cell>
          <cell r="C6723" t="str">
            <v>UN</v>
          </cell>
          <cell r="E6723" t="str">
            <v>0,04</v>
          </cell>
        </row>
        <row r="6724">
          <cell r="A6724">
            <v>8752</v>
          </cell>
          <cell r="B6724" t="str">
            <v>TUBO FOFO C/FLANGES TFL PN-16 DN 700 L = 6,80M</v>
          </cell>
          <cell r="C6724" t="str">
            <v>UN</v>
          </cell>
          <cell r="E6724" t="str">
            <v>0,18</v>
          </cell>
        </row>
        <row r="6725">
          <cell r="A6725">
            <v>9060</v>
          </cell>
          <cell r="B6725" t="str">
            <v>TUBO FOFO C/FLANGES TFL PN-25 DN 100 L = 5,80M</v>
          </cell>
          <cell r="C6725" t="str">
            <v>UN</v>
          </cell>
          <cell r="E6725" t="str">
            <v>0,01</v>
          </cell>
        </row>
        <row r="6726">
          <cell r="A6726">
            <v>8822</v>
          </cell>
          <cell r="B6726" t="str">
            <v>TUBO FOFO C/FLANGES TFL PN-25 DN 150 L = 5,80M</v>
          </cell>
          <cell r="C6726" t="str">
            <v>UN</v>
          </cell>
          <cell r="E6726" t="str">
            <v>0,02</v>
          </cell>
        </row>
        <row r="6727">
          <cell r="A6727">
            <v>8993</v>
          </cell>
          <cell r="B6727" t="str">
            <v>TUBO FOFO C/FLANGES TFL PN-25 DN 200 L = 5,80M</v>
          </cell>
          <cell r="C6727" t="str">
            <v>UN</v>
          </cell>
          <cell r="E6727" t="str">
            <v>0,03</v>
          </cell>
        </row>
        <row r="6728">
          <cell r="A6728">
            <v>9049</v>
          </cell>
          <cell r="B6728" t="str">
            <v>TUBO FOFO C/FLANGES TFL PN-25 DN 250 L = 5,80M</v>
          </cell>
          <cell r="C6728" t="str">
            <v>UN</v>
          </cell>
          <cell r="E6728" t="str">
            <v>0,03</v>
          </cell>
        </row>
        <row r="6729">
          <cell r="A6729">
            <v>9062</v>
          </cell>
          <cell r="B6729" t="str">
            <v>TUBO FOFO C/FLANGES TFL PN-25 DN 300 L = 5,80M</v>
          </cell>
          <cell r="C6729" t="str">
            <v>UN</v>
          </cell>
          <cell r="E6729" t="str">
            <v>0,03</v>
          </cell>
        </row>
        <row r="6730">
          <cell r="A6730">
            <v>8667</v>
          </cell>
          <cell r="B6730" t="str">
            <v>TUBO FOFO C/FLANGES TFL PN-25 DN 350</v>
          </cell>
          <cell r="C6730" t="str">
            <v>UN</v>
          </cell>
          <cell r="E6730" t="str">
            <v>0,01</v>
          </cell>
        </row>
        <row r="6731">
          <cell r="A6731">
            <v>9176</v>
          </cell>
          <cell r="B6731" t="str">
            <v>TUBO FOFO C/FLANGES TFL PN-25 DN 350 L = 5,80M</v>
          </cell>
          <cell r="C6731" t="str">
            <v>UN</v>
          </cell>
          <cell r="E6731" t="str">
            <v>0,05</v>
          </cell>
        </row>
        <row r="6732">
          <cell r="A6732">
            <v>8718</v>
          </cell>
          <cell r="B6732" t="str">
            <v>TUBO FOFO C/FLANGES TFL PN-25 DN 400</v>
          </cell>
          <cell r="C6732" t="str">
            <v>UN</v>
          </cell>
          <cell r="E6732" t="str">
            <v>0,02</v>
          </cell>
        </row>
        <row r="6733">
          <cell r="A6733">
            <v>8707</v>
          </cell>
          <cell r="B6733" t="str">
            <v>TUBO FOFO C/FLANGES TFL PN-25 DN 400 L = 5,80M</v>
          </cell>
          <cell r="C6733" t="str">
            <v>UN</v>
          </cell>
          <cell r="E6733" t="str">
            <v>0,06</v>
          </cell>
        </row>
        <row r="6734">
          <cell r="A6734">
            <v>12218</v>
          </cell>
          <cell r="B6734" t="str">
            <v>TUBO FOFO C/FLANGES TFL PN-25 DN 450</v>
          </cell>
          <cell r="C6734" t="str">
            <v>UN</v>
          </cell>
          <cell r="E6734" t="str">
            <v>0,02</v>
          </cell>
        </row>
        <row r="6735">
          <cell r="A6735">
            <v>12238</v>
          </cell>
          <cell r="B6735" t="str">
            <v>TUBO FOFO C/FLANGES TFL PN-25 DN 450 L = 5,80M</v>
          </cell>
          <cell r="C6735" t="str">
            <v>UN</v>
          </cell>
          <cell r="E6735" t="str">
            <v>0,07</v>
          </cell>
        </row>
        <row r="6736">
          <cell r="A6736">
            <v>8706</v>
          </cell>
          <cell r="B6736" t="str">
            <v>TUBO FOFO C/FLANGES TFL PN-25 DN 500</v>
          </cell>
          <cell r="C6736" t="str">
            <v>UN</v>
          </cell>
          <cell r="E6736" t="str">
            <v>0,02</v>
          </cell>
        </row>
        <row r="6737">
          <cell r="A6737">
            <v>9173</v>
          </cell>
          <cell r="B6737" t="str">
            <v>TUBO FOFO C/FLANGES TFL PN-25 DN 500 L = 5,80M</v>
          </cell>
          <cell r="C6737" t="str">
            <v>UN</v>
          </cell>
          <cell r="E6737" t="str">
            <v>0,08</v>
          </cell>
        </row>
        <row r="6738">
          <cell r="A6738">
            <v>8887</v>
          </cell>
          <cell r="B6738" t="str">
            <v>TUBO FOFO C/FLANGES TFL PN-25 DN 600</v>
          </cell>
          <cell r="C6738" t="str">
            <v>UN</v>
          </cell>
          <cell r="E6738" t="str">
            <v>0,03</v>
          </cell>
        </row>
        <row r="6739">
          <cell r="A6739">
            <v>9138</v>
          </cell>
          <cell r="B6739" t="str">
            <v>TUBO FOFO C/FLANGES TFL PN-25 DN 600 L = 5,80M</v>
          </cell>
          <cell r="C6739" t="str">
            <v>UN</v>
          </cell>
          <cell r="E6739" t="str">
            <v>0,10</v>
          </cell>
        </row>
        <row r="6740">
          <cell r="A6740">
            <v>9100</v>
          </cell>
          <cell r="B6740" t="str">
            <v>TUBO FOFO C/FLANGES TFL PN-25 DN 700</v>
          </cell>
          <cell r="C6740" t="str">
            <v>UN</v>
          </cell>
          <cell r="E6740" t="str">
            <v>0,05</v>
          </cell>
        </row>
        <row r="6741">
          <cell r="A6741">
            <v>9150</v>
          </cell>
          <cell r="B6741" t="str">
            <v>TUBO FOFO C/FLANGES TFL PN-25 DN 700 L = 6,80M</v>
          </cell>
          <cell r="C6741" t="str">
            <v>UN</v>
          </cell>
          <cell r="E6741" t="str">
            <v>0,19</v>
          </cell>
        </row>
        <row r="6742">
          <cell r="A6742">
            <v>15062</v>
          </cell>
          <cell r="B6742" t="str">
            <v>TUBO FOFO C/PONTA E BOLSA DN 100 LINHA HL INCL ANEL BORRACHA P/ESGOTO PREDIAL</v>
          </cell>
          <cell r="C6742" t="str">
            <v>M</v>
          </cell>
          <cell r="E6742" t="str">
            <v>0,02</v>
          </cell>
        </row>
        <row r="6743">
          <cell r="A6743">
            <v>15063</v>
          </cell>
          <cell r="B6743" t="str">
            <v>TUBO FOFO C/PONTA E BOLSA DN 150 LINHA HL INCL. ANEL BORRACHA P/ESGOTO PREDIAL</v>
          </cell>
          <cell r="C6743" t="str">
            <v>M</v>
          </cell>
          <cell r="E6743" t="str">
            <v>0,03</v>
          </cell>
        </row>
        <row r="6744">
          <cell r="A6744">
            <v>12319</v>
          </cell>
          <cell r="B6744" t="str">
            <v>TUBO FOFO C/PONTAS DN 100MM LINHA HL P/ESGOTO PREDIAL</v>
          </cell>
          <cell r="C6744" t="str">
            <v>M</v>
          </cell>
          <cell r="E6744" t="str">
            <v>0,02</v>
          </cell>
        </row>
        <row r="6745">
          <cell r="A6745">
            <v>12320</v>
          </cell>
          <cell r="B6745" t="str">
            <v>TUBO FOFO C/PONTAS DN 150MM LINHA HL P/ESGOTO PREDIAL</v>
          </cell>
          <cell r="C6745" t="str">
            <v>M</v>
          </cell>
          <cell r="E6745" t="str">
            <v>0,03</v>
          </cell>
        </row>
        <row r="6746">
          <cell r="A6746">
            <v>12321</v>
          </cell>
          <cell r="B6746" t="str">
            <v>TUBO FOFO C/PONTAS DN 50MM LINHA HL P/ESGOTO PREDIAL</v>
          </cell>
          <cell r="C6746" t="str">
            <v>M</v>
          </cell>
          <cell r="E6746" t="str">
            <v>0,01</v>
          </cell>
        </row>
        <row r="6747">
          <cell r="A6747">
            <v>12322</v>
          </cell>
          <cell r="B6747" t="str">
            <v>TUBO FOFO C/PONTAS DN 75MM LINHA HL P/ESGOTO PREDIAL</v>
          </cell>
          <cell r="C6747" t="str">
            <v>M</v>
          </cell>
          <cell r="E6747" t="str">
            <v>0,01</v>
          </cell>
        </row>
        <row r="6748">
          <cell r="A6748">
            <v>11721</v>
          </cell>
          <cell r="B6748" t="str">
            <v>TUBO FOFO CILINDRICO TCL DN 450</v>
          </cell>
          <cell r="C6748" t="str">
            <v>M</v>
          </cell>
          <cell r="E6748" t="str">
            <v>0,05</v>
          </cell>
        </row>
        <row r="6749">
          <cell r="A6749">
            <v>7945</v>
          </cell>
          <cell r="B6749" t="str">
            <v>TUBO FOFO CILINDRICO TCL DN 700</v>
          </cell>
          <cell r="C6749" t="str">
            <v>M</v>
          </cell>
          <cell r="E6749" t="str">
            <v>0,10</v>
          </cell>
        </row>
        <row r="6750">
          <cell r="A6750">
            <v>7949</v>
          </cell>
          <cell r="B6750" t="str">
            <v>TUBO FOFO CILINDRICO TCL DN 800</v>
          </cell>
          <cell r="C6750" t="str">
            <v>M</v>
          </cell>
          <cell r="E6750" t="str">
            <v>0,13</v>
          </cell>
        </row>
        <row r="6751">
          <cell r="A6751">
            <v>7960</v>
          </cell>
          <cell r="B6751" t="str">
            <v>TUBO FOFO CILINDRICO TCL DN 900</v>
          </cell>
          <cell r="C6751" t="str">
            <v>M</v>
          </cell>
          <cell r="E6751" t="str">
            <v>0,15</v>
          </cell>
        </row>
        <row r="6752">
          <cell r="A6752">
            <v>7903</v>
          </cell>
          <cell r="B6752" t="str">
            <v>TUBO FOFO CILINDRICO TCL DN 100</v>
          </cell>
          <cell r="C6752" t="str">
            <v>M</v>
          </cell>
          <cell r="E6752" t="str">
            <v>0,01</v>
          </cell>
        </row>
        <row r="6753">
          <cell r="A6753">
            <v>7957</v>
          </cell>
          <cell r="B6753" t="str">
            <v>TUBO FOFO CILINDRICO TCL DN 1000</v>
          </cell>
          <cell r="C6753" t="str">
            <v>M</v>
          </cell>
          <cell r="E6753" t="str">
            <v>0,19</v>
          </cell>
        </row>
        <row r="6754">
          <cell r="A6754">
            <v>7833</v>
          </cell>
          <cell r="B6754" t="str">
            <v>TUBO FOFO CILINDRICO TCL DN 1200</v>
          </cell>
          <cell r="C6754" t="str">
            <v>M</v>
          </cell>
          <cell r="E6754" t="str">
            <v>0,24</v>
          </cell>
        </row>
        <row r="6755">
          <cell r="A6755">
            <v>7861</v>
          </cell>
          <cell r="B6755" t="str">
            <v>TUBO FOFO CILINDRICO TCL DN 150</v>
          </cell>
          <cell r="C6755" t="str">
            <v>M</v>
          </cell>
          <cell r="E6755" t="str">
            <v>0,01</v>
          </cell>
        </row>
        <row r="6756">
          <cell r="A6756">
            <v>7809</v>
          </cell>
          <cell r="B6756" t="str">
            <v>TUBO FOFO CILINDRICO TCL DN 200</v>
          </cell>
          <cell r="C6756" t="str">
            <v>M</v>
          </cell>
          <cell r="E6756" t="str">
            <v>0,02</v>
          </cell>
        </row>
        <row r="6757">
          <cell r="A6757">
            <v>7887</v>
          </cell>
          <cell r="B6757" t="str">
            <v>TUBO FOFO CILINDRICO TCL DN 250</v>
          </cell>
          <cell r="C6757" t="str">
            <v>M</v>
          </cell>
          <cell r="E6757" t="str">
            <v>0,02</v>
          </cell>
        </row>
        <row r="6758">
          <cell r="A6758">
            <v>7823</v>
          </cell>
          <cell r="B6758" t="str">
            <v>TUBO FOFO CILINDRICO TCL DN 300</v>
          </cell>
          <cell r="C6758" t="str">
            <v>M</v>
          </cell>
          <cell r="E6758" t="str">
            <v>0,03</v>
          </cell>
        </row>
        <row r="6759">
          <cell r="A6759">
            <v>7850</v>
          </cell>
          <cell r="B6759" t="str">
            <v>TUBO FOFO CILINDRICO TCL DN 350</v>
          </cell>
          <cell r="C6759" t="str">
            <v>M</v>
          </cell>
          <cell r="E6759">
            <v>926.15</v>
          </cell>
        </row>
        <row r="6760">
          <cell r="A6760">
            <v>7863</v>
          </cell>
          <cell r="B6760" t="str">
            <v>TUBO FOFO CILINDRICO TCL DN 400</v>
          </cell>
          <cell r="C6760" t="str">
            <v>M</v>
          </cell>
          <cell r="E6760" t="str">
            <v>0,05</v>
          </cell>
        </row>
        <row r="6761">
          <cell r="A6761">
            <v>7897</v>
          </cell>
          <cell r="B6761" t="str">
            <v>TUBO FOFO CILINDRICO TCL DN 500</v>
          </cell>
          <cell r="C6761" t="str">
            <v>M</v>
          </cell>
          <cell r="E6761" t="str">
            <v>0,07</v>
          </cell>
        </row>
        <row r="6762">
          <cell r="A6762">
            <v>7931</v>
          </cell>
          <cell r="B6762" t="str">
            <v>TUBO FOFO CILINDRICO TCL DN 600</v>
          </cell>
          <cell r="C6762" t="str">
            <v>M</v>
          </cell>
          <cell r="E6762" t="str">
            <v>0,08</v>
          </cell>
        </row>
        <row r="6763">
          <cell r="A6763">
            <v>9778</v>
          </cell>
          <cell r="B6763" t="str">
            <v>TUBO FOFO CLASSE K-7 JGS DN 1000 INCLUSIVE ANEL BORRACHA - ATENÇÃO: VIDE DESCRIÇÃO COMPLEMENTAR .</v>
          </cell>
          <cell r="C6763" t="str">
            <v>M</v>
          </cell>
          <cell r="E6763" t="str">
            <v>0,12</v>
          </cell>
        </row>
        <row r="6764">
          <cell r="A6764">
            <v>9772</v>
          </cell>
          <cell r="B6764" t="str">
            <v>TUBO FOFO CLASSE K-7 JGS DN 1200 INCLUSIVE ANEL BORRACHA - ATENÇÃO: VIDE DESCRIÇÃO COMPLEMENTAR .</v>
          </cell>
          <cell r="C6764" t="str">
            <v>M</v>
          </cell>
          <cell r="E6764" t="str">
            <v>0,16</v>
          </cell>
        </row>
        <row r="6765">
          <cell r="A6765">
            <v>9769</v>
          </cell>
          <cell r="B6765" t="str">
            <v>TUBO FOFO CLASSE K-7 JGS DN 150 INCLUSIVE ANEL BORRACHA - ATENÇÃO: VIDE DESCRIÇÃO COMPLEMENTAR.</v>
          </cell>
          <cell r="C6765" t="str">
            <v>M</v>
          </cell>
          <cell r="E6765" t="str">
            <v>0,01</v>
          </cell>
        </row>
        <row r="6766">
          <cell r="A6766">
            <v>9770</v>
          </cell>
          <cell r="B6766" t="str">
            <v>TUBO FOFO CLASSE K-7 JGS DN 200 INCLUSIVE ANEL BORRACHA - ATENÇÃO: VIDE DESCRIÇÃO COMPLEMENTAR .</v>
          </cell>
          <cell r="C6766" t="str">
            <v>M</v>
          </cell>
          <cell r="E6766" t="str">
            <v>0,01</v>
          </cell>
        </row>
        <row r="6767">
          <cell r="A6767">
            <v>9781</v>
          </cell>
          <cell r="B6767" t="str">
            <v>TUBO FOFO CLASSE K-7 JGS DN 250 INCLUSIVE ANEL BORRACHA - ATENÇÃO: VIDE DESCRIÇÃO COMPLEMENTAR .</v>
          </cell>
          <cell r="C6767" t="str">
            <v>M</v>
          </cell>
          <cell r="E6767" t="str">
            <v>0,02</v>
          </cell>
        </row>
        <row r="6768">
          <cell r="A6768">
            <v>9774</v>
          </cell>
          <cell r="B6768" t="str">
            <v>TUBO FOFO CLASSE K-7 JGS DN 300 INCLUSIVE ANEL BORRACHA - ATENÇÃO: VIDE DESCRIÇÃO COMPLEMENTAR .</v>
          </cell>
          <cell r="C6768" t="str">
            <v>M</v>
          </cell>
          <cell r="E6768" t="str">
            <v>0,02</v>
          </cell>
        </row>
        <row r="6769">
          <cell r="A6769">
            <v>9773</v>
          </cell>
          <cell r="B6769" t="str">
            <v>TUBO FOFO CLASSE K-7 JGS DN 350 INCLUSIVE ANEL BORRACHA - ATENÇÃO: VIDE DESCRIÇÃO COMPLEMENTAR .</v>
          </cell>
          <cell r="C6769" t="str">
            <v>M</v>
          </cell>
          <cell r="E6769" t="str">
            <v>0,03</v>
          </cell>
        </row>
        <row r="6770">
          <cell r="A6770">
            <v>9775</v>
          </cell>
          <cell r="B6770" t="str">
            <v>TUBO FOFO CLASSE K-7 JGS DN 400 INCLUSIVE ANEL BORRACHA - ATENÇÃO: VIDE DESCRIÇÃO COMPLEMENTAR .</v>
          </cell>
          <cell r="C6770" t="str">
            <v>M</v>
          </cell>
          <cell r="E6770" t="str">
            <v>0,03</v>
          </cell>
        </row>
        <row r="6771">
          <cell r="A6771">
            <v>9777</v>
          </cell>
          <cell r="B6771" t="str">
            <v>TUBO FOFO CLASSE K-7 JGS DN 450 INCLUSIVE ANEL BORRACHA - ATENÇÃO: VIDE DESCRIÇÃO COMPLEMENTAR .</v>
          </cell>
          <cell r="C6771" t="str">
            <v>M</v>
          </cell>
          <cell r="E6771" t="str">
            <v>0,04</v>
          </cell>
        </row>
        <row r="6772">
          <cell r="A6772">
            <v>9779</v>
          </cell>
          <cell r="B6772" t="str">
            <v>TUBO FOFO CLASSE K-7 JGS DN 500 INCLUSIVE ANEL BORRACHA - ATENÇÃO: VIDE DESCRIÇÃO COMPLEMENTAR .</v>
          </cell>
          <cell r="C6772" t="str">
            <v>M</v>
          </cell>
          <cell r="E6772" t="str">
            <v>0,04</v>
          </cell>
        </row>
        <row r="6773">
          <cell r="A6773">
            <v>9776</v>
          </cell>
          <cell r="B6773" t="str">
            <v>TUBO FOFO CLASSE K-7 JGS DN 600 INCLUSIVE ANEL BORRACHA - ATENÇÃO: VIDE DESCRIÇÃO COMPLEMENTAR .</v>
          </cell>
          <cell r="C6773" t="str">
            <v>M</v>
          </cell>
          <cell r="E6773" t="str">
            <v>0,06</v>
          </cell>
        </row>
        <row r="6774">
          <cell r="A6774">
            <v>9780</v>
          </cell>
          <cell r="B6774" t="str">
            <v>TUBO FOFO CLASSE K-7 JGS DN 700 INCLUSIVE ANEL BORRACHA - ATENÇÃO: VIDE DESCRIÇÃO COMPLEMENTAR .</v>
          </cell>
          <cell r="C6774" t="str">
            <v>M</v>
          </cell>
          <cell r="E6774" t="str">
            <v>0,07</v>
          </cell>
        </row>
        <row r="6775">
          <cell r="A6775">
            <v>9768</v>
          </cell>
          <cell r="B6775" t="str">
            <v>TUBO FOFO CLASSE K-7 JGS DN 800 INCLUSIVE ANEL BORRACHA - ATENÇÃO: VIDE DESCRIÇÃO COMPLEMENTAR .</v>
          </cell>
          <cell r="C6775" t="str">
            <v>M</v>
          </cell>
          <cell r="E6775" t="str">
            <v>0,08</v>
          </cell>
        </row>
        <row r="6776">
          <cell r="A6776">
            <v>9771</v>
          </cell>
          <cell r="B6776" t="str">
            <v>TUBO FOFO CLASSE K-7 JGS DN 900 INCLUSIVE ANEL BORRACHA - ATENÇÃO: VIDE DESCRIÇÃO COMPLEMENTAR .</v>
          </cell>
          <cell r="C6776" t="str">
            <v>M</v>
          </cell>
          <cell r="E6776" t="str">
            <v>0,10</v>
          </cell>
        </row>
        <row r="6777">
          <cell r="A6777">
            <v>9782</v>
          </cell>
          <cell r="B6777" t="str">
            <v>TUBO FOFO CLASSE K-9 JGS DN 80 INCLUSIVE ANEL BORRACHA</v>
          </cell>
          <cell r="C6777" t="str">
            <v>M</v>
          </cell>
          <cell r="E6777" t="str">
            <v>0,01</v>
          </cell>
        </row>
        <row r="6778">
          <cell r="A6778">
            <v>9795</v>
          </cell>
          <cell r="B6778" t="str">
            <v>TUBO FOFO CLASSE K-9 JGS DN 1000 INCLUSIVE ANEL BORRACHA</v>
          </cell>
          <cell r="C6778" t="str">
            <v>M</v>
          </cell>
          <cell r="E6778" t="str">
            <v>0,16</v>
          </cell>
        </row>
        <row r="6779">
          <cell r="A6779">
            <v>9804</v>
          </cell>
          <cell r="B6779" t="str">
            <v>TUBO FOFO CLASSE K-9 JGS DN 1200 INCLUSIVE ANEL BORRACHA</v>
          </cell>
          <cell r="C6779" t="str">
            <v>M</v>
          </cell>
          <cell r="E6779" t="str">
            <v>0,21</v>
          </cell>
        </row>
        <row r="6780">
          <cell r="A6780">
            <v>9789</v>
          </cell>
          <cell r="B6780" t="str">
            <v>TUBO FOFO CLASSE K-9 JGS DN 150 INCLUSIVE ANEL BORRACHA</v>
          </cell>
          <cell r="C6780" t="str">
            <v>M</v>
          </cell>
          <cell r="E6780" t="str">
            <v>0,01</v>
          </cell>
        </row>
        <row r="6781">
          <cell r="A6781">
            <v>9799</v>
          </cell>
          <cell r="B6781" t="str">
            <v>TUBO FOFO CLASSE K-9 JGS DN 200 INCLUSIVE ANEL BORRACHA</v>
          </cell>
          <cell r="C6781" t="str">
            <v>M</v>
          </cell>
          <cell r="E6781" t="str">
            <v>0,02</v>
          </cell>
        </row>
        <row r="6782">
          <cell r="A6782">
            <v>9800</v>
          </cell>
          <cell r="B6782" t="str">
            <v>TUBO FOFO CLASSE K-9 JGS DN 250 INCLUSIVE ANEL BORRACHA</v>
          </cell>
          <cell r="C6782" t="str">
            <v>M</v>
          </cell>
          <cell r="E6782" t="str">
            <v>0,02</v>
          </cell>
        </row>
        <row r="6783">
          <cell r="A6783">
            <v>9801</v>
          </cell>
          <cell r="B6783" t="str">
            <v>TUBO FOFO CLASSE K-9 JGS DN 300 INCLUSIVE ANEL BORRACHA</v>
          </cell>
          <cell r="C6783" t="str">
            <v>M</v>
          </cell>
          <cell r="E6783" t="str">
            <v>0,03</v>
          </cell>
        </row>
        <row r="6784">
          <cell r="A6784">
            <v>9794</v>
          </cell>
          <cell r="B6784" t="str">
            <v>TUBO FOFO CLASSE K-9 JGS DN 350 INCLUSIVE ANEL BORRACHA</v>
          </cell>
          <cell r="C6784" t="str">
            <v>M</v>
          </cell>
          <cell r="E6784" t="str">
            <v>0,04</v>
          </cell>
        </row>
        <row r="6785">
          <cell r="A6785">
            <v>9802</v>
          </cell>
          <cell r="B6785" t="str">
            <v>TUBO FOFO CLASSE K-9 JGS DN 400 INCLUSIVE ANEL BORRACHA</v>
          </cell>
          <cell r="C6785" t="str">
            <v>M</v>
          </cell>
          <cell r="E6785" t="str">
            <v>0,04</v>
          </cell>
        </row>
        <row r="6786">
          <cell r="A6786">
            <v>12313</v>
          </cell>
          <cell r="B6786" t="str">
            <v>TUBO FOFO CLASSE K-9 JGS DN 450 INCLUSIVE ANEL BORRACHA</v>
          </cell>
          <cell r="C6786" t="str">
            <v>M</v>
          </cell>
          <cell r="E6786" t="str">
            <v>0,05</v>
          </cell>
        </row>
        <row r="6787">
          <cell r="A6787">
            <v>9803</v>
          </cell>
          <cell r="B6787" t="str">
            <v>TUBO FOFO CLASSE K-9 JGS DN 500 INCLUSIVE ANEL BORRACHA</v>
          </cell>
          <cell r="C6787" t="str">
            <v>M</v>
          </cell>
          <cell r="E6787" t="str">
            <v>0,06</v>
          </cell>
        </row>
        <row r="6788">
          <cell r="A6788">
            <v>9792</v>
          </cell>
          <cell r="B6788" t="str">
            <v>TUBO FOFO CLASSE K-9 JGS DN 600 INCLUSIVE ANEL BORRACHA</v>
          </cell>
          <cell r="C6788" t="str">
            <v>M</v>
          </cell>
          <cell r="E6788" t="str">
            <v>0,08</v>
          </cell>
        </row>
        <row r="6789">
          <cell r="A6789">
            <v>9783</v>
          </cell>
          <cell r="B6789" t="str">
            <v>TUBO FOFO CLASSE K-9 JGS DN 700 INCLUSIVE ANEL BORRACHA</v>
          </cell>
          <cell r="C6789" t="str">
            <v>M</v>
          </cell>
          <cell r="E6789" t="str">
            <v>0,09</v>
          </cell>
        </row>
        <row r="6790">
          <cell r="A6790">
            <v>9796</v>
          </cell>
          <cell r="B6790" t="str">
            <v>TUBO FOFO CLASSE K-9 JGS DN 800 INCLUSIVE ANEL BORRACHA</v>
          </cell>
          <cell r="C6790" t="str">
            <v>M</v>
          </cell>
          <cell r="E6790" t="str">
            <v>0,11</v>
          </cell>
        </row>
        <row r="6791">
          <cell r="A6791">
            <v>9790</v>
          </cell>
          <cell r="B6791" t="str">
            <v>TUBO FOFO CLASSE K-9 JGS DN 900 INCLUSIVE ANEL BORRACHA</v>
          </cell>
          <cell r="C6791" t="str">
            <v>M</v>
          </cell>
          <cell r="E6791" t="str">
            <v>0,13</v>
          </cell>
        </row>
        <row r="6792">
          <cell r="A6792">
            <v>8289</v>
          </cell>
          <cell r="B6792" t="str">
            <v>TUBO FOFO FLANGE E BOLSA JGS TFB PN-10 DN 1000 L = 1,00M INCLUSIVE ANEL BORRACHA</v>
          </cell>
          <cell r="C6792" t="str">
            <v>UN</v>
          </cell>
          <cell r="E6792" t="str">
            <v>0,07</v>
          </cell>
        </row>
        <row r="6793">
          <cell r="A6793">
            <v>8411</v>
          </cell>
          <cell r="B6793" t="str">
            <v>TUBO FOFO FLANGE E BOLSA JGS TFB PN-10 DN 1000 L = 6,80M INCLUSIVE ANEL BORRACHA</v>
          </cell>
          <cell r="C6793" t="str">
            <v>UN</v>
          </cell>
          <cell r="E6793" t="str">
            <v>0,31</v>
          </cell>
        </row>
        <row r="6794">
          <cell r="A6794">
            <v>8415</v>
          </cell>
          <cell r="B6794" t="str">
            <v>TUBO FOFO FLANGE E BOLSA JGS TFB PN-10 DN 1200 L = 1,00M INCLUSIVE ANEL BORRACHA</v>
          </cell>
          <cell r="C6794" t="str">
            <v>UN</v>
          </cell>
          <cell r="E6794" t="str">
            <v>0,10</v>
          </cell>
        </row>
        <row r="6795">
          <cell r="A6795">
            <v>8577</v>
          </cell>
          <cell r="B6795" t="str">
            <v>TUBO FOFO FLANGE E BOLSA JGS TFB PN-10 DN 1200 L = 6,80M INCLUSIVE ANEL BORRACHA</v>
          </cell>
          <cell r="C6795" t="str">
            <v>UN</v>
          </cell>
          <cell r="E6795" t="str">
            <v>0,42</v>
          </cell>
        </row>
        <row r="6796">
          <cell r="A6796">
            <v>8162</v>
          </cell>
          <cell r="B6796" t="str">
            <v>TUBO FOFO FLANGE E BOLSA JGS TFB PN-10 DN 350 L = 1,00M INCLUSIVE ANEL BORRACHA</v>
          </cell>
          <cell r="C6796" t="str">
            <v>UN</v>
          </cell>
          <cell r="E6796" t="str">
            <v>0,01</v>
          </cell>
        </row>
        <row r="6797">
          <cell r="A6797">
            <v>8058</v>
          </cell>
          <cell r="B6797" t="str">
            <v>TUBO FOFO FLANGE E BOLSA JGS TFB PN-10 DN 350 L = 5,80M INCLUSIVE ANEL BORRACHA</v>
          </cell>
          <cell r="C6797" t="str">
            <v>UN</v>
          </cell>
          <cell r="E6797" t="str">
            <v>0,04</v>
          </cell>
        </row>
        <row r="6798">
          <cell r="A6798">
            <v>8106</v>
          </cell>
          <cell r="B6798" t="str">
            <v>TUBO FOFO FLANGE E BOLSA JGS TFB PN-10 DN 400 L = 1,00M INCLUSIVE ANEL BORRACHA</v>
          </cell>
          <cell r="C6798" t="str">
            <v>UN</v>
          </cell>
          <cell r="E6798" t="str">
            <v>0,01</v>
          </cell>
        </row>
        <row r="6799">
          <cell r="A6799">
            <v>8110</v>
          </cell>
          <cell r="B6799" t="str">
            <v>TUBO FOFO FLANGE E BOLSA JGS TFB PN-10 DN 400 L = 5,80M INCLUSIVE ANEL BORRACHA</v>
          </cell>
          <cell r="C6799" t="str">
            <v>UN</v>
          </cell>
          <cell r="E6799" t="str">
            <v>0,05</v>
          </cell>
        </row>
        <row r="6800">
          <cell r="A6800">
            <v>12123</v>
          </cell>
          <cell r="B6800" t="str">
            <v>TUBO FOFO FLANGE E BOLSA JGS TFB PN-10 DN 450 L = 1,00M INCLUSIVE ANEL BORRACHA</v>
          </cell>
          <cell r="C6800" t="str">
            <v>UN</v>
          </cell>
          <cell r="E6800" t="str">
            <v>0,02</v>
          </cell>
        </row>
        <row r="6801">
          <cell r="A6801">
            <v>12157</v>
          </cell>
          <cell r="B6801" t="str">
            <v>TUBO FOFO FLANGE E BOLSA JGS TFB PN-10 DN 450 L = 5,80M INCLUSIVE ANEL BORRACHA</v>
          </cell>
          <cell r="C6801" t="str">
            <v>UN</v>
          </cell>
          <cell r="E6801" t="str">
            <v>0,06</v>
          </cell>
        </row>
        <row r="6802">
          <cell r="A6802">
            <v>8111</v>
          </cell>
          <cell r="B6802" t="str">
            <v>TUBO FOFO FLANGE E BOLSA JGS TFB PN-10 DN 500 L = 1,00M INCLUSIVE ANEL BORRACHA</v>
          </cell>
          <cell r="C6802" t="str">
            <v>UN</v>
          </cell>
          <cell r="E6802" t="str">
            <v>0,02</v>
          </cell>
        </row>
        <row r="6803">
          <cell r="A6803">
            <v>8024</v>
          </cell>
          <cell r="B6803" t="str">
            <v>TUBO FOFO FLANGE E BOLSA JGS TFB PN-10 DN 500 L = 5,80M INCLUSIVE ANEL BORRACHA</v>
          </cell>
          <cell r="C6803" t="str">
            <v>UN</v>
          </cell>
          <cell r="E6803" t="str">
            <v>0,07</v>
          </cell>
        </row>
        <row r="6804">
          <cell r="A6804">
            <v>8032</v>
          </cell>
          <cell r="B6804" t="str">
            <v>TUBO FOFO FLANGE E BOLSA JGS TFB PN-10 DN 600 L = 1,00 INCLUSIVE ANEL BORRACHA</v>
          </cell>
          <cell r="C6804" t="str">
            <v>UN</v>
          </cell>
          <cell r="E6804" t="str">
            <v>0,02</v>
          </cell>
        </row>
        <row r="6805">
          <cell r="A6805">
            <v>8398</v>
          </cell>
          <cell r="B6805" t="str">
            <v>TUBO FOFO FLANGE E BOLSA JGS TFB PN-10 DN 600 L = 5,80M INCLUSIVE ANEL BORRACHA</v>
          </cell>
          <cell r="C6805" t="str">
            <v>UN</v>
          </cell>
          <cell r="E6805" t="str">
            <v>0,09</v>
          </cell>
        </row>
        <row r="6806">
          <cell r="A6806">
            <v>8399</v>
          </cell>
          <cell r="B6806" t="str">
            <v>TUBO FOFO FLANGE E BOLSA JGS TFB PN-10 DN 700 L = 1,00M INCLUSIVE ANEL BORRACHA</v>
          </cell>
          <cell r="C6806" t="str">
            <v>UN</v>
          </cell>
          <cell r="E6806" t="str">
            <v>0,04</v>
          </cell>
        </row>
        <row r="6807">
          <cell r="A6807">
            <v>8375</v>
          </cell>
          <cell r="B6807" t="str">
            <v>TUBO FOFO FLANGE E BOLSA JGS TFB PN-10 DN 700 L = 6,80M INCLUSIVE ANEL BORRACHA</v>
          </cell>
          <cell r="C6807" t="str">
            <v>UN</v>
          </cell>
          <cell r="E6807" t="str">
            <v>0,18</v>
          </cell>
        </row>
        <row r="6808">
          <cell r="A6808">
            <v>8403</v>
          </cell>
          <cell r="B6808" t="str">
            <v>TUBO FOFO FLANGE E BOLSA JGS TFB PN-10 DN 800 L = 1,00M INCLUSIVE ANEL BORRACHA</v>
          </cell>
          <cell r="C6808" t="str">
            <v>UN</v>
          </cell>
          <cell r="E6808" t="str">
            <v>0,05</v>
          </cell>
        </row>
        <row r="6809">
          <cell r="A6809">
            <v>8565</v>
          </cell>
          <cell r="B6809" t="str">
            <v>TUBO FOFO FLANGE E BOLSA JGS TFB PN-10 DN 800 L = 6,80M INCLUSIVE ANEL BORRACHA</v>
          </cell>
          <cell r="C6809" t="str">
            <v>UN</v>
          </cell>
          <cell r="E6809" t="str">
            <v>0,22</v>
          </cell>
        </row>
        <row r="6810">
          <cell r="A6810">
            <v>8564</v>
          </cell>
          <cell r="B6810" t="str">
            <v>TUBO FOFO FLANGE E BOLSA JGS TFB PN-10 DN 900 L = 1,00M INCLUSIVE ANEL BORRACHA</v>
          </cell>
          <cell r="C6810" t="str">
            <v>UN</v>
          </cell>
          <cell r="E6810" t="str">
            <v>0,06</v>
          </cell>
        </row>
        <row r="6811">
          <cell r="A6811">
            <v>8288</v>
          </cell>
          <cell r="B6811" t="str">
            <v>TUBO FOFO FLANGE E BOLSA JGS TFB PN-10 DN 900 L = 6,80M INCLUSIVE ANEL BORRACHA</v>
          </cell>
          <cell r="C6811" t="str">
            <v>UN</v>
          </cell>
          <cell r="E6811" t="str">
            <v>0,26</v>
          </cell>
        </row>
        <row r="6812">
          <cell r="A6812">
            <v>8342</v>
          </cell>
          <cell r="B6812" t="str">
            <v>TUBO FOFO FLANGE E BOLSA JGS TFB PN-10/16 DN 100 L = 5,80M INCLUSIVE ANEL BORRACHA</v>
          </cell>
          <cell r="C6812" t="str">
            <v>UN</v>
          </cell>
          <cell r="E6812" t="str">
            <v>0,01</v>
          </cell>
        </row>
        <row r="6813">
          <cell r="A6813">
            <v>8135</v>
          </cell>
          <cell r="B6813" t="str">
            <v>TUBO FOFO FLANGE E BOLSA JGS TFB PN-10/16 DN 150 L = 5,80M INCLUSIVE ANEL BORRACHA</v>
          </cell>
          <cell r="C6813" t="str">
            <v>UN</v>
          </cell>
          <cell r="E6813" t="str">
            <v>0,02</v>
          </cell>
        </row>
        <row r="6814">
          <cell r="A6814">
            <v>8169</v>
          </cell>
          <cell r="B6814" t="str">
            <v>TUBO FOFO FLANGE E BOLSA JGS TFB PN-10/16 DN 200 L = 5,80M INCLUSIVE ANEL BORRACHA</v>
          </cell>
          <cell r="C6814" t="str">
            <v>UN</v>
          </cell>
          <cell r="E6814" t="str">
            <v>0,02</v>
          </cell>
        </row>
        <row r="6815">
          <cell r="A6815">
            <v>8044</v>
          </cell>
          <cell r="B6815" t="str">
            <v>TUBO FOFO FLANGE E BOLSA JGS TFB PN-10/16 DN 250 L = 5,80M INCLUSIVE ANEL BORRACHA</v>
          </cell>
          <cell r="C6815" t="str">
            <v>UN</v>
          </cell>
          <cell r="E6815" t="str">
            <v>0,03</v>
          </cell>
        </row>
        <row r="6816">
          <cell r="A6816">
            <v>8452</v>
          </cell>
          <cell r="B6816" t="str">
            <v>TUBO FOFO FLANGE E BOLSA JGS TFB PN-10/16 DN 300 L = 5,80M INCLUSIVE ANEL BORRACHA</v>
          </cell>
          <cell r="C6816" t="str">
            <v>UN</v>
          </cell>
          <cell r="E6816" t="str">
            <v>0,03</v>
          </cell>
        </row>
        <row r="6817">
          <cell r="A6817">
            <v>8531</v>
          </cell>
          <cell r="B6817" t="str">
            <v>TUBO FOFO FLANGE E BOLSA JGS TFB PN-16 DN 200 L = 5,80M INCLUSIVE ANEL BORRACHA</v>
          </cell>
          <cell r="C6817" t="str">
            <v>UN</v>
          </cell>
          <cell r="E6817" t="str">
            <v>0,02</v>
          </cell>
        </row>
        <row r="6818">
          <cell r="A6818">
            <v>8190</v>
          </cell>
          <cell r="B6818" t="str">
            <v>TUBO FOFO FLANGE E BOLSA JGS TFB PN-16 DN 250 L = 5,80M INCLUSIVE ANEL BORRACHA</v>
          </cell>
          <cell r="C6818" t="str">
            <v>UN</v>
          </cell>
          <cell r="E6818" t="str">
            <v>0,03</v>
          </cell>
        </row>
        <row r="6819">
          <cell r="A6819">
            <v>8505</v>
          </cell>
          <cell r="B6819" t="str">
            <v>TUBO FOFO FLANGE E BOLSA JGS TFB PN-16 DN 300 L = 5,80M INCLUSIVE ANEL BORRACHA</v>
          </cell>
          <cell r="C6819" t="str">
            <v>UN</v>
          </cell>
          <cell r="E6819" t="str">
            <v>0,03</v>
          </cell>
        </row>
        <row r="6820">
          <cell r="A6820">
            <v>8237</v>
          </cell>
          <cell r="B6820" t="str">
            <v>TUBO FOFO FLANGE E BOLSA JGS TFB PN-16 DN 350 L = 1,00M INCLUSIVE ANEL BORRACHA</v>
          </cell>
          <cell r="C6820" t="str">
            <v>UN</v>
          </cell>
          <cell r="E6820" t="str">
            <v>0,01</v>
          </cell>
        </row>
        <row r="6821">
          <cell r="A6821">
            <v>8499</v>
          </cell>
          <cell r="B6821" t="str">
            <v>TUBO FOFO FLANGE E BOLSA JGS TFB PN-16 DN 350 L = 5,80M INCLUSIVE ANEL BORRACHA</v>
          </cell>
          <cell r="C6821" t="str">
            <v>UN</v>
          </cell>
          <cell r="E6821" t="str">
            <v>0,04</v>
          </cell>
        </row>
        <row r="6822">
          <cell r="A6822">
            <v>8315</v>
          </cell>
          <cell r="B6822" t="str">
            <v>TUBO FOFO FLANGE E BOLSA JGS TFB PN-16 DN 400 L = 1,00M INCLUSIVE ANEL BORRACHA</v>
          </cell>
          <cell r="C6822" t="str">
            <v>UN</v>
          </cell>
          <cell r="E6822" t="str">
            <v>0,01</v>
          </cell>
        </row>
        <row r="6823">
          <cell r="A6823">
            <v>8548</v>
          </cell>
          <cell r="B6823" t="str">
            <v>TUBO FOFO FLANGE E BOLSA JGS TFB PN-16 DN 400 L = 5,80M INCLUSIVE ANEL BORRACHA</v>
          </cell>
          <cell r="C6823" t="str">
            <v>UN</v>
          </cell>
          <cell r="E6823" t="str">
            <v>0,05</v>
          </cell>
        </row>
        <row r="6824">
          <cell r="A6824">
            <v>12159</v>
          </cell>
          <cell r="B6824" t="str">
            <v>TUBO FOFO FLANGE E BOLSA JGS TFB PN-16 DN 450 L = 1,00M INCLUSIVE ANEL BORRACHA</v>
          </cell>
          <cell r="C6824" t="str">
            <v>UN</v>
          </cell>
          <cell r="E6824" t="str">
            <v>0,02</v>
          </cell>
        </row>
        <row r="6825">
          <cell r="A6825">
            <v>12169</v>
          </cell>
          <cell r="B6825" t="str">
            <v>TUBO FOFO FLANGE E BOLSA JGS TFB PN-16 DN 450 L = 5,80M INCLUSIVE ANEL BORRACHA</v>
          </cell>
          <cell r="C6825" t="str">
            <v>UN</v>
          </cell>
          <cell r="E6825" t="str">
            <v>0,06</v>
          </cell>
        </row>
        <row r="6826">
          <cell r="A6826">
            <v>8483</v>
          </cell>
          <cell r="B6826" t="str">
            <v>TUBO FOFO FLANGE E BOLSA JGS TFB PN-16 DN 500 L = 1,00M INCLUSIVE ANEL BORRACHA</v>
          </cell>
          <cell r="C6826" t="str">
            <v>UN</v>
          </cell>
          <cell r="E6826" t="str">
            <v>0,02</v>
          </cell>
        </row>
        <row r="6827">
          <cell r="A6827">
            <v>8541</v>
          </cell>
          <cell r="B6827" t="str">
            <v>TUBO FOFO FLANGE E BOLSA JGS TFB PN-16 DN 500 L = 5,80M INCLUSIVE ANEL BORRACHA</v>
          </cell>
          <cell r="C6827" t="str">
            <v>UN</v>
          </cell>
          <cell r="E6827" t="str">
            <v>0,07</v>
          </cell>
        </row>
        <row r="6828">
          <cell r="A6828">
            <v>8491</v>
          </cell>
          <cell r="B6828" t="str">
            <v>TUBO FOFO FLANGE E BOLSA JGS TFB PN-16 DN 600 L = 1,00M INCLUSIVE ANEL BORRACHA</v>
          </cell>
          <cell r="C6828" t="str">
            <v>UN</v>
          </cell>
          <cell r="E6828" t="str">
            <v>0,03</v>
          </cell>
        </row>
        <row r="6829">
          <cell r="A6829">
            <v>8470</v>
          </cell>
          <cell r="B6829" t="str">
            <v>TUBO FOFO FLANGE E BOLSA JGS TFB PN-16 DN 600 L = 5,80M INCLUSIVE ANEL BORRACHA</v>
          </cell>
          <cell r="C6829" t="str">
            <v>UN</v>
          </cell>
          <cell r="E6829" t="str">
            <v>0,10</v>
          </cell>
        </row>
        <row r="6830">
          <cell r="A6830">
            <v>8454</v>
          </cell>
          <cell r="B6830" t="str">
            <v>TUBO FOFO FLANGE E BOLSA JGS TFB PN-16 DN 700 L = 1,00M INCLUSIVE ANEL BORRACHA</v>
          </cell>
          <cell r="C6830" t="str">
            <v>UN</v>
          </cell>
          <cell r="E6830" t="str">
            <v>0,04</v>
          </cell>
        </row>
        <row r="6831">
          <cell r="A6831">
            <v>8484</v>
          </cell>
          <cell r="B6831" t="str">
            <v>TUBO FOFO FLANGE E BOLSA JGS TFB PN-16 DN 700 L = 6,80M INCLUSIVE ANEL BORRACHA</v>
          </cell>
          <cell r="C6831" t="str">
            <v>UN</v>
          </cell>
          <cell r="E6831" t="str">
            <v>0,18</v>
          </cell>
        </row>
        <row r="6832">
          <cell r="A6832">
            <v>8249</v>
          </cell>
          <cell r="B6832" t="str">
            <v>TUBO FOFO FLANGE E BOLSA JGS TFB PN-25 DN 100 L = 5,80M INCLUSIVE ANEL BORRACHA</v>
          </cell>
          <cell r="C6832" t="str">
            <v>UN</v>
          </cell>
          <cell r="E6832" t="str">
            <v>0,01</v>
          </cell>
        </row>
        <row r="6833">
          <cell r="A6833">
            <v>8335</v>
          </cell>
          <cell r="B6833" t="str">
            <v>TUBO FOFO FLANGE E BOLSA JGS TFB PN-25 DN 150 L = 5,80M INCLUSIVE ANEL BORRACHA</v>
          </cell>
          <cell r="C6833" t="str">
            <v>UN</v>
          </cell>
          <cell r="E6833" t="str">
            <v>0,02</v>
          </cell>
        </row>
        <row r="6834">
          <cell r="A6834">
            <v>8199</v>
          </cell>
          <cell r="B6834" t="str">
            <v>TUBO FOFO FLANGE E BOLSA JGS TFB PN-25 DN 200 L = 5,80M INCLUSIVE ANEL BORRACHA</v>
          </cell>
          <cell r="C6834" t="str">
            <v>UN</v>
          </cell>
          <cell r="E6834" t="str">
            <v>0,02</v>
          </cell>
        </row>
        <row r="6835">
          <cell r="A6835">
            <v>8087</v>
          </cell>
          <cell r="B6835" t="str">
            <v>TUBO FOFO FLANGE E BOLSA JGS TFB PN-25 DN 250 L = 5,80M INCLUSIVE ANEL BORRACHA</v>
          </cell>
          <cell r="C6835" t="str">
            <v>UN</v>
          </cell>
          <cell r="E6835" t="str">
            <v>0,03</v>
          </cell>
        </row>
        <row r="6836">
          <cell r="A6836">
            <v>8297</v>
          </cell>
          <cell r="B6836" t="str">
            <v>TUBO FOFO FLANGE E BOLSA JGS TFB PN-25 DN 300 L = 5,80M INCLUSIVE ANEL BORRACHA</v>
          </cell>
          <cell r="C6836" t="str">
            <v>UN</v>
          </cell>
          <cell r="E6836" t="str">
            <v>0,03</v>
          </cell>
        </row>
        <row r="6837">
          <cell r="A6837">
            <v>8269</v>
          </cell>
          <cell r="B6837" t="str">
            <v>TUBO FOFO FLANGE E BOLSA JGS TFB PN-25 DN 350 L = 1,00M INCLUSIVE ANEL BORRACHA</v>
          </cell>
          <cell r="C6837" t="str">
            <v>UN</v>
          </cell>
          <cell r="E6837" t="str">
            <v>0,01</v>
          </cell>
        </row>
        <row r="6838">
          <cell r="A6838">
            <v>8018</v>
          </cell>
          <cell r="B6838" t="str">
            <v>TUBO FOFO FLANGE E BOLSA JGS TFB PN-25 DN 350 L = 5,80M INCLUSIVE ANEL BORRACHA</v>
          </cell>
          <cell r="C6838" t="str">
            <v>UN</v>
          </cell>
          <cell r="E6838" t="str">
            <v>0,05</v>
          </cell>
        </row>
        <row r="6839">
          <cell r="A6839">
            <v>7994</v>
          </cell>
          <cell r="B6839" t="str">
            <v>TUBO FOFO FLANGE E BOLSA JGS TFB PN-25 DN 400 L = 1,00M INCLUSIVE ANEL BORRACHA</v>
          </cell>
          <cell r="C6839" t="str">
            <v>UN</v>
          </cell>
          <cell r="E6839" t="str">
            <v>0,01</v>
          </cell>
        </row>
        <row r="6840">
          <cell r="A6840">
            <v>8266</v>
          </cell>
          <cell r="B6840" t="str">
            <v>TUBO FOFO FLANGE E BOLSA JGS TFB PN-25 DN 400 L = 5,80M INCLUSIVE ANEL BORRACHA</v>
          </cell>
          <cell r="C6840" t="str">
            <v>UN</v>
          </cell>
          <cell r="E6840" t="str">
            <v>0,05</v>
          </cell>
        </row>
        <row r="6841">
          <cell r="A6841">
            <v>12171</v>
          </cell>
          <cell r="B6841" t="str">
            <v>TUBO FOFO FLANGE E BOLSA JGS TFB PN-25 DN 450 L = 1,00M INCLUSIVE ANEL BORRACHA</v>
          </cell>
          <cell r="C6841" t="str">
            <v>UN</v>
          </cell>
          <cell r="E6841" t="str">
            <v>0,02</v>
          </cell>
        </row>
        <row r="6842">
          <cell r="A6842">
            <v>12181</v>
          </cell>
          <cell r="B6842" t="str">
            <v>TUBO FOFO FLANGE E BOLSA JGS TFB PN-25 DN 450 L = 5,80M INCLUSIVE ANEL BORRACHA</v>
          </cell>
          <cell r="C6842" t="str">
            <v>UN</v>
          </cell>
          <cell r="E6842" t="str">
            <v>0,06</v>
          </cell>
        </row>
        <row r="6843">
          <cell r="A6843">
            <v>8097</v>
          </cell>
          <cell r="B6843" t="str">
            <v>TUBO FOFO FLANGE E BOLSA JGS TFB PN-25 DN 500 L = 1,00M INCLUSIVE ANEL BORRACHA</v>
          </cell>
          <cell r="C6843" t="str">
            <v>UN</v>
          </cell>
          <cell r="E6843" t="str">
            <v>0,02</v>
          </cell>
        </row>
        <row r="6844">
          <cell r="A6844">
            <v>8012</v>
          </cell>
          <cell r="B6844" t="str">
            <v>TUBO FOFO FLANGE E BOLSA JGS TFB PN-25 DN 500 L = 5,80M INCLUSIVE ANEL BORRACHA</v>
          </cell>
          <cell r="C6844" t="str">
            <v>UN</v>
          </cell>
          <cell r="E6844" t="str">
            <v>0,07</v>
          </cell>
        </row>
        <row r="6845">
          <cell r="A6845">
            <v>8040</v>
          </cell>
          <cell r="B6845" t="str">
            <v>TUBO FOFO FLANGE E BOLSA JGS TFB PN-25 DN 600 L = 1,00M INCLUSIVE ANEL BORRACHA</v>
          </cell>
          <cell r="C6845" t="str">
            <v>UN</v>
          </cell>
          <cell r="E6845" t="str">
            <v>0,03</v>
          </cell>
        </row>
        <row r="6846">
          <cell r="A6846">
            <v>8022</v>
          </cell>
          <cell r="B6846" t="str">
            <v>TUBO FOFO FLANGE E BOLSA JGS TFB PN-25 DN 600 L = 5,80M INCLUSIVE ANEL BORRACHA</v>
          </cell>
          <cell r="C6846" t="str">
            <v>UN</v>
          </cell>
          <cell r="E6846" t="str">
            <v>0,10</v>
          </cell>
        </row>
        <row r="6847">
          <cell r="A6847">
            <v>8100</v>
          </cell>
          <cell r="B6847" t="str">
            <v>TUBO FOFO FLANGE E BOLSA JGS TFB PN-25 DN 700 L = 1,00M INCLUSIVE ANEL BORRACHA</v>
          </cell>
          <cell r="C6847" t="str">
            <v>UN</v>
          </cell>
          <cell r="E6847" t="str">
            <v>0,04</v>
          </cell>
        </row>
        <row r="6848">
          <cell r="A6848">
            <v>8361</v>
          </cell>
          <cell r="B6848" t="str">
            <v>TUBO FOFO FLANGE E BOLSA JGS TFB PN-25 DN 700 L = 6,80M INCLUSIVE ANEL BORRACHA</v>
          </cell>
          <cell r="C6848" t="str">
            <v>UN</v>
          </cell>
          <cell r="E6848" t="str">
            <v>0,18</v>
          </cell>
        </row>
        <row r="6849">
          <cell r="A6849">
            <v>9850</v>
          </cell>
          <cell r="B6849" t="str">
            <v>TUBO PVC DE REVESTIMENTO GEOMECANICO NERVURADO REFORCADO DN 150MM - COMPRIM= 2 M</v>
          </cell>
          <cell r="C6849" t="str">
            <v>M</v>
          </cell>
          <cell r="E6849" t="str">
            <v>105,47</v>
          </cell>
        </row>
        <row r="6850">
          <cell r="A6850">
            <v>9853</v>
          </cell>
          <cell r="B6850" t="str">
            <v>TUBO PVC DE REVESTIMENTO GEOMECANICO NERVURADO REFORCADO DN 200MM - COMPRIM= 2 M</v>
          </cell>
          <cell r="C6850" t="str">
            <v>M</v>
          </cell>
          <cell r="E6850" t="str">
            <v>188,11</v>
          </cell>
        </row>
        <row r="6851">
          <cell r="A6851">
            <v>9854</v>
          </cell>
          <cell r="B6851" t="str">
            <v>TUBO PVC DE REVESTIMENTO GEOMECANICO NERVURADO STANDARD DN 154MM - COMPRIM= 2 M</v>
          </cell>
          <cell r="C6851" t="str">
            <v>M</v>
          </cell>
          <cell r="E6851" t="str">
            <v>94,63</v>
          </cell>
        </row>
        <row r="6852">
          <cell r="A6852">
            <v>9851</v>
          </cell>
          <cell r="B6852" t="str">
            <v>TUBO PVC DE REVESTIMENTO GEOMECANICO NERVURADO STANDARD DN 206MM - COMPRIM= 2 M</v>
          </cell>
          <cell r="C6852" t="str">
            <v>M</v>
          </cell>
          <cell r="E6852" t="str">
            <v>152,37</v>
          </cell>
        </row>
        <row r="6853">
          <cell r="A6853">
            <v>9855</v>
          </cell>
          <cell r="B6853" t="str">
            <v>TUBO PVC DE REVESTIMENTO GEOMECANICO NERVURADO STANDARD DN 250MM - COMPRIM= 2 M</v>
          </cell>
          <cell r="C6853" t="str">
            <v>M</v>
          </cell>
          <cell r="E6853" t="str">
            <v>274,25</v>
          </cell>
        </row>
        <row r="6854">
          <cell r="A6854">
            <v>9825</v>
          </cell>
          <cell r="B6854" t="str">
            <v>TUBO PVC DEFOFO EB-1208 P/ REDE AGUA JE 1 MPA DN 100MM</v>
          </cell>
          <cell r="C6854" t="str">
            <v>M</v>
          </cell>
          <cell r="E6854" t="str">
            <v>20,79</v>
          </cell>
        </row>
        <row r="6855">
          <cell r="A6855">
            <v>9828</v>
          </cell>
          <cell r="B6855" t="str">
            <v>TUBO PVC DEFOFO EB-1208 P/ REDE AGUA JE 1 MPA DN 150MM</v>
          </cell>
          <cell r="C6855" t="str">
            <v>M</v>
          </cell>
          <cell r="E6855" t="str">
            <v>42,21</v>
          </cell>
        </row>
        <row r="6856">
          <cell r="A6856">
            <v>9829</v>
          </cell>
          <cell r="B6856" t="str">
            <v>TUBO PVC DEFOFO EB-1208 P/ REDE AGUA JE 1 MPA DN 200MM</v>
          </cell>
          <cell r="C6856" t="str">
            <v>M</v>
          </cell>
          <cell r="E6856" t="str">
            <v>71,84</v>
          </cell>
        </row>
        <row r="6857">
          <cell r="A6857">
            <v>9826</v>
          </cell>
          <cell r="B6857" t="str">
            <v>TUBO PVC DEFOFO EB-1208 P/ REDE AGUA JE 1 MPA DN 250MM</v>
          </cell>
          <cell r="C6857" t="str">
            <v>M</v>
          </cell>
          <cell r="E6857" t="str">
            <v>109,32</v>
          </cell>
        </row>
        <row r="6858">
          <cell r="A6858">
            <v>9827</v>
          </cell>
          <cell r="B6858" t="str">
            <v>TUBO PVC DEFOFO EB-1208 P/ REDE AGUA JE 1 MPA DN 300MM</v>
          </cell>
          <cell r="C6858" t="str">
            <v>M</v>
          </cell>
          <cell r="E6858" t="str">
            <v>154,62</v>
          </cell>
        </row>
        <row r="6859">
          <cell r="A6859">
            <v>9833</v>
          </cell>
          <cell r="B6859" t="str">
            <v>TUBO PVC DRENAGEM CORRUGADO FLEXIVEL PERFURADO DN 100 OU 110</v>
          </cell>
          <cell r="C6859" t="str">
            <v>M</v>
          </cell>
          <cell r="E6859" t="str">
            <v>3,55</v>
          </cell>
        </row>
        <row r="6860">
          <cell r="A6860">
            <v>9830</v>
          </cell>
          <cell r="B6860" t="str">
            <v>TUBO PVC DRENAGEM CORRUGADO FLEXIVEL PERFURADO DN 65</v>
          </cell>
          <cell r="C6860" t="str">
            <v>M</v>
          </cell>
          <cell r="E6860" t="str">
            <v>1,04</v>
          </cell>
        </row>
        <row r="6861">
          <cell r="A6861">
            <v>9834</v>
          </cell>
          <cell r="B6861" t="str">
            <v>TUBO PVC DRENAGEM CORRUGADO RIGIDO PERFURADO DN 150</v>
          </cell>
          <cell r="C6861" t="str">
            <v>M</v>
          </cell>
          <cell r="E6861" t="str">
            <v>7,43</v>
          </cell>
        </row>
        <row r="6862">
          <cell r="A6862">
            <v>9819</v>
          </cell>
          <cell r="B6862" t="str">
            <v>TUBO PVC EB 644 P/ REDE COLET ESG JE DN 200MM</v>
          </cell>
          <cell r="C6862" t="str">
            <v>M</v>
          </cell>
          <cell r="E6862" t="str">
            <v>29,46</v>
          </cell>
        </row>
        <row r="6863">
          <cell r="A6863">
            <v>9817</v>
          </cell>
          <cell r="B6863" t="str">
            <v>TUBO PVC EB-644 P/ REDE COLET ESG JE DN 100MM</v>
          </cell>
          <cell r="C6863" t="str">
            <v>M</v>
          </cell>
          <cell r="E6863" t="str">
            <v>9,09</v>
          </cell>
        </row>
        <row r="6864">
          <cell r="A6864">
            <v>9824</v>
          </cell>
          <cell r="B6864" t="str">
            <v>TUBO PVC EB-644 P/ REDE COLET ESG JE DN 125MM</v>
          </cell>
          <cell r="C6864" t="str">
            <v>M</v>
          </cell>
          <cell r="E6864" t="str">
            <v>11,62</v>
          </cell>
        </row>
        <row r="6865">
          <cell r="A6865">
            <v>9818</v>
          </cell>
          <cell r="B6865" t="str">
            <v>TUBO PVC EB-644 P/ REDE COLET ESG JE DN 150MM</v>
          </cell>
          <cell r="C6865" t="str">
            <v>M</v>
          </cell>
          <cell r="E6865" t="str">
            <v>19,06</v>
          </cell>
        </row>
        <row r="6866">
          <cell r="A6866">
            <v>9820</v>
          </cell>
          <cell r="B6866" t="str">
            <v>TUBO PVC EB-644 P/ REDE COLET ESG JE DN 250MM</v>
          </cell>
          <cell r="C6866" t="str">
            <v>M</v>
          </cell>
          <cell r="E6866" t="str">
            <v>50,23</v>
          </cell>
        </row>
        <row r="6867">
          <cell r="A6867">
            <v>9821</v>
          </cell>
          <cell r="B6867" t="str">
            <v>TUBO PVC EB-644 P/ REDE COLET ESG JE DN 300MM</v>
          </cell>
          <cell r="C6867" t="str">
            <v>M</v>
          </cell>
          <cell r="E6867" t="str">
            <v>78,77</v>
          </cell>
        </row>
        <row r="6868">
          <cell r="A6868">
            <v>9822</v>
          </cell>
          <cell r="B6868" t="str">
            <v>TUBO PVC EB-644 P/ REDE COLET ESG JE DN 350MM</v>
          </cell>
          <cell r="C6868" t="str">
            <v>M</v>
          </cell>
          <cell r="E6868" t="str">
            <v>101,16</v>
          </cell>
        </row>
        <row r="6869">
          <cell r="A6869">
            <v>9823</v>
          </cell>
          <cell r="B6869" t="str">
            <v>TUBO PVC EB-644 P/ REDE COLET ESG JE DN 400MM</v>
          </cell>
          <cell r="C6869" t="str">
            <v>M</v>
          </cell>
          <cell r="E6869" t="str">
            <v>129,09</v>
          </cell>
        </row>
        <row r="6870">
          <cell r="A6870">
            <v>20065</v>
          </cell>
          <cell r="B6870" t="str">
            <v>TUBO PVC LEVE P/ ESG PREDIAL DN 150MM</v>
          </cell>
          <cell r="C6870" t="str">
            <v>M</v>
          </cell>
          <cell r="E6870" t="str">
            <v>16,29</v>
          </cell>
        </row>
        <row r="6871">
          <cell r="A6871">
            <v>9836</v>
          </cell>
          <cell r="B6871" t="str">
            <v>TUBO PVC P/ ESG PREDIAL DN 100MM</v>
          </cell>
          <cell r="C6871" t="str">
            <v>M</v>
          </cell>
          <cell r="E6871" t="str">
            <v>5,86</v>
          </cell>
        </row>
        <row r="6872">
          <cell r="A6872">
            <v>9835</v>
          </cell>
          <cell r="B6872" t="str">
            <v>TUBO PVC P/ ESG PREDIAL DN 40MM</v>
          </cell>
          <cell r="C6872" t="str">
            <v>M</v>
          </cell>
          <cell r="E6872" t="str">
            <v>2,02</v>
          </cell>
        </row>
        <row r="6873">
          <cell r="A6873">
            <v>9838</v>
          </cell>
          <cell r="B6873" t="str">
            <v>TUBO PVC P/ ESG PREDIAL DN 50MM</v>
          </cell>
          <cell r="C6873" t="str">
            <v>M</v>
          </cell>
          <cell r="E6873" t="str">
            <v>3,83</v>
          </cell>
        </row>
        <row r="6874">
          <cell r="A6874">
            <v>9837</v>
          </cell>
          <cell r="B6874" t="str">
            <v>TUBO PVC P/ ESG PREDIAL DN 75MM</v>
          </cell>
          <cell r="C6874" t="str">
            <v>M</v>
          </cell>
          <cell r="E6874" t="str">
            <v>4,84</v>
          </cell>
        </row>
        <row r="6875">
          <cell r="A6875">
            <v>9847</v>
          </cell>
          <cell r="B6875" t="str">
            <v>TUBO PVC PBA 12 JE NBR 5647 P/REDE AGUA DN 100/DE 110 MM</v>
          </cell>
          <cell r="C6875" t="str">
            <v>M</v>
          </cell>
          <cell r="E6875" t="str">
            <v>18,83</v>
          </cell>
        </row>
        <row r="6876">
          <cell r="A6876">
            <v>9844</v>
          </cell>
          <cell r="B6876" t="str">
            <v>TUBO PVC PBA 12 JE NBR 5647 P/REDE AGUA DN 50/DE 60 MM</v>
          </cell>
          <cell r="C6876" t="str">
            <v>M</v>
          </cell>
          <cell r="E6876" t="str">
            <v>5,71</v>
          </cell>
        </row>
        <row r="6877">
          <cell r="A6877">
            <v>9845</v>
          </cell>
          <cell r="B6877" t="str">
            <v>TUBO PVC PBA 12 JE NBR 5647 P/REDE AGUA DN 65/DE 75 MM</v>
          </cell>
          <cell r="C6877" t="str">
            <v>M</v>
          </cell>
          <cell r="E6877" t="str">
            <v>8,98</v>
          </cell>
        </row>
        <row r="6878">
          <cell r="A6878">
            <v>9846</v>
          </cell>
          <cell r="B6878" t="str">
            <v>TUBO PVC PBA 12 JE NBR 5647 P/REDE AGUA DN 75/DE 85 MM</v>
          </cell>
          <cell r="C6878" t="str">
            <v>M</v>
          </cell>
          <cell r="E6878" t="str">
            <v>11,66</v>
          </cell>
        </row>
        <row r="6879">
          <cell r="A6879">
            <v>12592</v>
          </cell>
          <cell r="B6879" t="str">
            <v>TUBO PVC PBA 15 JE NBR 5647 P/REDE AGUA DN 100/DE 110 MM</v>
          </cell>
          <cell r="C6879" t="str">
            <v>M</v>
          </cell>
          <cell r="E6879" t="str">
            <v>22,71</v>
          </cell>
        </row>
        <row r="6880">
          <cell r="A6880">
            <v>12599</v>
          </cell>
          <cell r="B6880" t="str">
            <v>TUBO PVC PBA 15 JE NBR 5647 P/REDE AGUA DN 50/DE 60 MM</v>
          </cell>
          <cell r="C6880" t="str">
            <v>M</v>
          </cell>
          <cell r="E6880" t="str">
            <v>6,72</v>
          </cell>
        </row>
        <row r="6881">
          <cell r="A6881">
            <v>12600</v>
          </cell>
          <cell r="B6881" t="str">
            <v>TUBO PVC PBA 15 JE NBR 5647 P/REDE AGUA DN 65/DE 75 MM</v>
          </cell>
          <cell r="C6881" t="str">
            <v>M</v>
          </cell>
          <cell r="E6881" t="str">
            <v>10,77</v>
          </cell>
        </row>
        <row r="6882">
          <cell r="A6882">
            <v>12601</v>
          </cell>
          <cell r="B6882" t="str">
            <v>TUBO PVC PBA 15 JE NBR 5647 P/REDE AGUA DN 75/DE 85 MM</v>
          </cell>
          <cell r="C6882" t="str">
            <v>M</v>
          </cell>
          <cell r="E6882" t="str">
            <v>13,44</v>
          </cell>
        </row>
        <row r="6883">
          <cell r="A6883">
            <v>12602</v>
          </cell>
          <cell r="B6883" t="str">
            <v>TUBO PVC PBA 20 JE NBR 5647 P/REDE AGUA DN 100/DE 110 MM</v>
          </cell>
          <cell r="C6883" t="str">
            <v>M</v>
          </cell>
          <cell r="E6883" t="str">
            <v>28,39</v>
          </cell>
        </row>
        <row r="6884">
          <cell r="A6884">
            <v>12609</v>
          </cell>
          <cell r="B6884" t="str">
            <v>TUBO PVC PBA 20 JE NBR 5647 P/REDE AGUA DN 50/DE 60 MM</v>
          </cell>
          <cell r="C6884" t="str">
            <v>M</v>
          </cell>
          <cell r="E6884" t="str">
            <v>8,52</v>
          </cell>
        </row>
        <row r="6885">
          <cell r="A6885">
            <v>12610</v>
          </cell>
          <cell r="B6885" t="str">
            <v>TUBO PVC PBA 20 JE NBR 5647 P/REDE AGUA DN 65/DE 75 MM</v>
          </cell>
          <cell r="C6885" t="str">
            <v>M</v>
          </cell>
          <cell r="E6885" t="str">
            <v>13,36</v>
          </cell>
        </row>
        <row r="6886">
          <cell r="A6886">
            <v>12611</v>
          </cell>
          <cell r="B6886" t="str">
            <v>TUBO PVC PBA 20 JE NBR 5647 P/REDE AGUA DN 75/DE 85 MM</v>
          </cell>
          <cell r="C6886" t="str">
            <v>M</v>
          </cell>
          <cell r="E6886" t="str">
            <v>16,96</v>
          </cell>
        </row>
        <row r="6887">
          <cell r="A6887">
            <v>9841</v>
          </cell>
          <cell r="B6887" t="str">
            <v>TUBO PVC PBV SERIE R P/ ESG OU AGUAS PLUVIAIS PREDIAL DN 100MM</v>
          </cell>
          <cell r="C6887" t="str">
            <v>M</v>
          </cell>
          <cell r="E6887" t="str">
            <v>12,06</v>
          </cell>
        </row>
        <row r="6888">
          <cell r="A6888">
            <v>9840</v>
          </cell>
          <cell r="B6888" t="str">
            <v>TUBO PVC PBV SERIE R P/ ESG OU AGUAS PLUVIAIS PREDIAL DN 150MM</v>
          </cell>
          <cell r="C6888" t="str">
            <v>M</v>
          </cell>
          <cell r="E6888" t="str">
            <v>28,72</v>
          </cell>
        </row>
        <row r="6889">
          <cell r="A6889">
            <v>20067</v>
          </cell>
          <cell r="B6889" t="str">
            <v>TUBO PVC PBV SERIE R P/ ESG OU AGUAS PLUVIAIS PREDIAL DN 40MM</v>
          </cell>
          <cell r="C6889" t="str">
            <v>M</v>
          </cell>
          <cell r="E6889" t="str">
            <v>4,58</v>
          </cell>
        </row>
        <row r="6890">
          <cell r="A6890">
            <v>20068</v>
          </cell>
          <cell r="B6890" t="str">
            <v>TUBO PVC PBV SERIE R P/ ESG OU AGUAS PLUVIAIS PREDIAL DN 50MM</v>
          </cell>
          <cell r="C6890" t="str">
            <v>M</v>
          </cell>
          <cell r="E6890" t="str">
            <v>6,91</v>
          </cell>
        </row>
        <row r="6891">
          <cell r="A6891">
            <v>9839</v>
          </cell>
          <cell r="B6891" t="str">
            <v>TUBO PVC PBV SERIE R P/ ESG OU AGUAS PLUVIAIS PREDIAL DN 75MM</v>
          </cell>
          <cell r="C6891" t="str">
            <v>M</v>
          </cell>
          <cell r="E6891" t="str">
            <v>8,48</v>
          </cell>
        </row>
        <row r="6892">
          <cell r="A6892">
            <v>20072</v>
          </cell>
          <cell r="B6892" t="str">
            <v>TUBO PVC PL SERIE R P/ ESG OU AGUAS PLUVIAIS PREDIAL DN 100MM</v>
          </cell>
          <cell r="C6892" t="str">
            <v>M</v>
          </cell>
          <cell r="E6892" t="str">
            <v>12,12</v>
          </cell>
        </row>
        <row r="6893">
          <cell r="A6893">
            <v>20073</v>
          </cell>
          <cell r="B6893" t="str">
            <v>TUBO PVC PL SERIE R P/ ESG OU AGUAS PLUVIAIS PREDIAL DN 150MM</v>
          </cell>
          <cell r="C6893" t="str">
            <v>M</v>
          </cell>
          <cell r="E6893" t="str">
            <v>25,79</v>
          </cell>
        </row>
        <row r="6894">
          <cell r="A6894">
            <v>20069</v>
          </cell>
          <cell r="B6894" t="str">
            <v>TUBO PVC PL SERIE R P/ ESG OU AGUAS PLUVIAIS PREDIAL DN 40MM</v>
          </cell>
          <cell r="C6894" t="str">
            <v>M</v>
          </cell>
          <cell r="E6894" t="str">
            <v>3,82</v>
          </cell>
        </row>
        <row r="6895">
          <cell r="A6895">
            <v>20070</v>
          </cell>
          <cell r="B6895" t="str">
            <v>TUBO PVC PL SERIE R P/ ESG OU AGUAS PLUVIAIS PREDIAL DN 50MM</v>
          </cell>
          <cell r="C6895" t="str">
            <v>M</v>
          </cell>
          <cell r="E6895" t="str">
            <v>5,96</v>
          </cell>
        </row>
        <row r="6896">
          <cell r="A6896">
            <v>20071</v>
          </cell>
          <cell r="B6896" t="str">
            <v>TUBO PVC PL SERIE R P/ ESG OU AGUAS PLUVIAIS PREDIAL DN 75MM</v>
          </cell>
          <cell r="C6896" t="str">
            <v>M</v>
          </cell>
          <cell r="E6896" t="str">
            <v>7,21</v>
          </cell>
        </row>
        <row r="6897">
          <cell r="A6897">
            <v>9862</v>
          </cell>
          <cell r="B6897" t="str">
            <v>TUBO PVC ROSCAVEL EB-892 P/ AGUA FRIA PREDIAL 1 1/2"</v>
          </cell>
          <cell r="C6897" t="str">
            <v>M</v>
          </cell>
          <cell r="E6897" t="str">
            <v>7,10</v>
          </cell>
        </row>
        <row r="6898">
          <cell r="A6898">
            <v>9861</v>
          </cell>
          <cell r="B6898" t="str">
            <v>TUBO PVC ROSCAVEL EB-892 P/ AGUA FRIA PREDIAL 1 1/4"</v>
          </cell>
          <cell r="C6898" t="str">
            <v>M</v>
          </cell>
          <cell r="E6898" t="str">
            <v>6,49</v>
          </cell>
        </row>
        <row r="6899">
          <cell r="A6899">
            <v>9856</v>
          </cell>
          <cell r="B6899" t="str">
            <v>TUBO PVC ROSCAVEL EB-892 P/ AGUA FRIA PREDIAL 1/2"</v>
          </cell>
          <cell r="C6899" t="str">
            <v>M</v>
          </cell>
          <cell r="E6899" t="str">
            <v>1,92</v>
          </cell>
        </row>
        <row r="6900">
          <cell r="A6900">
            <v>9866</v>
          </cell>
          <cell r="B6900" t="str">
            <v>TUBO PVC ROSCAVEL EB-892 P/ AGUA FRIA PREDIAL 1"</v>
          </cell>
          <cell r="C6900" t="str">
            <v>M</v>
          </cell>
          <cell r="E6900" t="str">
            <v>5,08</v>
          </cell>
        </row>
        <row r="6901">
          <cell r="A6901">
            <v>9863</v>
          </cell>
          <cell r="B6901" t="str">
            <v>TUBO PVC ROSCAVEL EB-892 P/ AGUA FRIA PREDIAL 2 1/2"</v>
          </cell>
          <cell r="C6901" t="str">
            <v>M</v>
          </cell>
          <cell r="E6901" t="str">
            <v>15,97</v>
          </cell>
        </row>
        <row r="6902">
          <cell r="A6902">
            <v>9860</v>
          </cell>
          <cell r="B6902" t="str">
            <v>TUBO PVC ROSCAVEL EB-892 P/ AGUA FRIA PREDIAL 2"</v>
          </cell>
          <cell r="C6902" t="str">
            <v>M</v>
          </cell>
          <cell r="E6902" t="str">
            <v>11,76</v>
          </cell>
        </row>
        <row r="6903">
          <cell r="A6903">
            <v>9859</v>
          </cell>
          <cell r="B6903" t="str">
            <v>TUBO PVC ROSCAVEL EB-892 P/ AGUA FRIA PREDIAL 3/4"</v>
          </cell>
          <cell r="C6903" t="str">
            <v>M</v>
          </cell>
          <cell r="E6903" t="str">
            <v>2,60</v>
          </cell>
        </row>
        <row r="6904">
          <cell r="A6904">
            <v>9857</v>
          </cell>
          <cell r="B6904" t="str">
            <v>TUBO PVC ROSCAVEL EB-892 P/ AGUA FRIA PREDIAL 3"</v>
          </cell>
          <cell r="C6904" t="str">
            <v>M</v>
          </cell>
          <cell r="E6904" t="str">
            <v>23,06</v>
          </cell>
        </row>
        <row r="6905">
          <cell r="A6905">
            <v>9864</v>
          </cell>
          <cell r="B6905" t="str">
            <v>TUBO PVC ROSCAVEL EB-892 P/ AGUA FRIA PREDIAL 4"</v>
          </cell>
          <cell r="C6905" t="str">
            <v>M</v>
          </cell>
          <cell r="E6905" t="str">
            <v>25,66</v>
          </cell>
        </row>
        <row r="6906">
          <cell r="A6906">
            <v>9865</v>
          </cell>
          <cell r="B6906" t="str">
            <v>TUBO PVC ROSCAVEL EB-892 P/ AGUA FRIA PREDIAL 5"</v>
          </cell>
          <cell r="C6906" t="str">
            <v>M</v>
          </cell>
          <cell r="E6906" t="str">
            <v>47,71</v>
          </cell>
        </row>
        <row r="6907">
          <cell r="A6907">
            <v>9858</v>
          </cell>
          <cell r="B6907" t="str">
            <v>TUBO PVC ROSCAVEL EB-892 P/ AGUA FRIA PREDIAL 6"</v>
          </cell>
          <cell r="C6907" t="str">
            <v>M</v>
          </cell>
          <cell r="E6907" t="str">
            <v>55,88</v>
          </cell>
        </row>
        <row r="6908">
          <cell r="A6908">
            <v>9870</v>
          </cell>
          <cell r="B6908" t="str">
            <v>TUBO PVC SOLDAVEL EB-892 P/AGUA FRIA PREDIAL DN 110MM</v>
          </cell>
          <cell r="C6908" t="str">
            <v>M</v>
          </cell>
          <cell r="E6908" t="str">
            <v>38,51</v>
          </cell>
        </row>
        <row r="6909">
          <cell r="A6909">
            <v>9867</v>
          </cell>
          <cell r="B6909" t="str">
            <v>TUBO PVC SOLDAVEL EB-892 P/AGUA FRIA PREDIAL DN 20MM</v>
          </cell>
          <cell r="C6909" t="str">
            <v>M</v>
          </cell>
          <cell r="E6909" t="str">
            <v>1,33</v>
          </cell>
        </row>
        <row r="6910">
          <cell r="A6910">
            <v>9868</v>
          </cell>
          <cell r="B6910" t="str">
            <v>TUBO PVC SOLDAVEL EB-892 P/AGUA FRIA PREDIAL DN 25MM</v>
          </cell>
          <cell r="C6910" t="str">
            <v>M</v>
          </cell>
          <cell r="E6910" t="str">
            <v>1,81</v>
          </cell>
        </row>
        <row r="6911">
          <cell r="A6911">
            <v>9869</v>
          </cell>
          <cell r="B6911" t="str">
            <v>TUBO PVC SOLDAVEL EB-892 P/AGUA FRIA PREDIAL DN 32MM</v>
          </cell>
          <cell r="C6911" t="str">
            <v>M</v>
          </cell>
          <cell r="E6911" t="str">
            <v>4,12</v>
          </cell>
        </row>
        <row r="6912">
          <cell r="A6912">
            <v>9874</v>
          </cell>
          <cell r="B6912" t="str">
            <v>TUBO PVC SOLDAVEL EB-892 P/AGUA FRIA PREDIAL DN 40MM</v>
          </cell>
          <cell r="C6912" t="str">
            <v>M</v>
          </cell>
          <cell r="E6912" t="str">
            <v>5,61</v>
          </cell>
        </row>
        <row r="6913">
          <cell r="A6913">
            <v>9875</v>
          </cell>
          <cell r="B6913" t="str">
            <v>TUBO PVC SOLDAVEL EB-892 P/AGUA FRIA PREDIAL DN 50MM</v>
          </cell>
          <cell r="C6913" t="str">
            <v>M</v>
          </cell>
          <cell r="E6913" t="str">
            <v>6,59</v>
          </cell>
        </row>
        <row r="6914">
          <cell r="A6914">
            <v>9873</v>
          </cell>
          <cell r="B6914" t="str">
            <v>TUBO PVC SOLDAVEL EB-892 P/AGUA FRIA PREDIAL DN 60MM</v>
          </cell>
          <cell r="C6914" t="str">
            <v>M</v>
          </cell>
          <cell r="E6914" t="str">
            <v>12,24</v>
          </cell>
        </row>
        <row r="6915">
          <cell r="A6915">
            <v>9871</v>
          </cell>
          <cell r="B6915" t="str">
            <v>TUBO PVC SOLDAVEL EB-892 P/AGUA FRIA PREDIAL DN 75MM</v>
          </cell>
          <cell r="C6915" t="str">
            <v>M</v>
          </cell>
          <cell r="E6915" t="str">
            <v>18,76</v>
          </cell>
        </row>
        <row r="6916">
          <cell r="A6916">
            <v>9872</v>
          </cell>
          <cell r="B6916" t="str">
            <v>TUBO PVC SOLDAVEL EB-892 P/AGUA FRIA PREDIAL DN 85MM</v>
          </cell>
          <cell r="C6916" t="str">
            <v>M</v>
          </cell>
          <cell r="E6916" t="str">
            <v>25,26</v>
          </cell>
        </row>
        <row r="6917">
          <cell r="A6917">
            <v>9876</v>
          </cell>
          <cell r="B6917" t="str">
            <v>TUBO PVC TIPO LEVE PBL DN 125MM</v>
          </cell>
          <cell r="C6917" t="str">
            <v>M</v>
          </cell>
          <cell r="E6917" t="str">
            <v>14,72</v>
          </cell>
        </row>
        <row r="6918">
          <cell r="A6918">
            <v>9881</v>
          </cell>
          <cell r="B6918" t="str">
            <v>TUBO PVC TIPO LEVE PBL DN 150MM</v>
          </cell>
          <cell r="C6918" t="str">
            <v>M</v>
          </cell>
          <cell r="E6918" t="str">
            <v>17,82</v>
          </cell>
        </row>
        <row r="6919">
          <cell r="A6919">
            <v>9880</v>
          </cell>
          <cell r="B6919" t="str">
            <v>TUBO PVC TIPO LEVE PBL DN 200MM</v>
          </cell>
          <cell r="C6919" t="str">
            <v>M</v>
          </cell>
          <cell r="E6919" t="str">
            <v>22,31</v>
          </cell>
        </row>
        <row r="6920">
          <cell r="A6920">
            <v>9877</v>
          </cell>
          <cell r="B6920" t="str">
            <v>TUBO PVC TIPO LEVE PBL DN 250MM</v>
          </cell>
          <cell r="C6920" t="str">
            <v>M</v>
          </cell>
          <cell r="E6920" t="str">
            <v>35,44</v>
          </cell>
        </row>
        <row r="6921">
          <cell r="A6921">
            <v>9878</v>
          </cell>
          <cell r="B6921" t="str">
            <v>TUBO PVC TIPO LEVE PBL DN 300MM</v>
          </cell>
          <cell r="C6921" t="str">
            <v>M</v>
          </cell>
          <cell r="E6921" t="str">
            <v>44,37</v>
          </cell>
        </row>
        <row r="6922">
          <cell r="A6922">
            <v>9879</v>
          </cell>
          <cell r="B6922" t="str">
            <v>TUBO PVC TIPO LEVE PBL DN 400MM</v>
          </cell>
          <cell r="C6922" t="str">
            <v>M</v>
          </cell>
          <cell r="E6922" t="str">
            <v>109,57</v>
          </cell>
        </row>
        <row r="6923">
          <cell r="A6923">
            <v>9882</v>
          </cell>
          <cell r="B6923" t="str">
            <v>TUBO PVC TIPO LEVE PBL DN 450MM</v>
          </cell>
          <cell r="C6923" t="str">
            <v>M</v>
          </cell>
          <cell r="E6923" t="str">
            <v>185,74</v>
          </cell>
        </row>
        <row r="6924">
          <cell r="A6924">
            <v>20257</v>
          </cell>
          <cell r="B6924" t="str">
            <v>TUBO 1/2" DIN 2440 PSI 300 C/ COSTURA ROSCA CONICA</v>
          </cell>
          <cell r="C6924" t="str">
            <v>M</v>
          </cell>
          <cell r="E6924" t="str">
            <v>12,68</v>
          </cell>
        </row>
        <row r="6925">
          <cell r="A6925">
            <v>20258</v>
          </cell>
          <cell r="B6925" t="str">
            <v>TUBO 3/4" DIN 2440 PSI 300 C/ COSTURA ROSCA CONICA</v>
          </cell>
          <cell r="C6925" t="str">
            <v>M</v>
          </cell>
          <cell r="E6925" t="str">
            <v>16,35</v>
          </cell>
        </row>
        <row r="6926">
          <cell r="A6926">
            <v>12424</v>
          </cell>
          <cell r="B6926" t="str">
            <v>UNIAO FERRO GALV C/ASSENTO CONICO BRONZE 1 1/2"</v>
          </cell>
          <cell r="C6926" t="str">
            <v>UN</v>
          </cell>
          <cell r="E6926" t="str">
            <v>38,67</v>
          </cell>
        </row>
        <row r="6927">
          <cell r="A6927">
            <v>12426</v>
          </cell>
          <cell r="B6927" t="str">
            <v>UNIAO FERRO GALV C/ASSENTO CONICO BRONZE 1/2"</v>
          </cell>
          <cell r="C6927" t="str">
            <v>UN</v>
          </cell>
          <cell r="E6927" t="str">
            <v>16,57</v>
          </cell>
        </row>
        <row r="6928">
          <cell r="A6928">
            <v>12425</v>
          </cell>
          <cell r="B6928" t="str">
            <v>UNIAO FERRO GALV C/ASSENTO CONICO BRONZE 1"</v>
          </cell>
          <cell r="C6928" t="str">
            <v>UN</v>
          </cell>
          <cell r="E6928" t="str">
            <v>19,68</v>
          </cell>
        </row>
        <row r="6929">
          <cell r="A6929">
            <v>12427</v>
          </cell>
          <cell r="B6929" t="str">
            <v>UNIAO FERRO GALV C/ASSENTO CONICO BRONZE 2 1/2"</v>
          </cell>
          <cell r="C6929" t="str">
            <v>UN</v>
          </cell>
          <cell r="E6929" t="str">
            <v>80,17</v>
          </cell>
        </row>
        <row r="6930">
          <cell r="A6930">
            <v>12428</v>
          </cell>
          <cell r="B6930" t="str">
            <v>UNIAO FERRO GALV C/ASSENTO CONICO BRONZE 2"</v>
          </cell>
          <cell r="C6930" t="str">
            <v>UN</v>
          </cell>
          <cell r="E6930" t="str">
            <v>53,85</v>
          </cell>
        </row>
        <row r="6931">
          <cell r="A6931">
            <v>12430</v>
          </cell>
          <cell r="B6931" t="str">
            <v>UNIAO FERRO GALV C/ASSENTO CONICO BRONZE 3/4"</v>
          </cell>
          <cell r="C6931" t="str">
            <v>UN</v>
          </cell>
          <cell r="E6931" t="str">
            <v>19,56</v>
          </cell>
        </row>
        <row r="6932">
          <cell r="A6932">
            <v>12429</v>
          </cell>
          <cell r="B6932" t="str">
            <v>UNIAO FERRO GALV C/ASSENTO CONICO BRONZE 3"</v>
          </cell>
          <cell r="C6932" t="str">
            <v>UN</v>
          </cell>
          <cell r="E6932" t="str">
            <v>115,77</v>
          </cell>
        </row>
        <row r="6933">
          <cell r="A6933">
            <v>12431</v>
          </cell>
          <cell r="B6933" t="str">
            <v>UNIAO FERRO GALV C/ASSENTO CONICO BRONZE 4"</v>
          </cell>
          <cell r="C6933" t="str">
            <v>UN</v>
          </cell>
          <cell r="E6933" t="str">
            <v>160,57</v>
          </cell>
        </row>
        <row r="6934">
          <cell r="A6934">
            <v>12432</v>
          </cell>
          <cell r="B6934" t="str">
            <v>UNIAO FERRO GALV C/ASSENTO CONICO FERRO LONGO 1 1/2"</v>
          </cell>
          <cell r="C6934" t="str">
            <v>UN</v>
          </cell>
          <cell r="E6934" t="str">
            <v>22,42</v>
          </cell>
        </row>
        <row r="6935">
          <cell r="A6935">
            <v>12434</v>
          </cell>
          <cell r="B6935" t="str">
            <v>UNIAO FERRO GALV C/ASSENTO CONICO FERRO LONGO 1/2"</v>
          </cell>
          <cell r="C6935" t="str">
            <v>UN</v>
          </cell>
          <cell r="E6935" t="str">
            <v>8,87</v>
          </cell>
        </row>
        <row r="6936">
          <cell r="A6936">
            <v>12433</v>
          </cell>
          <cell r="B6936" t="str">
            <v>UNIAO FERRO GALV C/ASSENTO CONICO FERRO LONGO 1"</v>
          </cell>
          <cell r="C6936" t="str">
            <v>UN</v>
          </cell>
          <cell r="E6936" t="str">
            <v>12,31</v>
          </cell>
        </row>
        <row r="6937">
          <cell r="A6937">
            <v>12435</v>
          </cell>
          <cell r="B6937" t="str">
            <v>UNIAO FERRO GALV C/ASSENTO CONICO FERRO LONGO 2 1/2"</v>
          </cell>
          <cell r="C6937" t="str">
            <v>UN</v>
          </cell>
          <cell r="E6937" t="str">
            <v>48,39</v>
          </cell>
        </row>
        <row r="6938">
          <cell r="A6938">
            <v>12437</v>
          </cell>
          <cell r="B6938" t="str">
            <v>UNIAO FERRO GALV C/ASSENTO CONICO FERRO LONGO 2"</v>
          </cell>
          <cell r="C6938" t="str">
            <v>UN</v>
          </cell>
          <cell r="E6938" t="str">
            <v>32,26</v>
          </cell>
        </row>
        <row r="6939">
          <cell r="A6939">
            <v>12439</v>
          </cell>
          <cell r="B6939" t="str">
            <v>UNIAO FERRO GALV C/ASSENTO CONICO FERRO LONGO 3/4"</v>
          </cell>
          <cell r="C6939" t="str">
            <v>UN</v>
          </cell>
          <cell r="E6939" t="str">
            <v>11,36</v>
          </cell>
        </row>
        <row r="6940">
          <cell r="A6940">
            <v>12438</v>
          </cell>
          <cell r="B6940" t="str">
            <v>UNIAO FERRO GALV C/ASSENTO CONICO FERRO LONGO 3"</v>
          </cell>
          <cell r="C6940" t="str">
            <v>UN</v>
          </cell>
          <cell r="E6940" t="str">
            <v>71,43</v>
          </cell>
        </row>
        <row r="6941">
          <cell r="A6941">
            <v>12436</v>
          </cell>
          <cell r="B6941" t="str">
            <v>UNIAO FERRO GALV C/ASSENTO CONICO FERRO LONGO 4"</v>
          </cell>
          <cell r="C6941" t="str">
            <v>UN</v>
          </cell>
          <cell r="E6941" t="str">
            <v>90,51</v>
          </cell>
        </row>
        <row r="6942">
          <cell r="A6942">
            <v>12440</v>
          </cell>
          <cell r="B6942" t="str">
            <v>UNIAO FERRO GALV C/ASSENTO PLANO C/JUNTA NITRIPACK 1 1/4"</v>
          </cell>
          <cell r="C6942" t="str">
            <v>UN</v>
          </cell>
          <cell r="E6942" t="str">
            <v>17,90</v>
          </cell>
        </row>
        <row r="6943">
          <cell r="A6943">
            <v>9884</v>
          </cell>
          <cell r="B6943" t="str">
            <v>UNIAO FERRO GALV ROSCA 1 1/2"</v>
          </cell>
          <cell r="C6943" t="str">
            <v>UN</v>
          </cell>
          <cell r="E6943" t="str">
            <v>21,20</v>
          </cell>
        </row>
        <row r="6944">
          <cell r="A6944">
            <v>9888</v>
          </cell>
          <cell r="B6944" t="str">
            <v>UNIAO FERRO GALV ROSCA 1 1/4"</v>
          </cell>
          <cell r="C6944" t="str">
            <v>UN</v>
          </cell>
          <cell r="E6944" t="str">
            <v>18,23</v>
          </cell>
        </row>
        <row r="6945">
          <cell r="A6945">
            <v>9883</v>
          </cell>
          <cell r="B6945" t="str">
            <v>UNIAO FERRO GALV ROSCA 1/2"</v>
          </cell>
          <cell r="C6945" t="str">
            <v>UN</v>
          </cell>
          <cell r="E6945" t="str">
            <v>7,58</v>
          </cell>
        </row>
        <row r="6946">
          <cell r="A6946">
            <v>9886</v>
          </cell>
          <cell r="B6946" t="str">
            <v>UNIAO FERRO GALV ROSCA 1"</v>
          </cell>
          <cell r="C6946" t="str">
            <v>UN</v>
          </cell>
          <cell r="E6946" t="str">
            <v>11,87</v>
          </cell>
        </row>
        <row r="6947">
          <cell r="A6947">
            <v>9889</v>
          </cell>
          <cell r="B6947" t="str">
            <v>UNIAO FERRO GALV ROSCA 2 1/2"</v>
          </cell>
          <cell r="C6947" t="str">
            <v>UN</v>
          </cell>
          <cell r="E6947" t="str">
            <v>50,12</v>
          </cell>
        </row>
        <row r="6948">
          <cell r="A6948">
            <v>9887</v>
          </cell>
          <cell r="B6948" t="str">
            <v>UNIAO FERRO GALV ROSCA 2"</v>
          </cell>
          <cell r="C6948" t="str">
            <v>UN</v>
          </cell>
          <cell r="E6948" t="str">
            <v>32,40</v>
          </cell>
        </row>
        <row r="6949">
          <cell r="A6949">
            <v>9885</v>
          </cell>
          <cell r="B6949" t="str">
            <v>UNIAO FERRO GALV ROSCA 3/4"</v>
          </cell>
          <cell r="C6949" t="str">
            <v>UN</v>
          </cell>
          <cell r="E6949" t="str">
            <v>10,58</v>
          </cell>
        </row>
        <row r="6950">
          <cell r="A6950">
            <v>9890</v>
          </cell>
          <cell r="B6950" t="str">
            <v>UNIAO FERRO GALV ROSCA 3"</v>
          </cell>
          <cell r="C6950" t="str">
            <v>UN</v>
          </cell>
          <cell r="E6950" t="str">
            <v>73,85</v>
          </cell>
        </row>
        <row r="6951">
          <cell r="A6951">
            <v>9891</v>
          </cell>
          <cell r="B6951" t="str">
            <v>UNIAO FERRO GALV ROSCA 4"</v>
          </cell>
          <cell r="C6951" t="str">
            <v>UN</v>
          </cell>
          <cell r="E6951" t="str">
            <v>99,02</v>
          </cell>
        </row>
        <row r="6952">
          <cell r="A6952">
            <v>9901</v>
          </cell>
          <cell r="B6952" t="str">
            <v>UNIAO PVC C/ROSCA P/AGUA FRIA PREDIAL 1 1/2"</v>
          </cell>
          <cell r="C6952" t="str">
            <v>UN</v>
          </cell>
          <cell r="E6952" t="str">
            <v>15,43</v>
          </cell>
        </row>
        <row r="6953">
          <cell r="A6953">
            <v>9896</v>
          </cell>
          <cell r="B6953" t="str">
            <v>UNIAO PVC C/ROSCA P/AGUA FRIA PREDIAL 1 1/4"</v>
          </cell>
          <cell r="C6953" t="str">
            <v>UN</v>
          </cell>
          <cell r="E6953" t="str">
            <v>18,59</v>
          </cell>
        </row>
        <row r="6954">
          <cell r="A6954">
            <v>9892</v>
          </cell>
          <cell r="B6954" t="str">
            <v>UNIAO PVC C/ROSCA P/AGUA FRIA PREDIAL 1/2"</v>
          </cell>
          <cell r="C6954" t="str">
            <v>UN</v>
          </cell>
          <cell r="E6954" t="str">
            <v>3,12</v>
          </cell>
        </row>
        <row r="6955">
          <cell r="A6955">
            <v>9900</v>
          </cell>
          <cell r="B6955" t="str">
            <v>UNIAO PVC C/ROSCA P/AGUA FRIA PREDIAL 1"</v>
          </cell>
          <cell r="C6955" t="str">
            <v>UN</v>
          </cell>
          <cell r="E6955" t="str">
            <v>7,31</v>
          </cell>
        </row>
        <row r="6956">
          <cell r="A6956">
            <v>9898</v>
          </cell>
          <cell r="B6956" t="str">
            <v>UNIAO PVC C/ROSCA P/AGUA FRIA PREDIAL 2 1/2"</v>
          </cell>
          <cell r="C6956" t="str">
            <v>UN</v>
          </cell>
          <cell r="E6956" t="str">
            <v>38,28</v>
          </cell>
        </row>
        <row r="6957">
          <cell r="A6957">
            <v>9893</v>
          </cell>
          <cell r="B6957" t="str">
            <v>UNIAO PVC C/ROSCA P/AGUA FRIA PREDIAL 2"</v>
          </cell>
          <cell r="C6957" t="str">
            <v>UN</v>
          </cell>
          <cell r="E6957" t="str">
            <v>35,03</v>
          </cell>
        </row>
        <row r="6958">
          <cell r="A6958">
            <v>9899</v>
          </cell>
          <cell r="B6958" t="str">
            <v>UNIAO PVC C/ROSCA P/AGUA FRIA PREDIAL 3/4"</v>
          </cell>
          <cell r="C6958" t="str">
            <v>UN</v>
          </cell>
          <cell r="E6958" t="str">
            <v>4,27</v>
          </cell>
        </row>
        <row r="6959">
          <cell r="A6959">
            <v>9902</v>
          </cell>
          <cell r="B6959" t="str">
            <v>UNIAO PVC C/ROSCA P/AGUA FRIA PREDIAL 3"</v>
          </cell>
          <cell r="C6959" t="str">
            <v>UN</v>
          </cell>
          <cell r="E6959" t="str">
            <v>58,13</v>
          </cell>
        </row>
        <row r="6960">
          <cell r="A6960">
            <v>9911</v>
          </cell>
          <cell r="B6960" t="str">
            <v>UNIAO PVC C/ROSCA P/AGUA FRIA PREDIAL 4"</v>
          </cell>
          <cell r="C6960" t="str">
            <v>UN</v>
          </cell>
          <cell r="E6960" t="str">
            <v>90,32</v>
          </cell>
        </row>
        <row r="6961">
          <cell r="A6961">
            <v>64</v>
          </cell>
          <cell r="B6961" t="str">
            <v>UNIAO PVC P/ POLIETILENO PE-5 20 MM</v>
          </cell>
          <cell r="C6961" t="str">
            <v>UN</v>
          </cell>
          <cell r="E6961" t="str">
            <v>1,77</v>
          </cell>
        </row>
        <row r="6962">
          <cell r="A6962">
            <v>9908</v>
          </cell>
          <cell r="B6962" t="str">
            <v>UNIAO PVC SOLD P/AGUA FRIA PREDIAL 110MM</v>
          </cell>
          <cell r="C6962" t="str">
            <v>UN</v>
          </cell>
          <cell r="E6962" t="str">
            <v>252,15</v>
          </cell>
        </row>
        <row r="6963">
          <cell r="A6963">
            <v>9905</v>
          </cell>
          <cell r="B6963" t="str">
            <v>UNIAO PVC SOLD P/AGUA FRIA PREDIAL 20MM</v>
          </cell>
          <cell r="C6963" t="str">
            <v>UN</v>
          </cell>
          <cell r="E6963" t="str">
            <v>3,33</v>
          </cell>
        </row>
        <row r="6964">
          <cell r="A6964">
            <v>9906</v>
          </cell>
          <cell r="B6964" t="str">
            <v>UNIAO PVC SOLD P/AGUA FRIA PREDIAL 25MM</v>
          </cell>
          <cell r="C6964" t="str">
            <v>UN</v>
          </cell>
          <cell r="E6964" t="str">
            <v>3,41</v>
          </cell>
        </row>
        <row r="6965">
          <cell r="A6965">
            <v>9895</v>
          </cell>
          <cell r="B6965" t="str">
            <v>UNIAO PVC SOLD P/AGUA FRIA PREDIAL 32MM</v>
          </cell>
          <cell r="C6965" t="str">
            <v>UN</v>
          </cell>
          <cell r="E6965" t="str">
            <v>7,06</v>
          </cell>
        </row>
        <row r="6966">
          <cell r="A6966">
            <v>9894</v>
          </cell>
          <cell r="B6966" t="str">
            <v>UNIAO PVC SOLD P/AGUA FRIA PREDIAL 40MM</v>
          </cell>
          <cell r="C6966" t="str">
            <v>UN</v>
          </cell>
          <cell r="E6966" t="str">
            <v>13,92</v>
          </cell>
        </row>
        <row r="6967">
          <cell r="A6967">
            <v>9897</v>
          </cell>
          <cell r="B6967" t="str">
            <v>UNIAO PVC SOLD P/AGUA FRIA PREDIAL 50MM</v>
          </cell>
          <cell r="C6967" t="str">
            <v>UN</v>
          </cell>
          <cell r="E6967" t="str">
            <v>15,52</v>
          </cell>
        </row>
        <row r="6968">
          <cell r="A6968">
            <v>9910</v>
          </cell>
          <cell r="B6968" t="str">
            <v>UNIAO PVC SOLD P/AGUA FRIA PREDIAL 60MM</v>
          </cell>
          <cell r="C6968" t="str">
            <v>UN</v>
          </cell>
          <cell r="E6968" t="str">
            <v>34,24</v>
          </cell>
        </row>
        <row r="6969">
          <cell r="A6969">
            <v>9909</v>
          </cell>
          <cell r="B6969" t="str">
            <v>UNIAO PVC SOLD P/AGUA FRIA PREDIAL 75MM</v>
          </cell>
          <cell r="C6969" t="str">
            <v>UN</v>
          </cell>
          <cell r="E6969" t="str">
            <v>106,70</v>
          </cell>
        </row>
        <row r="6970">
          <cell r="A6970">
            <v>9907</v>
          </cell>
          <cell r="B6970" t="str">
            <v>UNIAO PVC SOLD P/AGUA FRIA PREDIAL 85MM</v>
          </cell>
          <cell r="C6970" t="str">
            <v>UN</v>
          </cell>
          <cell r="E6970" t="str">
            <v>158,38</v>
          </cell>
        </row>
        <row r="6971">
          <cell r="A6971">
            <v>20973</v>
          </cell>
          <cell r="B6971" t="str">
            <v>UNIAO TIPO STORZ C/ EMPATACAO INTERNA TIPO ANEL DE EXPANSAO P/ MANG DE COMBATE A INCENDIO ENGATE RAPIDO 1 1/2"</v>
          </cell>
          <cell r="C6971" t="str">
            <v>UN</v>
          </cell>
          <cell r="E6971" t="str">
            <v>36,48</v>
          </cell>
        </row>
        <row r="6972">
          <cell r="A6972">
            <v>20974</v>
          </cell>
          <cell r="B6972" t="str">
            <v>UNIAO TIPO STORZ C/ EMPATACAO INTERNA TIPO ANEL DE EXPANSAO P/ MANG DE COMBATE A INCENDIO ENGATE RAPIDO 2 1/2"</v>
          </cell>
          <cell r="C6972" t="str">
            <v>UN</v>
          </cell>
          <cell r="E6972" t="str">
            <v>61,29</v>
          </cell>
        </row>
        <row r="6973">
          <cell r="A6973">
            <v>10601</v>
          </cell>
          <cell r="B6973" t="str">
            <v>USINA DE ASFALTO À QUENTE FIXA, TIPO "CONTRA FLUXO" TEREX, MOD. MAGNUM 140, CAPACIDADE 100 A 140 T/H, POT. 280 KW., COM MISTURADOR EXTERNO ROTATIVO</v>
          </cell>
          <cell r="C6973" t="str">
            <v>UN</v>
          </cell>
          <cell r="E6973" t="str">
            <v>1.788.901,38</v>
          </cell>
        </row>
        <row r="6974">
          <cell r="A6974">
            <v>13883</v>
          </cell>
          <cell r="B6974" t="str">
            <v>USINA DE ASFALTO A FRIO ROMANELLI, MODELO UPMR 30/40, CAP. 30 A 40 T/H**CAIXA**</v>
          </cell>
          <cell r="C6974" t="str">
            <v>UN</v>
          </cell>
          <cell r="E6974" t="str">
            <v>82.348,67</v>
          </cell>
        </row>
        <row r="6975">
          <cell r="A6975">
            <v>25015</v>
          </cell>
          <cell r="B6975" t="str">
            <v>USINA DE ASFALTO A FRIO, TIPO ALMEIDA MOD. PMF-35D OU SIMILAR- CAPACIDADE 60 A 80 T/H - ELETRICA - POTENCIA 30 HP</v>
          </cell>
          <cell r="C6975" t="str">
            <v>UN</v>
          </cell>
          <cell r="E6975" t="str">
            <v>99.339,56</v>
          </cell>
        </row>
        <row r="6976">
          <cell r="A6976">
            <v>26033</v>
          </cell>
          <cell r="B6976" t="str">
            <v>USINA DE ASFALTO A QUENTE FIXA "CONTRA FLUXO" TEREX MODELO MAGNUM 80, CAPACIDADE 60 A 80 T/H, 188 KW, C/ MISTURADOR</v>
          </cell>
          <cell r="C6976" t="str">
            <v>UN</v>
          </cell>
          <cell r="E6976" t="str">
            <v>1.418.783,84</v>
          </cell>
        </row>
        <row r="6977">
          <cell r="A6977">
            <v>9912</v>
          </cell>
          <cell r="B6977" t="str">
            <v>USINA DE ASFALTO A QUENTE FIXA CONTINUA TIPO "CONTRA-FLUXO" CIBER MOD. UACF-12, CAP. 40 A 80T/H**CAIXA**"</v>
          </cell>
          <cell r="C6977" t="str">
            <v>UN</v>
          </cell>
          <cell r="E6977" t="str">
            <v>1.050.000,00</v>
          </cell>
        </row>
        <row r="6978">
          <cell r="A6978">
            <v>13234</v>
          </cell>
          <cell r="B6978" t="str">
            <v>USINA DE ASFALTO A QUENTE, FIXA, CIBER UACF 15 P ADVANCED, CAP. 60 A 80 T/H, GRAVIMETRICA, **CAIXA**</v>
          </cell>
          <cell r="C6978" t="str">
            <v>UN</v>
          </cell>
          <cell r="E6978" t="str">
            <v>1.468.132,89</v>
          </cell>
        </row>
        <row r="6979">
          <cell r="A6979">
            <v>26034</v>
          </cell>
          <cell r="B6979" t="str">
            <v>USINA DE ASFALTO GRAVIMETRICA, TEREX, MOD. H 50 C, CAPACIDADE 100/150 T/H, POT. 400 KW.</v>
          </cell>
          <cell r="C6979" t="str">
            <v>UN</v>
          </cell>
          <cell r="E6979" t="str">
            <v>3.701.175,35</v>
          </cell>
        </row>
        <row r="6980">
          <cell r="A6980">
            <v>13893</v>
          </cell>
          <cell r="B6980" t="str">
            <v>USINA DE CONCRETO FIXA CAP 100M3/H</v>
          </cell>
          <cell r="C6980" t="str">
            <v>UN</v>
          </cell>
          <cell r="E6980" t="str">
            <v>309.942,00</v>
          </cell>
        </row>
        <row r="6981">
          <cell r="A6981">
            <v>9914</v>
          </cell>
          <cell r="B6981" t="str">
            <v>USINA DE CONCRETO FIXA CAP 90 A 120M3/H, CIBI , MODELO ASTRA S/H1 , SEM SILO</v>
          </cell>
          <cell r="C6981" t="str">
            <v>UN</v>
          </cell>
          <cell r="E6981" t="str">
            <v>309.942,00</v>
          </cell>
        </row>
        <row r="6982">
          <cell r="A6982">
            <v>13894</v>
          </cell>
          <cell r="B6982" t="str">
            <v>USINA DE CONCRETO FIXA CAP 40M3/H, CIBI , modelo DEA 40 H/1, SEM SILO</v>
          </cell>
          <cell r="C6982" t="str">
            <v>UN</v>
          </cell>
          <cell r="E6982" t="str">
            <v>173.855,61</v>
          </cell>
        </row>
        <row r="6983">
          <cell r="A6983">
            <v>13895</v>
          </cell>
          <cell r="B6983" t="str">
            <v>USINA DE CONCRETO FIXA CAP 60M3/H ,CIBI, MODELO COMPACTA 5 H1 , SEM SILO</v>
          </cell>
          <cell r="C6983" t="str">
            <v>UN</v>
          </cell>
          <cell r="E6983" t="str">
            <v>216.928,50</v>
          </cell>
        </row>
        <row r="6984">
          <cell r="A6984">
            <v>13892</v>
          </cell>
          <cell r="B6984" t="str">
            <v>USINA DE CONCRETO FIXA CAP 80M3/H, CIBI , MODELO ASTRA 4 S/H1- SEM SILO</v>
          </cell>
          <cell r="C6984" t="str">
            <v>UN</v>
          </cell>
          <cell r="E6984" t="str">
            <v>286.489,15</v>
          </cell>
        </row>
        <row r="6985">
          <cell r="A6985">
            <v>9921</v>
          </cell>
          <cell r="B6985" t="str">
            <v>USINA MISTURADORA DE SOLOS CIBER USC-50 P, DOSADORES TRIPLOS, CALHA VIBRATORIA CAP. 200/500 T - 201 HP **CAIXA**</v>
          </cell>
          <cell r="C6985" t="str">
            <v>UN</v>
          </cell>
          <cell r="E6985" t="str">
            <v>623.031,15</v>
          </cell>
        </row>
        <row r="6986">
          <cell r="A6986">
            <v>26035</v>
          </cell>
          <cell r="B6986" t="str">
            <v>USINA MISTURADORA DE SOLOS, TEREX, MOD. USF 600, CAPACIDADE 300/600 T/H, POT. 100 KW,</v>
          </cell>
          <cell r="C6986" t="str">
            <v>UN</v>
          </cell>
          <cell r="E6986" t="str">
            <v>567.513,56</v>
          </cell>
        </row>
        <row r="6987">
          <cell r="A6987">
            <v>10072</v>
          </cell>
          <cell r="B6987" t="str">
            <v>VALVULA BORBOLETA FOFO FLANGEADA AWWA PN-10 DN 200 MECANISMO DE REDUCAO TP 'C' C/CABECOTE - VBF10WCC</v>
          </cell>
          <cell r="C6987" t="str">
            <v>UN</v>
          </cell>
          <cell r="E6987" t="str">
            <v>0,02</v>
          </cell>
        </row>
        <row r="6988">
          <cell r="A6988">
            <v>10128</v>
          </cell>
          <cell r="B6988" t="str">
            <v>VALVULA BORBOLETA FOFO FLANGEADA AWWA PN-10 DN 200 MECANISMO DE REDUCAO TP 'C' C/VOLANTE - VBF10WCV</v>
          </cell>
          <cell r="C6988" t="str">
            <v>UN</v>
          </cell>
          <cell r="E6988" t="str">
            <v>0,02</v>
          </cell>
        </row>
        <row r="6989">
          <cell r="A6989">
            <v>10090</v>
          </cell>
          <cell r="B6989" t="str">
            <v>VALVULA BORBOLETA FOFO FLANGEADA AWWA PN-10 DN 200 MECANISMO DE REDUCAO TP 'K' C/CABECOTE - VBF10WKC</v>
          </cell>
          <cell r="C6989" t="str">
            <v>UN</v>
          </cell>
          <cell r="E6989" t="str">
            <v>0,01</v>
          </cell>
        </row>
        <row r="6990">
          <cell r="A6990">
            <v>9989</v>
          </cell>
          <cell r="B6990" t="str">
            <v>VALVULA BORBOLETA FOFO FLANGEADA AWWA PN-10 DN 200 MECANISMO DE REDUCAO TP 'K' C/VOLANTE - VBF10WKV</v>
          </cell>
          <cell r="C6990" t="str">
            <v>UN</v>
          </cell>
          <cell r="E6990" t="str">
            <v>0,01</v>
          </cell>
        </row>
        <row r="6991">
          <cell r="A6991">
            <v>10075</v>
          </cell>
          <cell r="B6991" t="str">
            <v>VALVULA BORBOLETA FOFO FLANGEADA AWWA PN-10 DN 250 MECANISMO DE REDUCAO TP 'C' C/CABECOTE - VBF10WCC</v>
          </cell>
          <cell r="C6991" t="str">
            <v>UN</v>
          </cell>
          <cell r="E6991" t="str">
            <v>0,02</v>
          </cell>
        </row>
        <row r="6992">
          <cell r="A6992">
            <v>10131</v>
          </cell>
          <cell r="B6992" t="str">
            <v>VALVULA BORBOLETA FOFO FLANGEADA AWWA PN-10 DN 250 MECANISMO DE REDUCAO TP 'C' C/VOLANTE - VBF10WCV</v>
          </cell>
          <cell r="C6992" t="str">
            <v>UN</v>
          </cell>
          <cell r="E6992" t="str">
            <v>0,02</v>
          </cell>
        </row>
        <row r="6993">
          <cell r="A6993">
            <v>10146</v>
          </cell>
          <cell r="B6993" t="str">
            <v>VALVULA BORBOLETA FOFO FLANGEADA AWWA PN-10 DN 250 MECANISMO DE REDUCAO TP 'K' C/CABECOTE - VBF10WKC</v>
          </cell>
          <cell r="C6993" t="str">
            <v>UN</v>
          </cell>
          <cell r="E6993" t="str">
            <v>0,01</v>
          </cell>
        </row>
        <row r="6994">
          <cell r="A6994">
            <v>10166</v>
          </cell>
          <cell r="B6994" t="str">
            <v>VALVULA BORBOLETA FOFO FLANGEADA AWWA PN-10 DN 250 MECANISMO DE REDUCAO TP 'K' C/VOLANTE -</v>
          </cell>
          <cell r="C6994" t="str">
            <v>UN</v>
          </cell>
          <cell r="E6994" t="str">
            <v>0,01</v>
          </cell>
        </row>
        <row r="6995">
          <cell r="A6995">
            <v>10068</v>
          </cell>
          <cell r="B6995" t="str">
            <v>VALVULA BORBOLETA FOFO FLANGEADA AWWA PN-10 DN 300 MECANISMO DE REDUCAO TP 'C' C/CABECOTE - VBF10WCC</v>
          </cell>
          <cell r="C6995" t="str">
            <v>UN</v>
          </cell>
          <cell r="E6995" t="str">
            <v>0,02</v>
          </cell>
        </row>
        <row r="6996">
          <cell r="A6996">
            <v>10195</v>
          </cell>
          <cell r="B6996" t="str">
            <v>VALVULA BORBOLETA FOFO FLANGEADA AWWA PN-10 DN 300 MECANISMO DE REDUCAO TP 'C' C/VOLANTE - VBF10WCV</v>
          </cell>
          <cell r="C6996" t="str">
            <v>UN</v>
          </cell>
          <cell r="E6996" t="str">
            <v>0,02</v>
          </cell>
        </row>
        <row r="6997">
          <cell r="A6997">
            <v>9980</v>
          </cell>
          <cell r="B6997" t="str">
            <v>VALVULA BORBOLETA FOFO FLANGEADA AWWA PN-10 DN 300 MECANISMO DE REDUCAO TP 'K' C/VOLANTE - VBF10WKV</v>
          </cell>
          <cell r="C6997" t="str">
            <v>UN</v>
          </cell>
          <cell r="E6997" t="str">
            <v>0,02</v>
          </cell>
        </row>
        <row r="6998">
          <cell r="A6998">
            <v>10201</v>
          </cell>
          <cell r="B6998" t="str">
            <v>VALVULA BORBOLETA FOFO FLANGEADA AWWA PN-10 DN 300 MECANISNO DE REDUCAO TP 'K' C/CABECOTE - VBF10WKC</v>
          </cell>
          <cell r="C6998" t="str">
            <v>UN</v>
          </cell>
          <cell r="E6998" t="str">
            <v>0,02</v>
          </cell>
        </row>
        <row r="6999">
          <cell r="A6999">
            <v>10071</v>
          </cell>
          <cell r="B6999" t="str">
            <v>VALVULA BORBOLETA FOFO FLANGEADA AWWA PN-10 DN 350 MECANISMO DE REDUCAO TP 'C' C/CABECOTE - VBF10WCC</v>
          </cell>
          <cell r="C6999" t="str">
            <v>UN</v>
          </cell>
          <cell r="E6999" t="str">
            <v>0,02</v>
          </cell>
        </row>
        <row r="7000">
          <cell r="A7000">
            <v>10198</v>
          </cell>
          <cell r="B7000" t="str">
            <v>VALVULA BORBOLETA FOFO FLANGEADA AWWA PN-10 DN 350 MECANISMO DE REDUCAO TP 'C' C/VOLANTE - VBF10WCV</v>
          </cell>
          <cell r="C7000" t="str">
            <v>UN</v>
          </cell>
          <cell r="E7000" t="str">
            <v>0,02</v>
          </cell>
        </row>
        <row r="7001">
          <cell r="A7001">
            <v>10151</v>
          </cell>
          <cell r="B7001" t="str">
            <v>VALVULA BORBOLETA FOFO FLANGEADA AWWA PN-10 DN 350 MECANISMO DE REDUCAO TP 'K' C/CABECOTE - VBF10WKC</v>
          </cell>
          <cell r="C7001" t="str">
            <v>UN</v>
          </cell>
          <cell r="E7001" t="str">
            <v>0,02</v>
          </cell>
        </row>
        <row r="7002">
          <cell r="A7002">
            <v>9995</v>
          </cell>
          <cell r="B7002" t="str">
            <v>VALVULA BORBOLETA FOFO FLANGEADA AWWA PN-10 DN 350 MECANISMO DE REDUCAO TP 'K' C/VOLANTE - VBF10WKV</v>
          </cell>
          <cell r="C7002" t="str">
            <v>UN</v>
          </cell>
          <cell r="E7002" t="str">
            <v>0,02</v>
          </cell>
        </row>
        <row r="7003">
          <cell r="A7003">
            <v>10080</v>
          </cell>
          <cell r="B7003" t="str">
            <v>VALVULA BORBOLETA FOFO FLANGEADA AWWA PN-10 DN 400 MECANISMO DE REDUCAO TP 'C' C/CABECOTE - VBF10WCC</v>
          </cell>
          <cell r="C7003" t="str">
            <v>UN</v>
          </cell>
          <cell r="E7003" t="str">
            <v>0,03</v>
          </cell>
        </row>
        <row r="7004">
          <cell r="A7004">
            <v>10053</v>
          </cell>
          <cell r="B7004" t="str">
            <v>VALVULA BORBOLETA FOFO FLANGEADA AWWA PN-10 DN 400 MECANISMO DE REDUCAO TP 'C' C/VOLANTE - VBF10WCV</v>
          </cell>
          <cell r="C7004" t="str">
            <v>UN</v>
          </cell>
          <cell r="E7004" t="str">
            <v>0,03</v>
          </cell>
        </row>
        <row r="7005">
          <cell r="A7005">
            <v>10147</v>
          </cell>
          <cell r="B7005" t="str">
            <v>VALVULA BORBOLETA FOFO FLANGEADA AWWA PN-10 DN 400 MECANISMO DE REDUCAO TP 'K' C/CABECOTE - VBF10WKC</v>
          </cell>
          <cell r="C7005" t="str">
            <v>UN</v>
          </cell>
          <cell r="E7005" t="str">
            <v>0,02</v>
          </cell>
        </row>
        <row r="7006">
          <cell r="A7006">
            <v>10076</v>
          </cell>
          <cell r="B7006" t="str">
            <v>VALVULA BORBOLETA FOFO FLANGEADA AWWA PN-10 DN 400 MECANISMO DE REDUCAO TP 'K' C/VOLANTE - VBF10WKV</v>
          </cell>
          <cell r="C7006" t="str">
            <v>UN</v>
          </cell>
          <cell r="E7006" t="str">
            <v>0,02</v>
          </cell>
        </row>
        <row r="7007">
          <cell r="A7007">
            <v>10057</v>
          </cell>
          <cell r="B7007" t="str">
            <v>VALVULA BORBOLETA FOFO FLANGEADA AWWA PN-10 DN 450 MECANISMO DE REDUCAO TP 'C' C/CABECOTE - VBF10WCC</v>
          </cell>
          <cell r="C7007" t="str">
            <v>UN</v>
          </cell>
          <cell r="E7007" t="str">
            <v>0,03</v>
          </cell>
        </row>
        <row r="7008">
          <cell r="A7008">
            <v>10199</v>
          </cell>
          <cell r="B7008" t="str">
            <v>VALVULA BORBOLETA FOFO FLANGEADA AWWA PN-10 DN 450 MECANISMO DE REDUCAO TP 'C' C/VOLANTE - VBF10WCV</v>
          </cell>
          <cell r="C7008" t="str">
            <v>UN</v>
          </cell>
          <cell r="E7008" t="str">
            <v>0,03</v>
          </cell>
        </row>
        <row r="7009">
          <cell r="A7009">
            <v>10150</v>
          </cell>
          <cell r="B7009" t="str">
            <v>VALVULA BORBOLETA FOFO FLANGEADA AWWA PN-10 DN 450 MECANISMO DE REDUCAO TP 'K' C/CABECOTE - VBF10WKC</v>
          </cell>
          <cell r="C7009" t="str">
            <v>UN</v>
          </cell>
          <cell r="E7009" t="str">
            <v>0,02</v>
          </cell>
        </row>
        <row r="7010">
          <cell r="A7010">
            <v>10051</v>
          </cell>
          <cell r="B7010" t="str">
            <v>VALVULA BORBOLETA FOFO FLANGEADA AWWA PN-10 DN 450 MECANISMO DE REDUCAO TP 'K' C/VOLANTE - VBF10WKV</v>
          </cell>
          <cell r="C7010" t="str">
            <v>UN</v>
          </cell>
          <cell r="E7010" t="str">
            <v>0,02</v>
          </cell>
        </row>
        <row r="7011">
          <cell r="A7011">
            <v>9978</v>
          </cell>
          <cell r="B7011" t="str">
            <v>VALVULA BORBOLETA FOFO FLANGEADA AWWA PN-10 DN 500 MECANISMO DE REDUCAO TP 'C' C/CABECOTE - VBF10WCC</v>
          </cell>
          <cell r="C7011" t="str">
            <v>UN</v>
          </cell>
          <cell r="E7011" t="str">
            <v>0,03</v>
          </cell>
        </row>
        <row r="7012">
          <cell r="A7012">
            <v>10050</v>
          </cell>
          <cell r="B7012" t="str">
            <v>VALVULA BORBOLETA FOFO FLANGEADA AWWA PN-10 DN 500 MECANISMO DE REDUCAO TP 'C' C/VOLANTE - VBF10WCV</v>
          </cell>
          <cell r="C7012" t="str">
            <v>UN</v>
          </cell>
          <cell r="E7012" t="str">
            <v>0,03</v>
          </cell>
        </row>
        <row r="7013">
          <cell r="A7013">
            <v>10120</v>
          </cell>
          <cell r="B7013" t="str">
            <v>VALVULA BORBOLETA FOFO FLANGEADA AWWA PN-10 DN 500 MECANISMO DE REDUCAO TP 'K' C/CABECOTE - VBF10WKC</v>
          </cell>
          <cell r="C7013" t="str">
            <v>UN</v>
          </cell>
          <cell r="E7013" t="str">
            <v>0,03</v>
          </cell>
        </row>
        <row r="7014">
          <cell r="A7014">
            <v>10052</v>
          </cell>
          <cell r="B7014" t="str">
            <v>VALVULA BORBOLETA FOFO FLANGEADA AWWA PN-10 DN 500 MECANISMO DE REDUCAO TP 'K' C/VOLANTE - VBF10WKV</v>
          </cell>
          <cell r="C7014" t="str">
            <v>UN</v>
          </cell>
          <cell r="E7014" t="str">
            <v>0,03</v>
          </cell>
        </row>
        <row r="7015">
          <cell r="A7015">
            <v>9979</v>
          </cell>
          <cell r="B7015" t="str">
            <v>VALVULA BORBOLETA FOFO FLANGEADA AWWA PN-10 DN 600 MECANISMO DE REDUCAO TP 'C' C/CABECOTE - VBF10WCC</v>
          </cell>
          <cell r="C7015" t="str">
            <v>UN</v>
          </cell>
          <cell r="E7015" t="str">
            <v>0,04</v>
          </cell>
        </row>
        <row r="7016">
          <cell r="A7016">
            <v>10077</v>
          </cell>
          <cell r="B7016" t="str">
            <v>VALVULA BORBOLETA FOFO FLANGEADA AWWA PN-10 DN 600 MECANISMO DE REDUCAO TP 'C' C/VOLANTE - VBF10WCV</v>
          </cell>
          <cell r="C7016" t="str">
            <v>UN</v>
          </cell>
          <cell r="E7016" t="str">
            <v>0,04</v>
          </cell>
        </row>
        <row r="7017">
          <cell r="A7017">
            <v>10127</v>
          </cell>
          <cell r="B7017" t="str">
            <v>VALVULA BORBOLETA FOFO FLANGEADA AWWA PN-10 DN 600 MECANISMO DE REDUCAO TP 'K' C/CABECOTE - VBF10WKC</v>
          </cell>
          <cell r="C7017" t="str">
            <v>UN</v>
          </cell>
          <cell r="E7017" t="str">
            <v>0,03</v>
          </cell>
        </row>
        <row r="7018">
          <cell r="A7018">
            <v>10066</v>
          </cell>
          <cell r="B7018" t="str">
            <v>VALVULA BORBOLETA FOFO FLANGEADA AWWA PN-10 DN 600 MECANISMO DE REDUCAO TP 'K' C/VOLANTE - VBF10WKV</v>
          </cell>
          <cell r="C7018" t="str">
            <v>UN</v>
          </cell>
          <cell r="E7018" t="str">
            <v>0,03</v>
          </cell>
        </row>
        <row r="7019">
          <cell r="A7019">
            <v>10178</v>
          </cell>
          <cell r="B7019" t="str">
            <v>VALVULA BORBOLETA FOFO FLANGEADA AWWA PN-10/16 DN 100 MECANISMO DE REDUCAO TP 'K' C/CABECOTE - VBF16WKC</v>
          </cell>
          <cell r="C7019" t="str">
            <v>UN</v>
          </cell>
          <cell r="E7019" t="str">
            <v>0,01</v>
          </cell>
        </row>
        <row r="7020">
          <cell r="A7020">
            <v>10063</v>
          </cell>
          <cell r="B7020" t="str">
            <v>VALVULA BORBOLETA FOFO FLANGEADA AWWA PN-10/16 DN 100 MECANISMO DE REDUCAO TP 'K' C/VOLANTE - VBF16WKV</v>
          </cell>
          <cell r="C7020" t="str">
            <v>UN</v>
          </cell>
          <cell r="E7020" t="str">
            <v>0,01</v>
          </cell>
        </row>
        <row r="7021">
          <cell r="A7021">
            <v>10179</v>
          </cell>
          <cell r="B7021" t="str">
            <v>VALVULA BORBOLETA FOFO FLANGEADA AWWA PN-10/16 DN 150 MECANISMO DE REDUCAO TP 'K' C/CABECOTE - VBF16WKC</v>
          </cell>
          <cell r="C7021" t="str">
            <v>UN</v>
          </cell>
          <cell r="E7021" t="str">
            <v>0,01</v>
          </cell>
        </row>
        <row r="7022">
          <cell r="A7022">
            <v>10064</v>
          </cell>
          <cell r="B7022" t="str">
            <v>VALVULA BORBOLETA FOFO FLANGEADA AWWA PN-10/16 DN 150 MECANISMO DE REDUCAO TP 'K' C/VOLANTE - VBF16WKV</v>
          </cell>
          <cell r="C7022" t="str">
            <v>UN</v>
          </cell>
          <cell r="E7022" t="str">
            <v>0,01</v>
          </cell>
        </row>
        <row r="7023">
          <cell r="A7023">
            <v>10196</v>
          </cell>
          <cell r="B7023" t="str">
            <v>VALVULA BORBOLETA FOFO FLANGEADA AWWA PN-16 DN 200 MECANISMO DE REDUCAO TP 'K' C/CABECOTE - VBF16WKC</v>
          </cell>
          <cell r="C7023" t="str">
            <v>UN</v>
          </cell>
          <cell r="E7023" t="str">
            <v>0,01</v>
          </cell>
        </row>
        <row r="7024">
          <cell r="A7024">
            <v>10058</v>
          </cell>
          <cell r="B7024" t="str">
            <v>VALVULA BORBOLETA FOFO FLANGEADA AWWA PN-16 DN 200 MECANISMO DE REDUCAO TP 'K' C/VOLANTE - VBF16WKV</v>
          </cell>
          <cell r="C7024" t="str">
            <v>UN</v>
          </cell>
          <cell r="E7024" t="str">
            <v>0,01</v>
          </cell>
        </row>
        <row r="7025">
          <cell r="A7025">
            <v>10193</v>
          </cell>
          <cell r="B7025" t="str">
            <v>VALVULA BORBOLETA FOFO FLANGEADA AWWA PN-16 DN 250 MECANISMO DE REDUCAO TP 'K' C/CABECOTE - VBF16WKC</v>
          </cell>
          <cell r="C7025" t="str">
            <v>UN</v>
          </cell>
          <cell r="E7025" t="str">
            <v>0,01</v>
          </cell>
        </row>
        <row r="7026">
          <cell r="A7026">
            <v>10191</v>
          </cell>
          <cell r="B7026" t="str">
            <v>VALVULA BORBOLETA FOFO FLANGEADA AWWA PN-16 DN 250 MECANISMO DE REDUCAO TP 'K' C/VOLANTE - VBF16WKV</v>
          </cell>
          <cell r="C7026" t="str">
            <v>UN</v>
          </cell>
          <cell r="E7026" t="str">
            <v>0,01</v>
          </cell>
        </row>
        <row r="7027">
          <cell r="A7027">
            <v>9988</v>
          </cell>
          <cell r="B7027" t="str">
            <v>VALVULA BORBOLETA FOFO FLANGEADA AWWA PN-16 DN 300 MECANISMO DE REDUCAO TP 'C' C/CABECOTE - VBF16WCC</v>
          </cell>
          <cell r="C7027" t="str">
            <v>UN</v>
          </cell>
          <cell r="E7027" t="str">
            <v>0,02</v>
          </cell>
        </row>
        <row r="7028">
          <cell r="A7028">
            <v>10202</v>
          </cell>
          <cell r="B7028" t="str">
            <v>VALVULA BORBOLETA FOFO FLANGEADA AWWA PN-16 DN 300 MECANISMO DE REDUCAO TP 'C' C/VOLANTE - VBF16WCV</v>
          </cell>
          <cell r="C7028" t="str">
            <v>UN</v>
          </cell>
          <cell r="E7028" t="str">
            <v>0,02</v>
          </cell>
        </row>
        <row r="7029">
          <cell r="A7029">
            <v>10182</v>
          </cell>
          <cell r="B7029" t="str">
            <v>VALVULA BORBOLETA FOFO FLANGEADA AWWA PN-16 DN 300 MECANISMO DE REDUCAO TP 'K' C/CABECOTE - VBF16WKC</v>
          </cell>
          <cell r="C7029" t="str">
            <v>UN</v>
          </cell>
          <cell r="E7029" t="str">
            <v>0,02</v>
          </cell>
        </row>
        <row r="7030">
          <cell r="A7030">
            <v>9977</v>
          </cell>
          <cell r="B7030" t="str">
            <v>VALVULA BORBOLETA FOFO FLANGEADA AWWA PN-16 DN 300 MECANISMO DE REDUCAO TP 'K' C/VOLANTE - VBF16WKV</v>
          </cell>
          <cell r="C7030" t="str">
            <v>UN</v>
          </cell>
          <cell r="E7030" t="str">
            <v>0,02</v>
          </cell>
        </row>
        <row r="7031">
          <cell r="A7031">
            <v>9991</v>
          </cell>
          <cell r="B7031" t="str">
            <v>VALVULA BORBOLETA FOFO FLANGEADA AWWA PN-16 DN 350 MECANISMO DE REDUCAO TP 'C' C/CABECOTE - VBF16WCC</v>
          </cell>
          <cell r="C7031" t="str">
            <v>UN</v>
          </cell>
          <cell r="E7031" t="str">
            <v>0,02</v>
          </cell>
        </row>
        <row r="7032">
          <cell r="A7032">
            <v>9992</v>
          </cell>
          <cell r="B7032" t="str">
            <v>VALVULA BORBOLETA FOFO FLANGEADA AWWA PN-16 DN 350 MECANISMO DE REDUCAO TP 'C' C/VOLANTE - VBF16WCV</v>
          </cell>
          <cell r="C7032" t="str">
            <v>UN</v>
          </cell>
          <cell r="E7032" t="str">
            <v>0,02</v>
          </cell>
        </row>
        <row r="7033">
          <cell r="A7033">
            <v>10183</v>
          </cell>
          <cell r="B7033" t="str">
            <v>VALVULA BORBOLETA FOFO FLANGEADA AWWA PN-16 DN 350 MECANISMO DE REDUCAO TP 'K' C/CABECOTE - VBF16WKC</v>
          </cell>
          <cell r="C7033" t="str">
            <v>UN</v>
          </cell>
          <cell r="E7033" t="str">
            <v>0,02</v>
          </cell>
        </row>
        <row r="7034">
          <cell r="A7034">
            <v>10054</v>
          </cell>
          <cell r="B7034" t="str">
            <v>VALVULA BORBOLETA FOFO FLANGEADA AWWA PN-16 DN 400 MECANISMO DE REDUCAO TP 'C' C/CABECOTE - VBF16WCC</v>
          </cell>
          <cell r="C7034" t="str">
            <v>UN</v>
          </cell>
          <cell r="E7034" t="str">
            <v>0,03</v>
          </cell>
        </row>
        <row r="7035">
          <cell r="A7035">
            <v>10203</v>
          </cell>
          <cell r="B7035" t="str">
            <v>VALVULA BORBOLETA FOFO FLANGEADA AWWA PN-16 DN 400 MECANISMO DE REDUCAO TP 'C' C/VOLANTE - VBF16WCV</v>
          </cell>
          <cell r="C7035" t="str">
            <v>UN</v>
          </cell>
          <cell r="E7035" t="str">
            <v>0,03</v>
          </cell>
        </row>
        <row r="7036">
          <cell r="A7036">
            <v>10186</v>
          </cell>
          <cell r="B7036" t="str">
            <v>VALVULA BORBOLETA FOFO FLANGEADA AWWA PN-16 DN 400 MECANISMO DE REDUCAO TP 'K' C/CABECOTE - VBF16WKC</v>
          </cell>
          <cell r="C7036" t="str">
            <v>UN</v>
          </cell>
          <cell r="E7036" t="str">
            <v>0,02</v>
          </cell>
        </row>
        <row r="7037">
          <cell r="A7037">
            <v>9964</v>
          </cell>
          <cell r="B7037" t="str">
            <v>VALVULA BORBOLETA FOFO FLANGEADA AWWA PN-16 DN 450 MECANISMO DE REDUCAO TP 'C' C/CABECOTE - VBF16WCC</v>
          </cell>
          <cell r="C7037" t="str">
            <v>UN</v>
          </cell>
          <cell r="E7037" t="str">
            <v>0,03</v>
          </cell>
        </row>
        <row r="7038">
          <cell r="A7038">
            <v>9951</v>
          </cell>
          <cell r="B7038" t="str">
            <v>VALVULA BORBOLETA FOFO FLANGEADA AWWA PN-16 DN 450 MECANISMO DE REDUCAO TP 'C' C/VOLANTE - VBF16WCV ENG RAP E ANEIS EXP P/ EMP MANG COBRE D = 2 1/2 L = 30M</v>
          </cell>
          <cell r="C7038" t="str">
            <v>UN</v>
          </cell>
          <cell r="E7038" t="str">
            <v>0,03</v>
          </cell>
        </row>
        <row r="7039">
          <cell r="A7039">
            <v>10187</v>
          </cell>
          <cell r="B7039" t="str">
            <v>VALVULA BORBOLETA FOFO FLANGEADA AWWA PN-16 DN 450 MECANISMO DE REDUCAO TP 'K' C/CABECOTE - VBF16WKC</v>
          </cell>
          <cell r="C7039" t="str">
            <v>UN</v>
          </cell>
          <cell r="E7039" t="str">
            <v>0,02</v>
          </cell>
        </row>
        <row r="7040">
          <cell r="A7040">
            <v>10070</v>
          </cell>
          <cell r="B7040" t="str">
            <v>VALVULA BORBOLETA FOFO FLANGEADA AWWA PN-16 DN 450 MECANISMO DE REDUCAO TP 'K' C/VOLANTE - VBF16WKV</v>
          </cell>
          <cell r="C7040" t="str">
            <v>UN</v>
          </cell>
          <cell r="E7040" t="str">
            <v>0,02</v>
          </cell>
        </row>
        <row r="7041">
          <cell r="A7041">
            <v>10078</v>
          </cell>
          <cell r="B7041" t="str">
            <v>VALVULA BORBOLETA FOFO FLANGEADA AWWA PN-16 DN 500 MECANISMO DE REDUCAO TP 'C' C/CABECOTE - VBF16WCC</v>
          </cell>
          <cell r="C7041" t="str">
            <v>UN</v>
          </cell>
          <cell r="E7041" t="str">
            <v>0,03</v>
          </cell>
        </row>
        <row r="7042">
          <cell r="A7042">
            <v>10206</v>
          </cell>
          <cell r="B7042" t="str">
            <v>VALVULA BORBOLETA FOFO FLANGEADA AWWA PN-16 DN 500 MECANISMO DE REDUCAO TP 'C' C/VOLANTE - VBF16WCV</v>
          </cell>
          <cell r="C7042" t="str">
            <v>UN</v>
          </cell>
          <cell r="E7042" t="str">
            <v>0,03</v>
          </cell>
        </row>
        <row r="7043">
          <cell r="A7043">
            <v>10171</v>
          </cell>
          <cell r="B7043" t="str">
            <v>VALVULA BORBOLETA FOFO FLANGEADA AWWA PN-16 DN 600 MECANISMO DE REDUCAO TP 'C' C/CABECOTE - VBF16WCC</v>
          </cell>
          <cell r="C7043" t="str">
            <v>UN</v>
          </cell>
          <cell r="E7043" t="str">
            <v>0,04</v>
          </cell>
        </row>
        <row r="7044">
          <cell r="A7044">
            <v>9952</v>
          </cell>
          <cell r="B7044" t="str">
            <v>VALVULA BORBOLETA FOFO FLANGEADA AWWA PN-16 DN 600 MECANISMO DE REDUCAO TP 'C' C/VOLANTE - VBF16WCV</v>
          </cell>
          <cell r="C7044" t="str">
            <v>UN</v>
          </cell>
          <cell r="E7044" t="str">
            <v>0,04</v>
          </cell>
        </row>
        <row r="7045">
          <cell r="A7045">
            <v>11751</v>
          </cell>
          <cell r="B7045" t="str">
            <v>VALVULA DE ESFERA EM BRONZE REF 1552-B 1 1/2" BRUTA</v>
          </cell>
          <cell r="C7045" t="str">
            <v>UN</v>
          </cell>
          <cell r="E7045" t="str">
            <v>58,24</v>
          </cell>
        </row>
        <row r="7046">
          <cell r="A7046">
            <v>11750</v>
          </cell>
          <cell r="B7046" t="str">
            <v>VALVULA DE ESFERA EM BRONZE REF 1552-B 1 1/4" BRUTA</v>
          </cell>
          <cell r="C7046" t="str">
            <v>UN</v>
          </cell>
          <cell r="E7046" t="str">
            <v>47,43</v>
          </cell>
        </row>
        <row r="7047">
          <cell r="A7047">
            <v>11748</v>
          </cell>
          <cell r="B7047" t="str">
            <v>VALVULA DE ESFERA EM BRONZE REF 1552-B 1/2" BRUTA</v>
          </cell>
          <cell r="C7047" t="str">
            <v>UN</v>
          </cell>
          <cell r="E7047" t="str">
            <v>19,06</v>
          </cell>
        </row>
        <row r="7048">
          <cell r="A7048">
            <v>11746</v>
          </cell>
          <cell r="B7048" t="str">
            <v>VALVULA DE ESFERA EM BRONZE REF 1552-B 1" BRUTA</v>
          </cell>
          <cell r="C7048" t="str">
            <v>UN</v>
          </cell>
          <cell r="E7048" t="str">
            <v>31,23</v>
          </cell>
        </row>
        <row r="7049">
          <cell r="A7049">
            <v>11747</v>
          </cell>
          <cell r="B7049" t="str">
            <v>VALVULA DE ESFERA EM BRONZE REF 1552-B 2" BRUTA</v>
          </cell>
          <cell r="C7049" t="str">
            <v>UN</v>
          </cell>
          <cell r="E7049" t="str">
            <v>86,59</v>
          </cell>
        </row>
        <row r="7050">
          <cell r="A7050">
            <v>11749</v>
          </cell>
          <cell r="B7050" t="str">
            <v>VALVULA DE ESFERA EM BRONZE REF 1552-B 3/4" BRUTA</v>
          </cell>
          <cell r="C7050" t="str">
            <v>UN</v>
          </cell>
          <cell r="E7050" t="str">
            <v>23,69</v>
          </cell>
        </row>
        <row r="7051">
          <cell r="A7051">
            <v>21112</v>
          </cell>
          <cell r="B7051" t="str">
            <v>VALVULA DESCARGA P/ MICTORIO</v>
          </cell>
          <cell r="C7051" t="str">
            <v>UN</v>
          </cell>
          <cell r="E7051" t="str">
            <v>94,12</v>
          </cell>
        </row>
        <row r="7052">
          <cell r="A7052">
            <v>10228</v>
          </cell>
          <cell r="B7052" t="str">
            <v>VALVULA DESCARGA 1 1/2" C/ REGISTRO - ACABAMENTO EM METAL CROMADO</v>
          </cell>
          <cell r="C7052" t="str">
            <v>UN</v>
          </cell>
          <cell r="E7052" t="str">
            <v>138,18</v>
          </cell>
        </row>
        <row r="7053">
          <cell r="A7053">
            <v>11783</v>
          </cell>
          <cell r="B7053" t="str">
            <v>VALVULA DESCARGA 1 1/2" EM PVC - ACABAMENTO EM PLASTICO CROMADO TIPO LORENZETTI OU SIMILAR</v>
          </cell>
          <cell r="C7053" t="str">
            <v>UN</v>
          </cell>
          <cell r="E7053" t="str">
            <v>71,58</v>
          </cell>
        </row>
        <row r="7054">
          <cell r="A7054">
            <v>11781</v>
          </cell>
          <cell r="B7054" t="str">
            <v>VALVULA DESCARGA 1 1/4" C/ REGISTRO - ACABAMENTO EM METAL CROMADO</v>
          </cell>
          <cell r="C7054" t="str">
            <v>UN</v>
          </cell>
          <cell r="E7054" t="str">
            <v>138,18</v>
          </cell>
        </row>
        <row r="7055">
          <cell r="A7055">
            <v>6157</v>
          </cell>
          <cell r="B7055" t="str">
            <v>VALVULA EM METAL CROMADO TIPO AMERICANA 3.1/2" X 1.1/2" P/ PIA DE COZINHA</v>
          </cell>
          <cell r="C7055" t="str">
            <v>UN</v>
          </cell>
          <cell r="E7055" t="str">
            <v>20,43</v>
          </cell>
        </row>
        <row r="7056">
          <cell r="A7056">
            <v>6152</v>
          </cell>
          <cell r="B7056" t="str">
            <v>VALVULA EM PLASTICO BRANCO 1.1/4" X 1.1/2" C/SAIDA LISA 40MM P/ TANQUE</v>
          </cell>
          <cell r="C7056" t="str">
            <v>UN</v>
          </cell>
          <cell r="E7056" t="str">
            <v>1,81</v>
          </cell>
        </row>
        <row r="7057">
          <cell r="A7057">
            <v>6156</v>
          </cell>
          <cell r="B7057" t="str">
            <v>VALVULA EM PLASTICO BRANCO 1.1/4" X 1.1/2" P/ TANQUE</v>
          </cell>
          <cell r="C7057" t="str">
            <v>UN</v>
          </cell>
          <cell r="E7057" t="str">
            <v>3,61</v>
          </cell>
        </row>
        <row r="7058">
          <cell r="A7058">
            <v>6153</v>
          </cell>
          <cell r="B7058" t="str">
            <v>VALVULA EM PLASTICO BRANCO 1" S/ UNHO (P/ PIA, TANQUE OU LAVAT SEM LADRAO)</v>
          </cell>
          <cell r="C7058" t="str">
            <v>UN</v>
          </cell>
          <cell r="E7058" t="str">
            <v>1,63</v>
          </cell>
        </row>
        <row r="7059">
          <cell r="A7059">
            <v>6158</v>
          </cell>
          <cell r="B7059" t="str">
            <v>VALVULA EM PLASTICO BRANCO 1" SEM UNHO C/ LADRAO P/ LAVATORIO</v>
          </cell>
          <cell r="C7059" t="str">
            <v>UN</v>
          </cell>
          <cell r="E7059" t="str">
            <v>1,81</v>
          </cell>
        </row>
        <row r="7060">
          <cell r="A7060">
            <v>6154</v>
          </cell>
          <cell r="B7060" t="str">
            <v>VALVULA EM PLASTICO CROMADO 1" S/UNHO C/LADRAO P/LAVATORIO</v>
          </cell>
          <cell r="C7060" t="str">
            <v>UN</v>
          </cell>
          <cell r="E7060" t="str">
            <v>4,39</v>
          </cell>
        </row>
        <row r="7061">
          <cell r="A7061">
            <v>5467</v>
          </cell>
          <cell r="B7061" t="str">
            <v>VALVULA GAVETA C/BOLSAS C/CUNHA BORRACHA FOFO PN-16 C/CABECOTE HASTE INOX DN 100 P/TUBO FERRO DUCTIL - EURO 25?????</v>
          </cell>
          <cell r="C7061" t="str">
            <v>UN</v>
          </cell>
          <cell r="E7061" t="str">
            <v>0,01</v>
          </cell>
        </row>
        <row r="7062">
          <cell r="A7062">
            <v>5482</v>
          </cell>
          <cell r="B7062" t="str">
            <v>VALVULA GAVETA C/BOLSAS C/CUNHA BORRACHA FOFO PN-16 C/CABECOTE HASTE INOX DN 150 P/TUBO FERRO DUCTIL - EURO 25</v>
          </cell>
          <cell r="C7062" t="str">
            <v>UN</v>
          </cell>
          <cell r="E7062" t="str">
            <v>0,02</v>
          </cell>
        </row>
        <row r="7063">
          <cell r="A7063">
            <v>5480</v>
          </cell>
          <cell r="B7063" t="str">
            <v>VALVULA GAVETA C/BOLSAS C/CUNHA BORRACHA FOFO PN-16 C/CABECOTE HASTE INOX DN 200 P/TUBO FERRO DUCTIL - EURO 25</v>
          </cell>
          <cell r="C7063" t="str">
            <v>UN</v>
          </cell>
          <cell r="E7063" t="str">
            <v>0,03</v>
          </cell>
        </row>
        <row r="7064">
          <cell r="A7064">
            <v>5334</v>
          </cell>
          <cell r="B7064" t="str">
            <v>VALVULA GAVETA C/BOLSAS C/CUNHA BORRACHA FOFO PN-16 C/CABECOTE HASTE INOX DN 250 P/TUBO FERRO DUCTIL - EURO 25</v>
          </cell>
          <cell r="C7064" t="str">
            <v>UN</v>
          </cell>
          <cell r="E7064" t="str">
            <v>0,04</v>
          </cell>
        </row>
        <row r="7065">
          <cell r="A7065">
            <v>5362</v>
          </cell>
          <cell r="B7065" t="str">
            <v>VALVULA GAVETA C/BOLSAS C/CUNHA BORRACHA FOFO PN-16 C/CABECOTE HASTE INOX DN 300 P/TUBO FERRO DUCTIL - EURO 25</v>
          </cell>
          <cell r="C7065" t="str">
            <v>UN</v>
          </cell>
          <cell r="E7065" t="str">
            <v>0,07</v>
          </cell>
        </row>
        <row r="7066">
          <cell r="A7066">
            <v>5462</v>
          </cell>
          <cell r="B7066" t="str">
            <v>VALVULA GAVETA C/BOLSAS C/CUNHA BORRACHA FOFO PN-16 C/VOLANTE HASTE INOX DN 100 P/TUBO FERRO DUCTIL - EURO 27</v>
          </cell>
          <cell r="C7066" t="str">
            <v>UN</v>
          </cell>
          <cell r="E7066" t="str">
            <v>0,01</v>
          </cell>
        </row>
        <row r="7067">
          <cell r="A7067">
            <v>5458</v>
          </cell>
          <cell r="B7067" t="str">
            <v>VALVULA GAVETA C/BOLSAS C/CUNHA BORRACHA FOFO PN-16 C/VOLANTE HASTE INOX DN 150 P/TUBO FERRO DUCTIL - EURO 25</v>
          </cell>
          <cell r="C7067" t="str">
            <v>UN</v>
          </cell>
          <cell r="E7067" t="str">
            <v>0,02</v>
          </cell>
        </row>
        <row r="7068">
          <cell r="A7068">
            <v>5459</v>
          </cell>
          <cell r="B7068" t="str">
            <v>VALVULA GAVETA C/BOLSAS C/CUNHA BORRACHA FOFO PN-16 C/VOLANTE HASTE INOX DN 200 P/TUBO FERRO DUCTIL - EURO 25</v>
          </cell>
          <cell r="C7068" t="str">
            <v>UN</v>
          </cell>
          <cell r="E7068" t="str">
            <v>0,03</v>
          </cell>
        </row>
        <row r="7069">
          <cell r="A7069">
            <v>5354</v>
          </cell>
          <cell r="B7069" t="str">
            <v>VALVULA GAVETA C/BOLSAS C/CUNHA BORRACHA FOFO PN-16 C/VOLANTE HASTE INOX DN 250 P/TUBO FERRO</v>
          </cell>
          <cell r="C7069" t="str">
            <v>UN</v>
          </cell>
          <cell r="E7069" t="str">
            <v>0,04</v>
          </cell>
        </row>
        <row r="7070">
          <cell r="A7070">
            <v>5425</v>
          </cell>
          <cell r="B7070" t="str">
            <v>VALVULA GAVETA C/BOLSAS C/CUNHA BORRACHA FOFO PN-16 C/VOLANTE HASTE INOX DN 300 P/TUBO FERRO DUCTIL - EURO 25</v>
          </cell>
          <cell r="C7070" t="str">
            <v>UN</v>
          </cell>
          <cell r="E7070" t="str">
            <v>0,07</v>
          </cell>
        </row>
        <row r="7071">
          <cell r="A7071">
            <v>5457</v>
          </cell>
          <cell r="B7071" t="str">
            <v>VALVULA GAVETA C/BOLSAS C/CUNHA BORRACHA PN-10 C/CABECOTE HASTE INOX DN 50 P/TUBO PVC - EURO 24</v>
          </cell>
          <cell r="C7071" t="str">
            <v>UN</v>
          </cell>
          <cell r="E7071" t="str">
            <v>0,01</v>
          </cell>
        </row>
        <row r="7072">
          <cell r="A7072">
            <v>5471</v>
          </cell>
          <cell r="B7072" t="str">
            <v>VALVULA GAVETA C/BOLSAS C/CUNHA BORRACHA PN-10 C/CABECOTE HASTE INOX DN 75 P/TUBO PVC - EURO 24</v>
          </cell>
          <cell r="C7072" t="str">
            <v>UN</v>
          </cell>
          <cell r="E7072" t="str">
            <v>0,01</v>
          </cell>
        </row>
        <row r="7073">
          <cell r="A7073">
            <v>5472</v>
          </cell>
          <cell r="B7073" t="str">
            <v>VALVULA GAVETA C/BOLSAS C/CUNHA BORRACHA PN-10 C/CABECOTE HASTE INOX DN 100 P/TUBO PVC - EURO 24</v>
          </cell>
          <cell r="C7073" t="str">
            <v>UN</v>
          </cell>
          <cell r="E7073" t="str">
            <v>0,02</v>
          </cell>
        </row>
        <row r="7074">
          <cell r="A7074">
            <v>5485</v>
          </cell>
          <cell r="B7074" t="str">
            <v>VALVULA GAVETA C/BOLSAS C/CUNHA BORRACHA PN-10 C/VOLANTE HASTE INOX DN 50 P/TUBO PVC - EURO 24</v>
          </cell>
          <cell r="C7074" t="str">
            <v>UN</v>
          </cell>
          <cell r="E7074" t="str">
            <v>0,01</v>
          </cell>
        </row>
        <row r="7075">
          <cell r="A7075">
            <v>5463</v>
          </cell>
          <cell r="B7075" t="str">
            <v>VALVULA GAVETA C/BOLSAS C/CUNHA BORRACHA PN-10 C/VOLANTE HASTE INOX DN 75 P/TUBO PVC - EURO 24</v>
          </cell>
          <cell r="C7075" t="str">
            <v>UN</v>
          </cell>
          <cell r="E7075" t="str">
            <v>0,01</v>
          </cell>
        </row>
        <row r="7076">
          <cell r="A7076">
            <v>5477</v>
          </cell>
          <cell r="B7076" t="str">
            <v>VALVULA GAVETA C/BOLSAS C/CUNHA BORRACHA PN-10 C/VOLANTE HASTE INOX DN 100 P/TUBO PVC - EURO 24</v>
          </cell>
          <cell r="C7076" t="str">
            <v>UN</v>
          </cell>
          <cell r="E7076" t="str">
            <v>0,02</v>
          </cell>
        </row>
        <row r="7077">
          <cell r="A7077">
            <v>6003</v>
          </cell>
          <cell r="B7077" t="str">
            <v>VALVULA GAVETA C/FLANGES C/CUNHA BORRACHA CORPO CURTO PN-10 C/CABECOTE HASTE INOX DN 200 - EURO 23</v>
          </cell>
          <cell r="C7077" t="str">
            <v>UN</v>
          </cell>
          <cell r="E7077" t="str">
            <v>0,02</v>
          </cell>
        </row>
        <row r="7078">
          <cell r="A7078">
            <v>5933</v>
          </cell>
          <cell r="B7078" t="str">
            <v>VALVULA GAVETA C/FLANGES C/CUNHA BORRACHA CORPO CURTO PN-10 C/CABECOTE HASTE INOX DN 250 - EURO 23</v>
          </cell>
          <cell r="C7078" t="str">
            <v>UN</v>
          </cell>
          <cell r="E7078" t="str">
            <v>0,04</v>
          </cell>
        </row>
        <row r="7079">
          <cell r="A7079">
            <v>5976</v>
          </cell>
          <cell r="B7079" t="str">
            <v>VALVULA GAVETA C/FLANGES C/CUNHA BORRACHA CORPO CURTO PN-10 C/CABECOTE HASTE INOX DN 300 - EURO 23</v>
          </cell>
          <cell r="C7079" t="str">
            <v>UN</v>
          </cell>
          <cell r="E7079" t="str">
            <v>0,06</v>
          </cell>
        </row>
        <row r="7080">
          <cell r="A7080">
            <v>5942</v>
          </cell>
          <cell r="B7080" t="str">
            <v>VALVULA GAVETA C/FLANGES C/CUNHA BORRACHA CORPO CURTO PN-10 C/VOLANTE HASTE INOX DN 200 - EURO 23</v>
          </cell>
          <cell r="C7080" t="str">
            <v>UN</v>
          </cell>
          <cell r="E7080" t="str">
            <v>0,03</v>
          </cell>
        </row>
        <row r="7081">
          <cell r="A7081">
            <v>5941</v>
          </cell>
          <cell r="B7081" t="str">
            <v>VALVULA GAVETA C/FLANGES C/CUNHA BORRACHA CORPO CURTO PN-10 C/VOLANTE HASTE INOX DN 250 - EURO 23</v>
          </cell>
          <cell r="C7081" t="str">
            <v>UN</v>
          </cell>
          <cell r="E7081" t="str">
            <v>0,04</v>
          </cell>
        </row>
        <row r="7082">
          <cell r="A7082">
            <v>5940</v>
          </cell>
          <cell r="B7082" t="str">
            <v>VALVULA GAVETA C/FLANGES C/CUNHA BORRACHA CORPO CURTO PN-10 C/VOLANTE HASTE INOX DN 300 - EURO 23</v>
          </cell>
          <cell r="C7082" t="str">
            <v>UN</v>
          </cell>
          <cell r="E7082" t="str">
            <v>0,06</v>
          </cell>
        </row>
        <row r="7083">
          <cell r="A7083">
            <v>5994</v>
          </cell>
          <cell r="B7083" t="str">
            <v>VALVULA GAVETA C/FLANGES C/CUNHA BORRACHA CORPO CURTO PN-10/16 C/CABECOTE HASTE INOX DN 150 - EURO 23</v>
          </cell>
          <cell r="C7083" t="str">
            <v>UN</v>
          </cell>
          <cell r="E7083" t="str">
            <v>0,02</v>
          </cell>
        </row>
        <row r="7084">
          <cell r="A7084">
            <v>5951</v>
          </cell>
          <cell r="B7084" t="str">
            <v>VALVULA GAVETA C/FLANGES C/CUNHA BORRACHA CORPO CURTO PN-16 C/CABECOTE HASTE INOX DN 200 - EURO 23</v>
          </cell>
          <cell r="C7084" t="str">
            <v>UN</v>
          </cell>
          <cell r="E7084" t="str">
            <v>0,02</v>
          </cell>
        </row>
        <row r="7085">
          <cell r="A7085">
            <v>5952</v>
          </cell>
          <cell r="B7085" t="str">
            <v>VALVULA GAVETA C/FLANGES C/CUNHA BORRACHA CORPO CURTO PN-16 C/CABECOTE HASTE INOX DN 250 - EURO 23</v>
          </cell>
          <cell r="C7085" t="str">
            <v>UN</v>
          </cell>
          <cell r="E7085" t="str">
            <v>0,04</v>
          </cell>
        </row>
        <row r="7086">
          <cell r="A7086">
            <v>5953</v>
          </cell>
          <cell r="B7086" t="str">
            <v>VALVULA GAVETA C/FLANGES C/CUNHA BORRACHA CORPO CURTO PN-16 C/CABECOTE HASTE INOX DN 300 - EURO 23</v>
          </cell>
          <cell r="C7086" t="str">
            <v>UN</v>
          </cell>
          <cell r="E7086" t="str">
            <v>0,06</v>
          </cell>
        </row>
        <row r="7087">
          <cell r="A7087">
            <v>5979</v>
          </cell>
          <cell r="B7087" t="str">
            <v>VALVULA GAVETA C/FLANGES C/CUNHA BORRACHA CORPO CURTO PN-16 C/VOLANTE HASTE INOX DN 300 - EURO 23</v>
          </cell>
          <cell r="C7087" t="str">
            <v>UN</v>
          </cell>
          <cell r="E7087" t="str">
            <v>0,06</v>
          </cell>
        </row>
        <row r="7088">
          <cell r="A7088">
            <v>5987</v>
          </cell>
          <cell r="B7088" t="str">
            <v>VALVULA GAVETA C/FLANGES C/CUNHA BORRACHA CORPO CURTO PN-16 C/VOLANTE HASTE INOX DN 200 - EURO 23</v>
          </cell>
          <cell r="C7088" t="str">
            <v>UN</v>
          </cell>
          <cell r="E7088" t="str">
            <v>0,03</v>
          </cell>
        </row>
        <row r="7089">
          <cell r="A7089">
            <v>5978</v>
          </cell>
          <cell r="B7089" t="str">
            <v>VALVULA GAVETA C/FLANGES C/CUNHA BORRACHA CORPO CURTO PN-16 C/VOLANTE HASTE INOX DN 250 - EURO 23</v>
          </cell>
          <cell r="C7089" t="str">
            <v>UN</v>
          </cell>
          <cell r="E7089" t="str">
            <v>0,04</v>
          </cell>
        </row>
        <row r="7090">
          <cell r="A7090">
            <v>5907</v>
          </cell>
          <cell r="B7090" t="str">
            <v>VALVULA GAVETA C/FLANGES C/CUNHA BORRACHA CORPO CURTOPN-10/16 C/CABECOTE HASTE INOX DN 100 - EURO 23</v>
          </cell>
          <cell r="C7090" t="str">
            <v>UN</v>
          </cell>
          <cell r="E7090" t="str">
            <v>0,01</v>
          </cell>
        </row>
        <row r="7091">
          <cell r="A7091">
            <v>5913</v>
          </cell>
          <cell r="B7091" t="str">
            <v>VALVULA GAVETA C/FLANGES C/CUNHA BORRACHA CORPO CURTOPN-10/16 C/VOLANTE HASTE INOX DN 100 - EURO 23</v>
          </cell>
          <cell r="C7091" t="str">
            <v>UN</v>
          </cell>
          <cell r="E7091" t="str">
            <v>0,01</v>
          </cell>
        </row>
        <row r="7092">
          <cell r="A7092">
            <v>5909</v>
          </cell>
          <cell r="B7092" t="str">
            <v>VALVULA GAVETA C/FLANGES C/CUNHA BORRACHA CORPO CURTOPN-10/16 C/VOLANTE HASTE INOX DN 150 - EURO 23</v>
          </cell>
          <cell r="C7092" t="str">
            <v>UN</v>
          </cell>
          <cell r="E7092" t="str">
            <v>0,02</v>
          </cell>
        </row>
        <row r="7093">
          <cell r="A7093">
            <v>5852</v>
          </cell>
          <cell r="B7093" t="str">
            <v>VALVULA GAVETA C/FLANGES C/CUNHA BORRACHA CORPO LONGO PN-10 C/CABECOTE HASTE INOX DN 200 - EURO 21</v>
          </cell>
          <cell r="C7093" t="str">
            <v>UN</v>
          </cell>
          <cell r="E7093" t="str">
            <v>0,02</v>
          </cell>
        </row>
        <row r="7094">
          <cell r="A7094">
            <v>5853</v>
          </cell>
          <cell r="B7094" t="str">
            <v>VALVULA GAVETA C/FLANGES C/CUNHA BORRACHA CORPO LONGO PN-10 C/CABECOTE HASTE INOX DN 250 - EURO 21</v>
          </cell>
          <cell r="C7094" t="str">
            <v>UN</v>
          </cell>
          <cell r="E7094" t="str">
            <v>0,04</v>
          </cell>
        </row>
        <row r="7095">
          <cell r="A7095">
            <v>5854</v>
          </cell>
          <cell r="B7095" t="str">
            <v>VALVULA GAVETA C/FLANGES C/CUNHA BORRACHA CORPO LONGO PN-10 C/CABECOTE HASTE INOX DN 300 - EURO 21</v>
          </cell>
          <cell r="C7095" t="str">
            <v>UN</v>
          </cell>
          <cell r="E7095" t="str">
            <v>0,06</v>
          </cell>
        </row>
        <row r="7096">
          <cell r="A7096">
            <v>5495</v>
          </cell>
          <cell r="B7096" t="str">
            <v>VALVULA GAVETA C/FLANGES C/CUNHA BORRACHA CORPO LONGO PN-10 C/VOLANTE HASTE INOX DN 200 - EURO 21</v>
          </cell>
          <cell r="C7096" t="str">
            <v>UN</v>
          </cell>
          <cell r="E7096" t="str">
            <v>0,03</v>
          </cell>
        </row>
        <row r="7097">
          <cell r="A7097">
            <v>5496</v>
          </cell>
          <cell r="B7097" t="str">
            <v>VALVULA GAVETA C/FLANGES C/CUNHA BORRACHA CORPO LONGO PN-10 C/VOLANTE HASTE INOX DN 250 - EURO 21</v>
          </cell>
          <cell r="C7097" t="str">
            <v>UN</v>
          </cell>
          <cell r="E7097" t="str">
            <v>0,04</v>
          </cell>
        </row>
        <row r="7098">
          <cell r="A7098">
            <v>5803</v>
          </cell>
          <cell r="B7098" t="str">
            <v>VALVULA GAVETA C/FLANGES C/CUNHA BORRACHA CORPO LONGO PN-10 C/VOLANTE HASTE INOX DN 300 - EURO 21</v>
          </cell>
          <cell r="C7098" t="str">
            <v>UN</v>
          </cell>
          <cell r="E7098" t="str">
            <v>0,06</v>
          </cell>
        </row>
        <row r="7099">
          <cell r="A7099">
            <v>5850</v>
          </cell>
          <cell r="B7099" t="str">
            <v>VALVULA GAVETA C/FLANGES C/CUNHA BORRACHA CORPO LONGO PN-10/16 C/CABECOTE HASTE INOX DN 100 - EURO 21</v>
          </cell>
          <cell r="C7099" t="str">
            <v>UN</v>
          </cell>
          <cell r="E7099" t="str">
            <v>0,01</v>
          </cell>
        </row>
        <row r="7100">
          <cell r="A7100">
            <v>5851</v>
          </cell>
          <cell r="B7100" t="str">
            <v>VALVULA GAVETA C/FLANGES C/CUNHA BORRACHA CORPO LONGO PN-10/16 C/CABECOTE HASTE INOX DN 150 - EURO 21</v>
          </cell>
          <cell r="C7100" t="str">
            <v>UN</v>
          </cell>
          <cell r="E7100" t="str">
            <v>0,02</v>
          </cell>
        </row>
        <row r="7101">
          <cell r="A7101">
            <v>5752</v>
          </cell>
          <cell r="B7101" t="str">
            <v>VALVULA GAVETA C/FLANGES C/CUNHA BORRACHA CORPO LONGO PN-10/16 C/VOLANTE HASTE INOX DN 100 - EURO 21</v>
          </cell>
          <cell r="C7101" t="str">
            <v>UN</v>
          </cell>
          <cell r="E7101" t="str">
            <v>0,01</v>
          </cell>
        </row>
        <row r="7102">
          <cell r="A7102">
            <v>5871</v>
          </cell>
          <cell r="B7102" t="str">
            <v>VALVULA GAVETA C/FLANGES C/CUNHA BORRACHA CORPO LONGO PN-10/16 C/VOLANTE HASTE INOX DN 150 - EURO 21</v>
          </cell>
          <cell r="C7102" t="str">
            <v>UN</v>
          </cell>
          <cell r="E7102" t="str">
            <v>0,02</v>
          </cell>
        </row>
        <row r="7103">
          <cell r="A7103">
            <v>5869</v>
          </cell>
          <cell r="B7103" t="str">
            <v>VALVULA GAVETA C/FLANGES C/CUNHA BORRACHA CORPO LONGO PN-16 C/CABECOTE HASTE INOX DN 200 - EURO 21</v>
          </cell>
          <cell r="C7103" t="str">
            <v>UN</v>
          </cell>
          <cell r="E7103" t="str">
            <v>0,02</v>
          </cell>
        </row>
        <row r="7104">
          <cell r="A7104">
            <v>5870</v>
          </cell>
          <cell r="B7104" t="str">
            <v>VALVULA GAVETA C/FLANGES C/CUNHA BORRACHA CORPO LONGO PN-16 C/CABECOTE HASTE INOX DN 250 - EURO 21</v>
          </cell>
          <cell r="C7104" t="str">
            <v>UN</v>
          </cell>
          <cell r="E7104" t="str">
            <v>0,04</v>
          </cell>
        </row>
        <row r="7105">
          <cell r="A7105">
            <v>5769</v>
          </cell>
          <cell r="B7105" t="str">
            <v>VALVULA GAVETA C/FLANGES C/CUNHA BORRACHA CORPO LONGO PN-16 C/CABECOTE HASTE INOX DN 300 -</v>
          </cell>
          <cell r="C7105" t="str">
            <v>UN</v>
          </cell>
          <cell r="E7105" t="str">
            <v>0,06</v>
          </cell>
        </row>
        <row r="7106">
          <cell r="A7106">
            <v>5512</v>
          </cell>
          <cell r="B7106" t="str">
            <v>VALVULA GAVETA C/FLANGES C/CUNHA BORRACHA CORPO LONGO PN-16 C/VOLANTE HASTE INOX DN 200 - EURO 21</v>
          </cell>
          <cell r="C7106" t="str">
            <v>UN</v>
          </cell>
          <cell r="E7106" t="str">
            <v>0,03</v>
          </cell>
        </row>
        <row r="7107">
          <cell r="A7107">
            <v>5513</v>
          </cell>
          <cell r="B7107" t="str">
            <v>VALVULA GAVETA C/FLANGES C/CUNHA BORRACHA CORPO LONGO PN-16 C/VOLANTE HASTE INOX DN 250 - EURO 21</v>
          </cell>
          <cell r="C7107" t="str">
            <v>UN</v>
          </cell>
          <cell r="E7107" t="str">
            <v>0,04</v>
          </cell>
        </row>
        <row r="7108">
          <cell r="A7108">
            <v>5820</v>
          </cell>
          <cell r="B7108" t="str">
            <v>VALVULA GAVETA C/FLANGES C/CUNHA BORRACHA CORPO LONGO PN-16 C/VOLANTE HASTE INOX DN 300 - EURO 21</v>
          </cell>
          <cell r="C7108" t="str">
            <v>UN</v>
          </cell>
          <cell r="E7108" t="str">
            <v>0,06</v>
          </cell>
        </row>
        <row r="7109">
          <cell r="A7109">
            <v>10236</v>
          </cell>
          <cell r="B7109" t="str">
            <v>VALVULA PE C/ CRIVO BRONZE 1 1/2"</v>
          </cell>
          <cell r="C7109" t="str">
            <v>UN</v>
          </cell>
          <cell r="E7109" t="str">
            <v>44,93</v>
          </cell>
        </row>
        <row r="7110">
          <cell r="A7110">
            <v>10233</v>
          </cell>
          <cell r="B7110" t="str">
            <v>VALVULA PE C/ CRIVO BRONZE 1 1/4"</v>
          </cell>
          <cell r="C7110" t="str">
            <v>UN</v>
          </cell>
          <cell r="E7110" t="str">
            <v>39,09</v>
          </cell>
        </row>
        <row r="7111">
          <cell r="A7111">
            <v>10234</v>
          </cell>
          <cell r="B7111" t="str">
            <v>VALVULA PE C/ CRIVO BRONZE 1"</v>
          </cell>
          <cell r="C7111" t="str">
            <v>UN</v>
          </cell>
          <cell r="E7111" t="str">
            <v>26,34</v>
          </cell>
        </row>
        <row r="7112">
          <cell r="A7112">
            <v>10231</v>
          </cell>
          <cell r="B7112" t="str">
            <v>VALVULA PE C/ CRIVO BRONZE 2 1/2"</v>
          </cell>
          <cell r="C7112" t="str">
            <v>UN</v>
          </cell>
          <cell r="E7112" t="str">
            <v>111,74</v>
          </cell>
        </row>
        <row r="7113">
          <cell r="A7113">
            <v>10232</v>
          </cell>
          <cell r="B7113" t="str">
            <v>VALVULA PE C/ CRIVO BRONZE 2"</v>
          </cell>
          <cell r="C7113" t="str">
            <v>UN</v>
          </cell>
          <cell r="E7113" t="str">
            <v>62,21</v>
          </cell>
        </row>
        <row r="7114">
          <cell r="A7114">
            <v>10229</v>
          </cell>
          <cell r="B7114" t="str">
            <v>VALVULA PE C/ CRIVO BRONZE 3/4"</v>
          </cell>
          <cell r="C7114" t="str">
            <v>UN</v>
          </cell>
          <cell r="E7114" t="str">
            <v>22,98</v>
          </cell>
        </row>
        <row r="7115">
          <cell r="A7115">
            <v>10235</v>
          </cell>
          <cell r="B7115" t="str">
            <v>VALVULA PE C/ CRIVO BRONZE 3"</v>
          </cell>
          <cell r="C7115" t="str">
            <v>UN</v>
          </cell>
          <cell r="E7115" t="str">
            <v>147,28</v>
          </cell>
        </row>
        <row r="7116">
          <cell r="A7116">
            <v>10230</v>
          </cell>
          <cell r="B7116" t="str">
            <v>VALVULA PE C/ CRIVO BRONZE 4"</v>
          </cell>
          <cell r="C7116" t="str">
            <v>UN</v>
          </cell>
          <cell r="E7116" t="str">
            <v>244,80</v>
          </cell>
        </row>
        <row r="7117">
          <cell r="A7117">
            <v>10271</v>
          </cell>
          <cell r="B7117" t="str">
            <v>VALVULA PE C/ CRIVO FOFO PN-10 PORTINHOLA DUPLA DN 200</v>
          </cell>
          <cell r="C7117" t="str">
            <v>UN</v>
          </cell>
          <cell r="E7117" t="str">
            <v>0,02</v>
          </cell>
        </row>
        <row r="7118">
          <cell r="A7118">
            <v>10257</v>
          </cell>
          <cell r="B7118" t="str">
            <v>VALVULA PE C/ CRIVO FOFO PN-10 PORTINHOLA DUPLA DN 250</v>
          </cell>
          <cell r="C7118" t="str">
            <v>UN</v>
          </cell>
          <cell r="E7118" t="str">
            <v>0,03</v>
          </cell>
        </row>
        <row r="7119">
          <cell r="A7119">
            <v>10256</v>
          </cell>
          <cell r="B7119" t="str">
            <v>VALVULA PE C/ CRIVO FOFO PN-10 PORTINHOLA DUPLA DN 300</v>
          </cell>
          <cell r="C7119" t="str">
            <v>UN</v>
          </cell>
          <cell r="E7119" t="str">
            <v>0,05</v>
          </cell>
        </row>
        <row r="7120">
          <cell r="A7120">
            <v>10255</v>
          </cell>
          <cell r="B7120" t="str">
            <v>VALVULA PE C/ CRIVO FOFO PN-10 PORTINHOLA DUPLA DN 350</v>
          </cell>
          <cell r="C7120" t="str">
            <v>UN</v>
          </cell>
          <cell r="E7120" t="str">
            <v>0,07</v>
          </cell>
        </row>
        <row r="7121">
          <cell r="A7121">
            <v>10280</v>
          </cell>
          <cell r="B7121" t="str">
            <v>VALVULA PE C/ CRIVO FOFO PN-10 PORTINHOLA DUPLA DN 400</v>
          </cell>
          <cell r="C7121" t="str">
            <v>UN</v>
          </cell>
          <cell r="E7121" t="str">
            <v>0,08</v>
          </cell>
        </row>
        <row r="7122">
          <cell r="A7122">
            <v>10260</v>
          </cell>
          <cell r="B7122" t="str">
            <v>VALVULA PE C/ CRIVO FOFO PN-10/16 PORTINHOLA DUPLA DN 100</v>
          </cell>
          <cell r="C7122" t="str">
            <v>UN</v>
          </cell>
          <cell r="E7122" t="str">
            <v>0,01</v>
          </cell>
        </row>
        <row r="7123">
          <cell r="A7123">
            <v>10259</v>
          </cell>
          <cell r="B7123" t="str">
            <v>VALVULA PE C/ CRIVO FOFO PN-10/16 PORTINHOLA DUPLA DN 150</v>
          </cell>
          <cell r="C7123" t="str">
            <v>UN</v>
          </cell>
          <cell r="E7123" t="str">
            <v>0,01</v>
          </cell>
        </row>
        <row r="7124">
          <cell r="A7124">
            <v>10284</v>
          </cell>
          <cell r="B7124" t="str">
            <v>VALVULA PE C/ CRIVO FOFO PN-16 PORTINHOLA DUPLA DN 200</v>
          </cell>
          <cell r="C7124" t="str">
            <v>UN</v>
          </cell>
          <cell r="E7124" t="str">
            <v>0,02</v>
          </cell>
        </row>
        <row r="7125">
          <cell r="A7125">
            <v>10274</v>
          </cell>
          <cell r="B7125" t="str">
            <v>VALVULA PE C/ CRIVO FOFO PN-16 PORTINHOLA DUPLA DN 250</v>
          </cell>
          <cell r="C7125" t="str">
            <v>UN</v>
          </cell>
          <cell r="E7125" t="str">
            <v>0,03</v>
          </cell>
        </row>
        <row r="7126">
          <cell r="A7126">
            <v>10278</v>
          </cell>
          <cell r="B7126" t="str">
            <v>VALVULA PE C/ CRIVO FOFO PN-16 PORTINHOLA DUPLA DN 300</v>
          </cell>
          <cell r="C7126" t="str">
            <v>UN</v>
          </cell>
          <cell r="E7126" t="str">
            <v>0,05</v>
          </cell>
        </row>
        <row r="7127">
          <cell r="A7127">
            <v>10261</v>
          </cell>
          <cell r="B7127" t="str">
            <v>VALVULA PE C/ CRIVO FOFO PN-16 PORTINHOLA DUPLA DN 350</v>
          </cell>
          <cell r="C7127" t="str">
            <v>UN</v>
          </cell>
          <cell r="E7127" t="str">
            <v>0,07</v>
          </cell>
        </row>
        <row r="7128">
          <cell r="A7128">
            <v>10239</v>
          </cell>
          <cell r="B7128" t="str">
            <v>VALVULA PE C/ CRIVO FOFO PN-16 PORTINHOLA DUPLA DN 400</v>
          </cell>
          <cell r="C7128" t="str">
            <v>UN</v>
          </cell>
          <cell r="E7128" t="str">
            <v>0,10</v>
          </cell>
        </row>
        <row r="7129">
          <cell r="A7129">
            <v>6155</v>
          </cell>
          <cell r="B7129" t="str">
            <v>VALVULA PLASTICO CROMADO TIPO AMERICANA 3.1/2" X 1.1/2" SEM ADAPTADOR P/ PIA DE COZINHA</v>
          </cell>
          <cell r="C7129" t="str">
            <v>UN</v>
          </cell>
          <cell r="E7129" t="str">
            <v>3,25</v>
          </cell>
        </row>
        <row r="7130">
          <cell r="A7130">
            <v>10361</v>
          </cell>
          <cell r="B7130" t="str">
            <v>VALVULA RETENCAO FOFO BY PASS PN-10 PORTINHOLA UNICA DN 200</v>
          </cell>
          <cell r="C7130" t="str">
            <v>UN</v>
          </cell>
          <cell r="E7130" t="str">
            <v>0,04</v>
          </cell>
        </row>
        <row r="7131">
          <cell r="A7131">
            <v>10360</v>
          </cell>
          <cell r="B7131" t="str">
            <v>VALVULA RETENCAO FOFO BY PASS PN-10 PORTINHOLA UNICA DN 250</v>
          </cell>
          <cell r="C7131" t="str">
            <v>UN</v>
          </cell>
          <cell r="E7131" t="str">
            <v>0,05</v>
          </cell>
        </row>
        <row r="7132">
          <cell r="A7132">
            <v>10293</v>
          </cell>
          <cell r="B7132" t="str">
            <v>VALVULA RETENCAO FOFO BY PASS PN-10 PORTINHOLA UNICA DN 300</v>
          </cell>
          <cell r="C7132" t="str">
            <v>UN</v>
          </cell>
          <cell r="E7132" t="str">
            <v>0,07</v>
          </cell>
        </row>
        <row r="7133">
          <cell r="A7133">
            <v>12701</v>
          </cell>
          <cell r="B7133" t="str">
            <v>VALVULA RETENCAO FOFO BY PASS PN-10 PORTINHOLA UNICA DN 350</v>
          </cell>
          <cell r="C7133" t="str">
            <v>UN</v>
          </cell>
          <cell r="E7133" t="str">
            <v>0,12</v>
          </cell>
        </row>
        <row r="7134">
          <cell r="A7134">
            <v>10357</v>
          </cell>
          <cell r="B7134" t="str">
            <v>VALVULA RETENCAO FOFO BY PASS PN-10 PORTINHOLA UNICA DN 400</v>
          </cell>
          <cell r="C7134" t="str">
            <v>UN</v>
          </cell>
          <cell r="E7134" t="str">
            <v>0,13</v>
          </cell>
        </row>
        <row r="7135">
          <cell r="A7135">
            <v>10304</v>
          </cell>
          <cell r="B7135" t="str">
            <v>VALVULA RETENCAO FOFO BY PASS PN-10 PORTINHOLA UNICA DN 450</v>
          </cell>
          <cell r="C7135" t="str">
            <v>UN</v>
          </cell>
          <cell r="E7135" t="str">
            <v>0,18</v>
          </cell>
        </row>
        <row r="7136">
          <cell r="A7136">
            <v>10317</v>
          </cell>
          <cell r="B7136" t="str">
            <v>VALVULA RETENCAO FOFO BY PASS PN-10 PORTINHOLA UNICA DN 500</v>
          </cell>
          <cell r="C7136" t="str">
            <v>UN</v>
          </cell>
          <cell r="E7136" t="str">
            <v>0,24</v>
          </cell>
        </row>
        <row r="7137">
          <cell r="A7137">
            <v>10312</v>
          </cell>
          <cell r="B7137" t="str">
            <v>VALVULA RETENCAO FOFO BY PASS PN-10 PORTINHOLA UNICA DN 600</v>
          </cell>
          <cell r="C7137" t="str">
            <v>UN</v>
          </cell>
          <cell r="E7137" t="str">
            <v>0,30</v>
          </cell>
        </row>
        <row r="7138">
          <cell r="A7138">
            <v>10309</v>
          </cell>
          <cell r="B7138" t="str">
            <v>VALVULA RETENCAO FOFO BY PASS PN-10/16 PORTINHOLA UNICA DN 100</v>
          </cell>
          <cell r="C7138" t="str">
            <v>UN</v>
          </cell>
          <cell r="E7138" t="str">
            <v>0,02</v>
          </cell>
        </row>
        <row r="7139">
          <cell r="A7139">
            <v>10313</v>
          </cell>
          <cell r="B7139" t="str">
            <v>VALVULA RETENCAO FOFO BY PASS PN-10/16 PORTINHOLA UNICA DN 150</v>
          </cell>
          <cell r="C7139" t="str">
            <v>UN</v>
          </cell>
          <cell r="E7139" t="str">
            <v>0,03</v>
          </cell>
        </row>
        <row r="7140">
          <cell r="A7140">
            <v>10308</v>
          </cell>
          <cell r="B7140" t="str">
            <v>VALVULA RETENCAO FOFO BY PASS PN-10/16 PORTINHOLA UNICA DN 50</v>
          </cell>
          <cell r="C7140" t="str">
            <v>UN</v>
          </cell>
          <cell r="E7140" t="str">
            <v>0,01</v>
          </cell>
        </row>
        <row r="7141">
          <cell r="A7141">
            <v>10350</v>
          </cell>
          <cell r="B7141" t="str">
            <v>VALVULA RETENCAO FOFO BY PASS PN-10/16 PORTINHOLA UNICA DN 80</v>
          </cell>
          <cell r="C7141" t="str">
            <v>UN</v>
          </cell>
          <cell r="E7141" t="str">
            <v>0,01</v>
          </cell>
        </row>
        <row r="7142">
          <cell r="A7142">
            <v>10307</v>
          </cell>
          <cell r="B7142" t="str">
            <v>VALVULA RETENCAO FOFO BY PASS PN-16 PORTINHOLA UNICA DN 200</v>
          </cell>
          <cell r="C7142" t="str">
            <v>UN</v>
          </cell>
          <cell r="E7142" t="str">
            <v>0,04</v>
          </cell>
        </row>
        <row r="7143">
          <cell r="A7143">
            <v>10310</v>
          </cell>
          <cell r="B7143" t="str">
            <v>VALVULA RETENCAO FOFO BY PASS PN-16 PORTINHOLA UNICA DN 250</v>
          </cell>
          <cell r="C7143" t="str">
            <v>UN</v>
          </cell>
          <cell r="E7143" t="str">
            <v>0,06</v>
          </cell>
        </row>
        <row r="7144">
          <cell r="A7144">
            <v>10295</v>
          </cell>
          <cell r="B7144" t="str">
            <v>VALVULA RETENCAO FOFO BY PASS PN-16 PORTINHOLA UNICA DN 300</v>
          </cell>
          <cell r="C7144" t="str">
            <v>UN</v>
          </cell>
          <cell r="E7144" t="str">
            <v>0,07</v>
          </cell>
        </row>
        <row r="7145">
          <cell r="A7145">
            <v>10315</v>
          </cell>
          <cell r="B7145" t="str">
            <v>VALVULA RETENCAO FOFO BY PASS PN-16 PORTINHOLA UNICA DN 400</v>
          </cell>
          <cell r="C7145" t="str">
            <v>UN</v>
          </cell>
          <cell r="E7145" t="str">
            <v>0,13</v>
          </cell>
        </row>
        <row r="7146">
          <cell r="A7146">
            <v>10316</v>
          </cell>
          <cell r="B7146" t="str">
            <v>VALVULA RETENCAO FOFO BY PASS PN-16 PORTINHOLA UNICA DN 450</v>
          </cell>
          <cell r="C7146" t="str">
            <v>UN</v>
          </cell>
          <cell r="E7146" t="str">
            <v>0,18</v>
          </cell>
        </row>
        <row r="7147">
          <cell r="A7147">
            <v>10303</v>
          </cell>
          <cell r="B7147" t="str">
            <v>VALVULA RETENCAO FOFO BY PASS PN-16 PORTINHOLA UNICA DN 500</v>
          </cell>
          <cell r="C7147" t="str">
            <v>UN</v>
          </cell>
          <cell r="E7147" t="str">
            <v>0,24</v>
          </cell>
        </row>
        <row r="7148">
          <cell r="A7148">
            <v>10302</v>
          </cell>
          <cell r="B7148" t="str">
            <v>VALVULA RETENCAO FOFO BY PASS PN-16 PORTINHOLA UNICA DN 600</v>
          </cell>
          <cell r="C7148" t="str">
            <v>UN</v>
          </cell>
          <cell r="E7148" t="str">
            <v>0,30</v>
          </cell>
        </row>
        <row r="7149">
          <cell r="A7149">
            <v>10365</v>
          </cell>
          <cell r="B7149" t="str">
            <v>VALVULA RETENCAO FOFO SIMPLES PN-10 PORTINHOLA UNICA DN 200</v>
          </cell>
          <cell r="C7149" t="str">
            <v>UN</v>
          </cell>
          <cell r="E7149" t="str">
            <v>0,04</v>
          </cell>
        </row>
        <row r="7150">
          <cell r="A7150">
            <v>10346</v>
          </cell>
          <cell r="B7150" t="str">
            <v>VALVULA RETENCAO FOFO SIMPLES PN-10 PORTINHOLA UNICA DN 250</v>
          </cell>
          <cell r="C7150" t="str">
            <v>UN</v>
          </cell>
          <cell r="E7150" t="str">
            <v>0,05</v>
          </cell>
        </row>
        <row r="7151">
          <cell r="A7151">
            <v>10319</v>
          </cell>
          <cell r="B7151" t="str">
            <v>VALVULA RETENCAO FOFO SIMPLES PN-10 PORTINHOLA UNICA DN 300</v>
          </cell>
          <cell r="C7151" t="str">
            <v>UN</v>
          </cell>
          <cell r="E7151" t="str">
            <v>0,08</v>
          </cell>
        </row>
        <row r="7152">
          <cell r="A7152">
            <v>12702</v>
          </cell>
          <cell r="B7152" t="str">
            <v>VALVULA RETENCAO FOFO SIMPLES PN-10 PORTINHOLA UNICA DN 350</v>
          </cell>
          <cell r="C7152" t="str">
            <v>UN</v>
          </cell>
          <cell r="E7152" t="str">
            <v>0,10</v>
          </cell>
        </row>
        <row r="7153">
          <cell r="A7153">
            <v>10345</v>
          </cell>
          <cell r="B7153" t="str">
            <v>VALVULA RETENCAO FOFO SIMPLES PN-10 PORTINHOLA UNICA DN 400</v>
          </cell>
          <cell r="C7153" t="str">
            <v>UN</v>
          </cell>
          <cell r="E7153" t="str">
            <v>0,12</v>
          </cell>
        </row>
        <row r="7154">
          <cell r="A7154">
            <v>10359</v>
          </cell>
          <cell r="B7154" t="str">
            <v>VALVULA RETENCAO FOFO SIMPLES PN-10 PORTINHOLA UNICA DN 450</v>
          </cell>
          <cell r="C7154" t="str">
            <v>UN</v>
          </cell>
          <cell r="E7154" t="str">
            <v>0,17</v>
          </cell>
        </row>
        <row r="7155">
          <cell r="A7155">
            <v>10358</v>
          </cell>
          <cell r="B7155" t="str">
            <v>VALVULA RETENCAO FOFO SIMPLES PN-10 PORTINHOLA UNICA DN 500</v>
          </cell>
          <cell r="C7155" t="str">
            <v>UN</v>
          </cell>
          <cell r="E7155" t="str">
            <v>0,22</v>
          </cell>
        </row>
        <row r="7156">
          <cell r="A7156">
            <v>10363</v>
          </cell>
          <cell r="B7156" t="str">
            <v>VALVULA RETENCAO FOFO SIMPLES PN-10 PORTINHOLA UNICA DN 600</v>
          </cell>
          <cell r="C7156" t="str">
            <v>UN</v>
          </cell>
          <cell r="E7156" t="str">
            <v>0,28</v>
          </cell>
        </row>
        <row r="7157">
          <cell r="A7157">
            <v>10343</v>
          </cell>
          <cell r="B7157" t="str">
            <v>VALVULA RETENCAO FOFO SIMPLES PN-10/16 PORTINHOLA UNICA DN 100</v>
          </cell>
          <cell r="C7157" t="str">
            <v>UN</v>
          </cell>
          <cell r="E7157" t="str">
            <v>0,02</v>
          </cell>
        </row>
        <row r="7158">
          <cell r="A7158">
            <v>10299</v>
          </cell>
          <cell r="B7158" t="str">
            <v>VALVULA RETENCAO FOFO SIMPLES PN-10/16 PORTINHOLA UNICA DN 150</v>
          </cell>
          <cell r="C7158" t="str">
            <v>UN</v>
          </cell>
          <cell r="E7158" t="str">
            <v>0,02</v>
          </cell>
        </row>
        <row r="7159">
          <cell r="A7159">
            <v>10290</v>
          </cell>
          <cell r="B7159" t="str">
            <v>VALVULA RETENCAO FOFO SIMPLES PN-10/16 PORTINHOLA UNICA DN 50</v>
          </cell>
          <cell r="C7159" t="str">
            <v>UN</v>
          </cell>
          <cell r="E7159" t="str">
            <v>0,01</v>
          </cell>
        </row>
        <row r="7160">
          <cell r="A7160">
            <v>10311</v>
          </cell>
          <cell r="B7160" t="str">
            <v>VALVULA RETENCAO FOFO SIMPLES PN-10/16 PORTINHOLA UNICA DN 80</v>
          </cell>
          <cell r="C7160" t="str">
            <v>UN</v>
          </cell>
          <cell r="E7160" t="str">
            <v>0,01</v>
          </cell>
        </row>
        <row r="7161">
          <cell r="A7161">
            <v>10301</v>
          </cell>
          <cell r="B7161" t="str">
            <v>VALVULA RETENCAO FOFO SIMPLES PN-16 PORTINHOLA UNICA DN 200</v>
          </cell>
          <cell r="C7161" t="str">
            <v>UN</v>
          </cell>
          <cell r="E7161" t="str">
            <v>0,03</v>
          </cell>
        </row>
        <row r="7162">
          <cell r="A7162">
            <v>10342</v>
          </cell>
          <cell r="B7162" t="str">
            <v>VALVULA RETENCAO FOFO SIMPLES PN-16 PORTINHOLA UNICA DN 250</v>
          </cell>
          <cell r="C7162" t="str">
            <v>UN</v>
          </cell>
          <cell r="E7162" t="str">
            <v>0,05</v>
          </cell>
        </row>
        <row r="7163">
          <cell r="A7163">
            <v>10322</v>
          </cell>
          <cell r="B7163" t="str">
            <v>VALVULA RETENCAO FOFO SIMPLES PN-16 PORTINHOLA UNICA DN 300</v>
          </cell>
          <cell r="C7163" t="str">
            <v>UN</v>
          </cell>
          <cell r="E7163" t="str">
            <v>0,06</v>
          </cell>
        </row>
        <row r="7164">
          <cell r="A7164">
            <v>10351</v>
          </cell>
          <cell r="B7164" t="str">
            <v>VALVULA RETENCAO FOFO SIMPLES PN-16 PORTINHOLA UNICA DN 400</v>
          </cell>
          <cell r="C7164" t="str">
            <v>UN</v>
          </cell>
          <cell r="E7164" t="str">
            <v>0,11</v>
          </cell>
        </row>
        <row r="7165">
          <cell r="A7165">
            <v>10323</v>
          </cell>
          <cell r="B7165" t="str">
            <v>VALVULA RETENCAO FOFO SIMPLES PN-16 PORTINHOLA UNICA DN 450</v>
          </cell>
          <cell r="C7165" t="str">
            <v>UN</v>
          </cell>
          <cell r="E7165" t="str">
            <v>0,17</v>
          </cell>
        </row>
        <row r="7166">
          <cell r="A7166">
            <v>10341</v>
          </cell>
          <cell r="B7166" t="str">
            <v>VALVULA RETENCAO FOFO SIMPLES PN-16 PORTINHOLA UNICA DN 500</v>
          </cell>
          <cell r="C7166" t="str">
            <v>UN</v>
          </cell>
          <cell r="E7166" t="str">
            <v>0,18</v>
          </cell>
        </row>
        <row r="7167">
          <cell r="A7167">
            <v>10324</v>
          </cell>
          <cell r="B7167" t="str">
            <v>VALVULA RETENCAO FOFO SIMPLES PN-16 PORTINHOLA UNICA DN 600</v>
          </cell>
          <cell r="C7167" t="str">
            <v>UN</v>
          </cell>
          <cell r="E7167" t="str">
            <v>0,25</v>
          </cell>
        </row>
        <row r="7168">
          <cell r="A7168">
            <v>10409</v>
          </cell>
          <cell r="B7168" t="str">
            <v>VALVULA RETENCAO HORIZONTAL BRONZE (PN-25) 1 1/2" 400PSI TAMPA C/ PORCA DE UNIAO - EXTREMIDADES C/ ROSCA"</v>
          </cell>
          <cell r="C7168" t="str">
            <v>UN</v>
          </cell>
          <cell r="E7168" t="str">
            <v>162,76</v>
          </cell>
        </row>
        <row r="7169">
          <cell r="A7169">
            <v>10411</v>
          </cell>
          <cell r="B7169" t="str">
            <v>VALVULA RETENCAO HORIZONTAL BRONZE (PN-25) 1 1/4" 400PSI TAMPA C/ PORCA DE UNIAO - EXTREMIDADES C/ ROSCA"</v>
          </cell>
          <cell r="C7169" t="str">
            <v>UN</v>
          </cell>
          <cell r="E7169" t="str">
            <v>139,82</v>
          </cell>
        </row>
        <row r="7170">
          <cell r="A7170">
            <v>10404</v>
          </cell>
          <cell r="B7170" t="str">
            <v>VALVULA RETENCAO HORIZONTAL BRONZE (PN-25) 1/2" 400PSI TAMPA C/ PORCA DE UNIAO - EXTREMIDADES C/ ROSCA"</v>
          </cell>
          <cell r="C7170" t="str">
            <v>UN</v>
          </cell>
          <cell r="E7170" t="str">
            <v>70,28</v>
          </cell>
        </row>
        <row r="7171">
          <cell r="A7171">
            <v>10410</v>
          </cell>
          <cell r="B7171" t="str">
            <v>VALVULA RETENCAO HORIZONTAL BRONZE (PN-25) 1" 400PSI TAMPA C/ PORCA DE UNIAO - EXTREMIDADES C/ ROSCA"</v>
          </cell>
          <cell r="C7171" t="str">
            <v>UN</v>
          </cell>
          <cell r="E7171" t="str">
            <v>96,64</v>
          </cell>
        </row>
        <row r="7172">
          <cell r="A7172">
            <v>10405</v>
          </cell>
          <cell r="B7172" t="str">
            <v>VALVULA RETENCAO HORIZONTAL BRONZE (PN-25) 2 1/2" 400PSI TAMPA C/ PORCA DE UNIAO - EXTREMIDADES C/ ROSCA"</v>
          </cell>
          <cell r="C7172" t="str">
            <v>UN</v>
          </cell>
          <cell r="E7172" t="str">
            <v>316,30</v>
          </cell>
        </row>
        <row r="7173">
          <cell r="A7173">
            <v>10408</v>
          </cell>
          <cell r="B7173" t="str">
            <v>VALVULA RETENCAO HORIZONTAL BRONZE (PN-25) 2" 400PSI TAMPA C/ PORCA DE UNIAO - EXTREMIDADES C/ ROSCA"</v>
          </cell>
          <cell r="C7173" t="str">
            <v>UN</v>
          </cell>
          <cell r="E7173" t="str">
            <v>238,92</v>
          </cell>
        </row>
        <row r="7174">
          <cell r="A7174">
            <v>10412</v>
          </cell>
          <cell r="B7174" t="str">
            <v>VALVULA RETENCAO HORIZONTAL BRONZE (PN-25) 3/4" 400PSI TAMPA C/ PORCA DE UNIAO - EXTREMIDADES C/ ROSCA"</v>
          </cell>
          <cell r="C7174" t="str">
            <v>UN</v>
          </cell>
          <cell r="E7174" t="str">
            <v>71,20</v>
          </cell>
        </row>
        <row r="7175">
          <cell r="A7175">
            <v>10406</v>
          </cell>
          <cell r="B7175" t="str">
            <v>VALVULA RETENCAO HORIZONTAL BRONZE (PN-25) 3" 400PSI TAMPA C/ PORCA DE UNIAO - EXTREMIDADES C/ ROSCA"</v>
          </cell>
          <cell r="C7175" t="str">
            <v>UN</v>
          </cell>
          <cell r="E7175" t="str">
            <v>371,25</v>
          </cell>
        </row>
        <row r="7176">
          <cell r="A7176">
            <v>10407</v>
          </cell>
          <cell r="B7176" t="str">
            <v>VALVULA RETENCAO HORIZONTAL BRONZE (PN-25) 4" 400PSI TAMPA C/ PORCA DE UNIAO - EXTREMIDADES C/ ROSCA"</v>
          </cell>
          <cell r="C7176" t="str">
            <v>UN</v>
          </cell>
          <cell r="E7176" t="str">
            <v>721,18</v>
          </cell>
        </row>
        <row r="7177">
          <cell r="A7177">
            <v>10416</v>
          </cell>
          <cell r="B7177" t="str">
            <v>VALVULA RETENCAO VERTICAL BRONZE (PN-16) 1 1/2" 200PSI - EXTREMIDADES C/ ROSCA"</v>
          </cell>
          <cell r="C7177" t="str">
            <v>UN</v>
          </cell>
          <cell r="E7177" t="str">
            <v>95,24</v>
          </cell>
        </row>
        <row r="7178">
          <cell r="A7178">
            <v>10419</v>
          </cell>
          <cell r="B7178" t="str">
            <v>VALVULA RETENCAO VERTICAL BRONZE (PN-16) 1 1/4" 200PSI - EXTREMIDADES C/ ROSCA"</v>
          </cell>
          <cell r="C7178" t="str">
            <v>UN</v>
          </cell>
          <cell r="E7178" t="str">
            <v>76,23</v>
          </cell>
        </row>
        <row r="7179">
          <cell r="A7179">
            <v>21092</v>
          </cell>
          <cell r="B7179" t="str">
            <v>VALVULA RETENCAO VERTICAL BRONZE (PN-16) 1/2" 200PSI EXTREMIDADES C/ ROSCA"</v>
          </cell>
          <cell r="C7179" t="str">
            <v>UN</v>
          </cell>
          <cell r="E7179" t="str">
            <v>47,78</v>
          </cell>
        </row>
        <row r="7180">
          <cell r="A7180">
            <v>10418</v>
          </cell>
          <cell r="B7180" t="str">
            <v>VALVULA RETENCAO VERTICAL BRONZE (PN-16) 1" 200PSI - EXTREMIDADES C/ ROSCA"</v>
          </cell>
          <cell r="C7180" t="str">
            <v>UN</v>
          </cell>
          <cell r="E7180" t="str">
            <v>58,81</v>
          </cell>
        </row>
        <row r="7181">
          <cell r="A7181">
            <v>12657</v>
          </cell>
          <cell r="B7181" t="str">
            <v>VALVULA RETENCAO VERTICAL BRONZE (PN-16) 2 1/2" 200PSI - EXTREMIDADES C/ ROSCA"</v>
          </cell>
          <cell r="C7181" t="str">
            <v>UN</v>
          </cell>
          <cell r="E7181" t="str">
            <v>230,21</v>
          </cell>
        </row>
        <row r="7182">
          <cell r="A7182">
            <v>10417</v>
          </cell>
          <cell r="B7182" t="str">
            <v>VALVULA RETENCAO VERTICAL BRONZE (PN-16) 2" 200PSI - EXTREMIDADES C/ ROSCA"</v>
          </cell>
          <cell r="C7182" t="str">
            <v>UN</v>
          </cell>
          <cell r="E7182" t="str">
            <v>125,64</v>
          </cell>
        </row>
        <row r="7183">
          <cell r="A7183">
            <v>10413</v>
          </cell>
          <cell r="B7183" t="str">
            <v>VALVULA RETENCAO VERTICAL BRONZE (PN-16) 3/4" 200PSI - EXTREMIDADES C/ ROSCA"</v>
          </cell>
          <cell r="C7183" t="str">
            <v>UN</v>
          </cell>
          <cell r="E7183" t="str">
            <v>50,69</v>
          </cell>
        </row>
        <row r="7184">
          <cell r="A7184">
            <v>10414</v>
          </cell>
          <cell r="B7184" t="str">
            <v>VALVULA RETENCAO VERTICAL BRONZE (PN-16) 3" 200PSI - EXTREMIDADES C/ ROSCA"</v>
          </cell>
          <cell r="C7184" t="str">
            <v>UN</v>
          </cell>
          <cell r="E7184" t="str">
            <v>277,55</v>
          </cell>
        </row>
        <row r="7185">
          <cell r="A7185">
            <v>10415</v>
          </cell>
          <cell r="B7185" t="str">
            <v>VALVULA RETENCAO VERTICAL BRONZE (PN-16) 4" 200PSI - EXTREMIDADES C/ ROSCA"</v>
          </cell>
          <cell r="C7185" t="str">
            <v>UN</v>
          </cell>
          <cell r="E7185" t="str">
            <v>537,02</v>
          </cell>
        </row>
        <row r="7186">
          <cell r="A7186">
            <v>3115</v>
          </cell>
          <cell r="B7186" t="str">
            <v>VARA FERRO CROMADO P/ CREMONA H = 120CM</v>
          </cell>
          <cell r="C7186" t="str">
            <v>UN</v>
          </cell>
          <cell r="E7186" t="str">
            <v>7,04</v>
          </cell>
        </row>
        <row r="7187">
          <cell r="A7187">
            <v>3116</v>
          </cell>
          <cell r="B7187" t="str">
            <v>VARA FERRO CROMADO P/ CREMONA H = 150CM</v>
          </cell>
          <cell r="C7187" t="str">
            <v>UN</v>
          </cell>
          <cell r="E7187" t="str">
            <v>8,65</v>
          </cell>
        </row>
        <row r="7188">
          <cell r="A7188">
            <v>3117</v>
          </cell>
          <cell r="B7188" t="str">
            <v>VARA LATAO CROMADO P/ CREMONA H = 120CM</v>
          </cell>
          <cell r="C7188" t="str">
            <v>M</v>
          </cell>
          <cell r="E7188" t="str">
            <v>15,17</v>
          </cell>
        </row>
        <row r="7189">
          <cell r="A7189">
            <v>10422</v>
          </cell>
          <cell r="B7189" t="str">
            <v>VASO SANITARIO SIFONADO C/CAIXA ACOPLADA LOUCA BRANCA - PADRAO MEDIO</v>
          </cell>
          <cell r="C7189" t="str">
            <v>UN</v>
          </cell>
          <cell r="E7189" t="str">
            <v>145,73</v>
          </cell>
        </row>
        <row r="7190">
          <cell r="A7190">
            <v>11786</v>
          </cell>
          <cell r="B7190" t="str">
            <v>VASO SANITARIO SIFONADO INFANTIL - BRANCO</v>
          </cell>
          <cell r="C7190" t="str">
            <v>UN</v>
          </cell>
          <cell r="E7190" t="str">
            <v>69,16</v>
          </cell>
        </row>
        <row r="7191">
          <cell r="A7191">
            <v>11787</v>
          </cell>
          <cell r="B7191" t="str">
            <v>VASO SANITARIO SIFONADO INFANTIL - COR</v>
          </cell>
          <cell r="C7191" t="str">
            <v>UN</v>
          </cell>
          <cell r="E7191" t="str">
            <v>73,96</v>
          </cell>
        </row>
        <row r="7192">
          <cell r="A7192">
            <v>10420</v>
          </cell>
          <cell r="B7192" t="str">
            <v>VASO SANITARIO SIFONADO LOUCA BRANCA - PADRAO POPULAR</v>
          </cell>
          <cell r="C7192" t="str">
            <v>UN</v>
          </cell>
          <cell r="E7192" t="str">
            <v>57,98</v>
          </cell>
        </row>
        <row r="7193">
          <cell r="A7193">
            <v>10421</v>
          </cell>
          <cell r="B7193" t="str">
            <v>VASO SANITARIO SIFONADO LOUCA COR - PADRAO MEDIO</v>
          </cell>
          <cell r="C7193" t="str">
            <v>UN</v>
          </cell>
          <cell r="E7193" t="str">
            <v>62,58</v>
          </cell>
        </row>
        <row r="7194">
          <cell r="A7194">
            <v>10433</v>
          </cell>
          <cell r="B7194" t="str">
            <v>VASSOURA MECANICA REBOCAVEL C/ ESCOVA CILINDRICA LARGURA VARRIMENTO = 2,44M CONSMAQ VU ULIANA**CAIXA**</v>
          </cell>
          <cell r="C7194" t="str">
            <v>UN</v>
          </cell>
          <cell r="E7194" t="str">
            <v>16.465,06</v>
          </cell>
        </row>
        <row r="7195">
          <cell r="A7195">
            <v>10435</v>
          </cell>
          <cell r="B7195" t="str">
            <v>VASSOURA MECANICA REBOCAVEL C/ LARGURA DE VARRIMENTO 2,66M TIPO FERLEX VM - 7 OU EQUIV</v>
          </cell>
          <cell r="C7195" t="str">
            <v>H</v>
          </cell>
          <cell r="E7195" t="str">
            <v>7,92</v>
          </cell>
        </row>
        <row r="7196">
          <cell r="A7196">
            <v>13726</v>
          </cell>
          <cell r="B7196" t="str">
            <v>VASSOURA MECANICA REBOCAVEL FERLEX VM - 7**CAIXA**</v>
          </cell>
          <cell r="C7196" t="str">
            <v>UN</v>
          </cell>
          <cell r="E7196" t="str">
            <v>13.800,00</v>
          </cell>
        </row>
        <row r="7197">
          <cell r="A7197">
            <v>2717</v>
          </cell>
          <cell r="B7197" t="str">
            <v>VASSOURAO SIMPLES, SEM CABO, NYLON, 35-40CM P/ LIMPEZA DE PISOS/RUAS</v>
          </cell>
          <cell r="C7197" t="str">
            <v>UN</v>
          </cell>
          <cell r="E7197" t="str">
            <v>9,43</v>
          </cell>
        </row>
        <row r="7198">
          <cell r="A7198">
            <v>12627</v>
          </cell>
          <cell r="B7198" t="str">
            <v>VEDACAO PVC AQUAPLUV D = 125 MM</v>
          </cell>
          <cell r="C7198" t="str">
            <v>UN</v>
          </cell>
          <cell r="E7198" t="str">
            <v>0,20</v>
          </cell>
        </row>
        <row r="7199">
          <cell r="A7199">
            <v>6138</v>
          </cell>
          <cell r="B7199" t="str">
            <v>VEDACAO PVC 100 MM P/SAIDA VASO SANITARIO TIPO EG-27 TIGRE OU SIMILAR</v>
          </cell>
          <cell r="C7199" t="str">
            <v>UN</v>
          </cell>
          <cell r="E7199" t="str">
            <v>2,74</v>
          </cell>
        </row>
        <row r="7200">
          <cell r="A7200">
            <v>6094</v>
          </cell>
          <cell r="B7200" t="str">
            <v>VEDANTE ACRILICO PARA TRINCAS</v>
          </cell>
          <cell r="C7200" t="str">
            <v>KG</v>
          </cell>
          <cell r="E7200" t="str">
            <v>14,35</v>
          </cell>
        </row>
        <row r="7201">
          <cell r="A7201">
            <v>6093</v>
          </cell>
          <cell r="B7201" t="str">
            <v>VEDANTE ACRILICO PARA TRINCAS - BISNAGA 90G</v>
          </cell>
          <cell r="C7201" t="str">
            <v>UN</v>
          </cell>
          <cell r="E7201" t="str">
            <v>13,96</v>
          </cell>
        </row>
        <row r="7202">
          <cell r="A7202">
            <v>1160</v>
          </cell>
          <cell r="B7202" t="str">
            <v>VEICULO COMERCIAL LEVE - CAPACIDADE DE CARGA ATE 700 KG COM MOTOR A GASOLINA TIPO VW-SAVEIRO OU SIMILAR</v>
          </cell>
          <cell r="C7202" t="str">
            <v>H</v>
          </cell>
          <cell r="E7202" t="str">
            <v>8,05</v>
          </cell>
        </row>
        <row r="7203">
          <cell r="A7203">
            <v>10438</v>
          </cell>
          <cell r="B7203" t="str">
            <v>VENTOSA SIMPLES FOFO C/ FLANGES PN-10/16/25 DN 50</v>
          </cell>
          <cell r="C7203" t="str">
            <v>UN</v>
          </cell>
          <cell r="E7203" t="str">
            <v>212,70</v>
          </cell>
        </row>
        <row r="7204">
          <cell r="A7204">
            <v>10443</v>
          </cell>
          <cell r="B7204" t="str">
            <v>VENTOSA SIMPLES FOFO C/ROSCA PN-25 DN 1</v>
          </cell>
          <cell r="C7204" t="str">
            <v>UN</v>
          </cell>
          <cell r="E7204" t="str">
            <v>216,51</v>
          </cell>
        </row>
        <row r="7205">
          <cell r="A7205">
            <v>10441</v>
          </cell>
          <cell r="B7205" t="str">
            <v>VENTOSA SIMPLES FOFO C/ROSCA PN-25 DN 1 1/2</v>
          </cell>
          <cell r="C7205" t="str">
            <v>UN</v>
          </cell>
          <cell r="E7205" t="str">
            <v>216,51</v>
          </cell>
        </row>
        <row r="7206">
          <cell r="A7206">
            <v>10444</v>
          </cell>
          <cell r="B7206" t="str">
            <v>VENTOSA SIMPLES FOFO C/ROSCA PN-25 DN 1 1/4</v>
          </cell>
          <cell r="C7206" t="str">
            <v>UN</v>
          </cell>
          <cell r="E7206" t="str">
            <v>216,51</v>
          </cell>
        </row>
        <row r="7207">
          <cell r="A7207">
            <v>10439</v>
          </cell>
          <cell r="B7207" t="str">
            <v>VENTOSA SIMPLES FOFO C/ROSCA PN-25 DN 2</v>
          </cell>
          <cell r="C7207" t="str">
            <v>UN</v>
          </cell>
          <cell r="E7207" t="str">
            <v>212,70</v>
          </cell>
        </row>
        <row r="7208">
          <cell r="A7208">
            <v>10442</v>
          </cell>
          <cell r="B7208" t="str">
            <v>VENTOSA SIMPLES FOFO C/ROSCA PN-25 DN 3/4</v>
          </cell>
          <cell r="C7208" t="str">
            <v>UN</v>
          </cell>
          <cell r="E7208" t="str">
            <v>216,51</v>
          </cell>
        </row>
        <row r="7209">
          <cell r="A7209">
            <v>10459</v>
          </cell>
          <cell r="B7209" t="str">
            <v>VENTOSA TRIPLICE FUNCAO FOFO C/ FLANGES PN-10 DN 200</v>
          </cell>
          <cell r="C7209" t="str">
            <v>UN</v>
          </cell>
          <cell r="E7209" t="str">
            <v>2.834,81</v>
          </cell>
        </row>
        <row r="7210">
          <cell r="A7210">
            <v>10458</v>
          </cell>
          <cell r="B7210" t="str">
            <v>VENTOSA TRIPLICE FUNCAO FOFO C/ FLANGES PN-10/16 DN 100</v>
          </cell>
          <cell r="C7210" t="str">
            <v>UN</v>
          </cell>
          <cell r="E7210" t="str">
            <v>1.297,15</v>
          </cell>
        </row>
        <row r="7211">
          <cell r="A7211">
            <v>10451</v>
          </cell>
          <cell r="B7211" t="str">
            <v>VENTOSA TRIPLICE FUNCAO FOFO C/ FLANGES PN-10/16 DN 150</v>
          </cell>
          <cell r="C7211" t="str">
            <v>UN</v>
          </cell>
          <cell r="E7211" t="str">
            <v>1.858,63</v>
          </cell>
        </row>
        <row r="7212">
          <cell r="A7212">
            <v>10447</v>
          </cell>
          <cell r="B7212" t="str">
            <v>VENTOSA TRIPLICE FUNCAO FOFO C/ FLANGES PN-10/16/25 DN 50</v>
          </cell>
          <cell r="C7212" t="str">
            <v>UN</v>
          </cell>
          <cell r="E7212" t="str">
            <v>777,38</v>
          </cell>
        </row>
        <row r="7213">
          <cell r="A7213">
            <v>10462</v>
          </cell>
          <cell r="B7213" t="str">
            <v>VENTOSA TRIPLICE FUNCAO FOFO C/ FLANGES PN-16 DN 200</v>
          </cell>
          <cell r="C7213" t="str">
            <v>UN</v>
          </cell>
          <cell r="E7213" t="str">
            <v>2.834,81</v>
          </cell>
        </row>
        <row r="7214">
          <cell r="A7214">
            <v>10448</v>
          </cell>
          <cell r="B7214" t="str">
            <v>VENTOSA TRIPLICE FUNCAO FOFO C/ FLANGES PN-25 DN 100</v>
          </cell>
          <cell r="C7214" t="str">
            <v>UN</v>
          </cell>
          <cell r="E7214" t="str">
            <v>1.297,15</v>
          </cell>
        </row>
        <row r="7215">
          <cell r="A7215">
            <v>10464</v>
          </cell>
          <cell r="B7215" t="str">
            <v>VENTOSA TRIPLICE FUNCAO FOFO C/ FLANGES PN-25 DN 150</v>
          </cell>
          <cell r="C7215" t="str">
            <v>UN</v>
          </cell>
          <cell r="E7215" t="str">
            <v>1.858,63</v>
          </cell>
        </row>
        <row r="7216">
          <cell r="A7216">
            <v>10465</v>
          </cell>
          <cell r="B7216" t="str">
            <v>VENTOSA TRIPLICE FUNCAO FOFO C/ FLANGES PN-25 DN 200</v>
          </cell>
          <cell r="C7216" t="str">
            <v>UN</v>
          </cell>
          <cell r="E7216" t="str">
            <v>2.834,81</v>
          </cell>
        </row>
        <row r="7217">
          <cell r="A7217">
            <v>11169</v>
          </cell>
          <cell r="B7217" t="str">
            <v>VERNIZ ACRILICO EM PO</v>
          </cell>
          <cell r="C7217" t="str">
            <v>KG</v>
          </cell>
          <cell r="E7217" t="str">
            <v>42,51</v>
          </cell>
        </row>
        <row r="7218">
          <cell r="A7218">
            <v>10476</v>
          </cell>
          <cell r="B7218" t="str">
            <v>VERNIZ COPAL</v>
          </cell>
          <cell r="C7218" t="str">
            <v>GL</v>
          </cell>
          <cell r="E7218" t="str">
            <v>35,97</v>
          </cell>
        </row>
        <row r="7219">
          <cell r="A7219">
            <v>10475</v>
          </cell>
          <cell r="B7219" t="str">
            <v>VERNIZ COPAL</v>
          </cell>
          <cell r="C7219" t="str">
            <v>L</v>
          </cell>
          <cell r="E7219" t="str">
            <v>11,44</v>
          </cell>
        </row>
        <row r="7220">
          <cell r="A7220">
            <v>11171</v>
          </cell>
          <cell r="B7220" t="str">
            <v>VERNIZ ISOTERPOXI</v>
          </cell>
          <cell r="C7220" t="str">
            <v>L</v>
          </cell>
          <cell r="E7220" t="str">
            <v>41,16</v>
          </cell>
        </row>
        <row r="7221">
          <cell r="A7221">
            <v>10478</v>
          </cell>
          <cell r="B7221" t="str">
            <v>VERNIZ POLIURETANO BRILHANTE</v>
          </cell>
          <cell r="C7221" t="str">
            <v>L</v>
          </cell>
          <cell r="E7221" t="str">
            <v>14,24</v>
          </cell>
        </row>
        <row r="7222">
          <cell r="A7222">
            <v>10471</v>
          </cell>
          <cell r="B7222" t="str">
            <v>VERNIZ POLIURETANO BRILHANTE</v>
          </cell>
          <cell r="C7222" t="str">
            <v>GL</v>
          </cell>
          <cell r="E7222" t="str">
            <v>42,76</v>
          </cell>
        </row>
        <row r="7223">
          <cell r="A7223">
            <v>10480</v>
          </cell>
          <cell r="B7223" t="str">
            <v>VERNIZ POLIURETANO FOSCO</v>
          </cell>
          <cell r="C7223" t="str">
            <v>L</v>
          </cell>
          <cell r="E7223" t="str">
            <v>16,13</v>
          </cell>
        </row>
        <row r="7224">
          <cell r="A7224">
            <v>10479</v>
          </cell>
          <cell r="B7224" t="str">
            <v>VERNIZ POLIURETANO FOSCO</v>
          </cell>
          <cell r="C7224" t="str">
            <v>GL</v>
          </cell>
          <cell r="E7224" t="str">
            <v>49,93</v>
          </cell>
        </row>
        <row r="7225">
          <cell r="A7225">
            <v>11628</v>
          </cell>
          <cell r="B7225" t="str">
            <v>VERNIZ PROTETOR TIPO SIKA ACRIL OU MARCA EQUIVALENTE</v>
          </cell>
          <cell r="C7225" t="str">
            <v>L</v>
          </cell>
          <cell r="E7225" t="str">
            <v>25,59</v>
          </cell>
        </row>
        <row r="7226">
          <cell r="A7226">
            <v>10481</v>
          </cell>
          <cell r="B7226" t="str">
            <v>VERNIZ SINTETICO BRILHANTE</v>
          </cell>
          <cell r="C7226" t="str">
            <v>L</v>
          </cell>
          <cell r="E7226" t="str">
            <v>13,62</v>
          </cell>
        </row>
        <row r="7227">
          <cell r="A7227">
            <v>10472</v>
          </cell>
          <cell r="B7227" t="str">
            <v>VERNIZ SINTETICO BRILHANTE</v>
          </cell>
          <cell r="C7227" t="str">
            <v>GL</v>
          </cell>
          <cell r="E7227" t="str">
            <v>41,25</v>
          </cell>
        </row>
        <row r="7228">
          <cell r="A7228">
            <v>10473</v>
          </cell>
          <cell r="B7228" t="str">
            <v>VERNIZ SINTETICO FOSCO</v>
          </cell>
          <cell r="C7228" t="str">
            <v>GL</v>
          </cell>
          <cell r="E7228" t="str">
            <v>49,75</v>
          </cell>
        </row>
        <row r="7229">
          <cell r="A7229">
            <v>10482</v>
          </cell>
          <cell r="B7229" t="str">
            <v>VERNIZ SINTETICO FOSCO</v>
          </cell>
          <cell r="C7229" t="str">
            <v>L</v>
          </cell>
          <cell r="E7229" t="str">
            <v>16,35</v>
          </cell>
        </row>
        <row r="7230">
          <cell r="A7230">
            <v>25815</v>
          </cell>
          <cell r="B7230" t="str">
            <v>VERNIZ VERDE OLIVA</v>
          </cell>
          <cell r="C7230" t="str">
            <v>L</v>
          </cell>
          <cell r="E7230" t="str">
            <v>295,24</v>
          </cell>
        </row>
        <row r="7231">
          <cell r="A7231">
            <v>4031</v>
          </cell>
          <cell r="B7231" t="str">
            <v>VEU FIBRA DE VIDRO AEROGLASS/RHODIA OU SIMILAR 0,04 KG/M2</v>
          </cell>
          <cell r="C7231" t="str">
            <v>M2</v>
          </cell>
          <cell r="E7231" t="str">
            <v>2,59</v>
          </cell>
        </row>
        <row r="7232">
          <cell r="A7232">
            <v>4030</v>
          </cell>
          <cell r="B7232" t="str">
            <v>VEU POLIESTER</v>
          </cell>
          <cell r="C7232" t="str">
            <v>M2</v>
          </cell>
          <cell r="E7232" t="str">
            <v>6,64</v>
          </cell>
        </row>
        <row r="7233">
          <cell r="A7233">
            <v>13475</v>
          </cell>
          <cell r="B7233" t="str">
            <v>VIBRADOR DE IMERSAO C/ MOTOR DIESEL OU GASOLINA 4,5 HP DYNAPAC AA548 C/PONTEIRA 48MM**CAIXA**</v>
          </cell>
          <cell r="C7233" t="str">
            <v>UN</v>
          </cell>
          <cell r="E7233" t="str">
            <v>2.867,75</v>
          </cell>
        </row>
        <row r="7234">
          <cell r="A7234">
            <v>10486</v>
          </cell>
          <cell r="B7234" t="str">
            <v>VIBRADOR DE IMERSAO C/ MOTOR DIESEL 4,5HP DIAM 48MM C/ MANGOTE</v>
          </cell>
          <cell r="C7234" t="str">
            <v>H</v>
          </cell>
          <cell r="E7234" t="str">
            <v>0,98</v>
          </cell>
        </row>
        <row r="7235">
          <cell r="A7235">
            <v>10487</v>
          </cell>
          <cell r="B7235" t="str">
            <v>VIBRADOR DE IMERSAO C/ MOTOR ELETRICO TRIFASICO ACIMA DE 2HP QUALQUER DIAM C/ MANGOTE</v>
          </cell>
          <cell r="C7235" t="str">
            <v>H</v>
          </cell>
          <cell r="E7235" t="str">
            <v>0,54</v>
          </cell>
        </row>
        <row r="7236">
          <cell r="A7236">
            <v>10485</v>
          </cell>
          <cell r="B7236" t="str">
            <v>VIBRADOR DE IMERSAO C/ MOTOR ELETRICO 2HP MONOFASICO QUALQUER DIAM C/ MANGOTE</v>
          </cell>
          <cell r="C7236" t="str">
            <v>H</v>
          </cell>
          <cell r="E7236" t="str">
            <v>0,57</v>
          </cell>
        </row>
        <row r="7237">
          <cell r="A7237">
            <v>13896</v>
          </cell>
          <cell r="B7237" t="str">
            <v>VIBRADOR DE IMERSAO DIAM = 45MM, WACKER MOD H45, C/ MOTOR ELETRICO M2000 DE 1,33KW (1,75HP)**CAIXA**</v>
          </cell>
          <cell r="C7237" t="str">
            <v>UN</v>
          </cell>
          <cell r="E7237" t="str">
            <v>2.749,91</v>
          </cell>
        </row>
        <row r="7238">
          <cell r="A7238">
            <v>11652</v>
          </cell>
          <cell r="B7238" t="str">
            <v>VIBRADOR DE IMERSAO MARCA DYNAPAC MOD. AZ - 25, DIAM 25MM, OU SIMILAR C/MOTOR A GASOLINA DYNAPAC AG-12 A GASOLINA 3,5 HP EQUIV (INCL MANUTENCAO/OPERACAO)</v>
          </cell>
          <cell r="C7238" t="str">
            <v>UN</v>
          </cell>
          <cell r="E7238" t="str">
            <v>2.909,00</v>
          </cell>
        </row>
        <row r="7239">
          <cell r="A7239">
            <v>25970</v>
          </cell>
          <cell r="B7239" t="str">
            <v>VIBROACABADORA DE ASFALTO SOBRE ESTEIRA, CIFALI - TEREX MOD. VDA 400, A DIESEL, 76 CV (57 KW), PRODUCAO 400 T/H -</v>
          </cell>
          <cell r="C7239" t="str">
            <v>UN</v>
          </cell>
          <cell r="E7239" t="str">
            <v>759.154,13</v>
          </cell>
        </row>
        <row r="7240">
          <cell r="A7240">
            <v>25971</v>
          </cell>
          <cell r="B7240" t="str">
            <v>VIBROACABADORA DE ASFALTO SOBRE ESTEIRA, VÖGELE SUPER AF 5500, A DIESEL, 100 KW, PRODUCAO 600 T/H. (NACIONAL)</v>
          </cell>
          <cell r="C7240" t="str">
            <v>UN</v>
          </cell>
          <cell r="E7240" t="str">
            <v>1.129.994,72</v>
          </cell>
        </row>
        <row r="7241">
          <cell r="A7241">
            <v>10488</v>
          </cell>
          <cell r="B7241" t="str">
            <v>VIBROACABADORA DE ASFALTO SOBRE ESTEIRAS, CIBER, MOD. AF 5000, (LARGURA DE PAVIMENTACAO = 1,9 A 5,3 M, POTÊNCIA = 78/105 KW/CV; CAPACIDADE = 450 T/H)</v>
          </cell>
          <cell r="C7241" t="str">
            <v>UN</v>
          </cell>
          <cell r="E7241" t="str">
            <v>887.686,00</v>
          </cell>
        </row>
        <row r="7242">
          <cell r="A7242">
            <v>13476</v>
          </cell>
          <cell r="B7242" t="str">
            <v>VIBROACABADORA DE ASFALTO SOBRE ESTEIRAS, TEREX, MOD. VDA - 600, 117 HP, LARG. PAVIM. 2,6 M A 6,0 M, CAP. 450 T/ H</v>
          </cell>
          <cell r="C7242" t="str">
            <v>UN</v>
          </cell>
          <cell r="E7242" t="str">
            <v>830.415,96</v>
          </cell>
        </row>
        <row r="7243">
          <cell r="A7243">
            <v>13606</v>
          </cell>
          <cell r="B7243" t="str">
            <v>VIBROACABADORA DE ASFALTO, CIBER, MOD. SA 230, POTÊNCIA 31 A 45 CV, CAPACIDADE DE PAVIMENTAÇÃO 100 T/H, LARG. PAV. 2,00 A 3,8 M, DE PNEUS</v>
          </cell>
          <cell r="C7243" t="str">
            <v>UN</v>
          </cell>
          <cell r="E7243" t="str">
            <v>440.878,93</v>
          </cell>
        </row>
        <row r="7244">
          <cell r="A7244">
            <v>10489</v>
          </cell>
          <cell r="B7244" t="str">
            <v>VIDRACEIRO</v>
          </cell>
          <cell r="C7244" t="str">
            <v>H</v>
          </cell>
          <cell r="E7244" t="str">
            <v>8,64</v>
          </cell>
        </row>
        <row r="7245">
          <cell r="A7245">
            <v>10500</v>
          </cell>
          <cell r="B7245" t="str">
            <v>VIDRO CANELADO 4 MM - SEM COLOCACAO</v>
          </cell>
          <cell r="C7245" t="str">
            <v>M2</v>
          </cell>
          <cell r="E7245" t="str">
            <v>41,90</v>
          </cell>
        </row>
        <row r="7246">
          <cell r="A7246">
            <v>10496</v>
          </cell>
          <cell r="B7246" t="str">
            <v>VIDRO COMUM LAMINADO LISO INCOLOR DUPLO, ESPESSURA TOTAL 6MM (cada camada de 3MM) - COLOCADO</v>
          </cell>
          <cell r="C7246" t="str">
            <v>M2</v>
          </cell>
          <cell r="E7246" t="str">
            <v>206,48</v>
          </cell>
        </row>
        <row r="7247">
          <cell r="A7247">
            <v>10497</v>
          </cell>
          <cell r="B7247" t="str">
            <v>VIDRO COMUM LAMINADO LISO INCOLOR TRIPLO, ESPESSURA TOTAL 12MM (cada camada de 4MM) - COLOCADO</v>
          </cell>
          <cell r="C7247" t="str">
            <v>M2</v>
          </cell>
          <cell r="E7247" t="str">
            <v>342,18</v>
          </cell>
        </row>
        <row r="7248">
          <cell r="A7248">
            <v>10504</v>
          </cell>
          <cell r="B7248" t="str">
            <v>VIDRO COMUM LAMINADO LISO INCOLOR TRIPLO, ESPESSURA TOTAL 15MM (cada camada de 5MM) - COLOCADO</v>
          </cell>
          <cell r="C7248" t="str">
            <v>M2</v>
          </cell>
          <cell r="E7248" t="str">
            <v>446,93</v>
          </cell>
        </row>
        <row r="7249">
          <cell r="A7249">
            <v>11187</v>
          </cell>
          <cell r="B7249" t="str">
            <v>VIDRO LISO FUME E = 4MM - COLOCADO</v>
          </cell>
          <cell r="C7249" t="str">
            <v>M2</v>
          </cell>
          <cell r="E7249" t="str">
            <v>94,04</v>
          </cell>
        </row>
        <row r="7250">
          <cell r="A7250">
            <v>11188</v>
          </cell>
          <cell r="B7250" t="str">
            <v>VIDRO LISO FUME E = 4MM - SEM COLOCACAO</v>
          </cell>
          <cell r="C7250" t="str">
            <v>M2</v>
          </cell>
          <cell r="E7250" t="str">
            <v>75,42</v>
          </cell>
        </row>
        <row r="7251">
          <cell r="A7251">
            <v>21107</v>
          </cell>
          <cell r="B7251" t="str">
            <v>VIDRO LISO FUME E = 5MM - SEM COLOCACAO</v>
          </cell>
          <cell r="C7251" t="str">
            <v>M2</v>
          </cell>
          <cell r="E7251" t="str">
            <v>90,76</v>
          </cell>
        </row>
        <row r="7252">
          <cell r="A7252">
            <v>11189</v>
          </cell>
          <cell r="B7252" t="str">
            <v>VIDRO LISO FUME E = 6MM - SEM COLOCACAO</v>
          </cell>
          <cell r="C7252" t="str">
            <v>M2</v>
          </cell>
          <cell r="E7252" t="str">
            <v>125,70</v>
          </cell>
        </row>
        <row r="7253">
          <cell r="A7253">
            <v>10494</v>
          </cell>
          <cell r="B7253" t="str">
            <v>VIDRO LISO INCOLOR 2MM - SEM COLOCACAO</v>
          </cell>
          <cell r="C7253" t="str">
            <v>M2</v>
          </cell>
          <cell r="E7253" t="str">
            <v>30,73</v>
          </cell>
        </row>
        <row r="7254">
          <cell r="A7254">
            <v>10490</v>
          </cell>
          <cell r="B7254" t="str">
            <v>VIDRO LISO INCOLOR 3MM - SEM COLOCACAO</v>
          </cell>
          <cell r="C7254" t="str">
            <v>M2</v>
          </cell>
          <cell r="E7254" t="str">
            <v>41,90</v>
          </cell>
        </row>
        <row r="7255">
          <cell r="A7255">
            <v>10492</v>
          </cell>
          <cell r="B7255" t="str">
            <v>VIDRO LISO INCOLOR 4MM - SEM COLOCACAO</v>
          </cell>
          <cell r="C7255" t="str">
            <v>M2</v>
          </cell>
          <cell r="E7255" t="str">
            <v>55,87</v>
          </cell>
        </row>
        <row r="7256">
          <cell r="A7256">
            <v>10493</v>
          </cell>
          <cell r="B7256" t="str">
            <v>VIDRO LISO INCOLOR 5MM - SEM COLOCACAO</v>
          </cell>
          <cell r="C7256" t="str">
            <v>M2</v>
          </cell>
          <cell r="E7256" t="str">
            <v>74,02</v>
          </cell>
        </row>
        <row r="7257">
          <cell r="A7257">
            <v>10491</v>
          </cell>
          <cell r="B7257" t="str">
            <v>VIDRO LISO INCOLOR 6MM - SEM COLOCACAO</v>
          </cell>
          <cell r="C7257" t="str">
            <v>M2</v>
          </cell>
          <cell r="E7257" t="str">
            <v>111,04</v>
          </cell>
        </row>
        <row r="7258">
          <cell r="A7258">
            <v>10499</v>
          </cell>
          <cell r="B7258" t="str">
            <v>VIDRO MARTELADO 4 MM - SEM COLOCACAO</v>
          </cell>
          <cell r="C7258" t="str">
            <v>M2</v>
          </cell>
          <cell r="E7258" t="str">
            <v>41,90</v>
          </cell>
        </row>
        <row r="7259">
          <cell r="A7259">
            <v>11185</v>
          </cell>
          <cell r="B7259" t="str">
            <v>VIDRO PLANO ARMADO E = 7MM - SEM COLOCACAO</v>
          </cell>
          <cell r="C7259" t="str">
            <v>M2</v>
          </cell>
          <cell r="E7259" t="str">
            <v>160,62</v>
          </cell>
        </row>
        <row r="7260">
          <cell r="A7260">
            <v>10502</v>
          </cell>
          <cell r="B7260" t="str">
            <v>VIDRO TEMPERADO COR 10MM</v>
          </cell>
          <cell r="C7260" t="str">
            <v>M2</v>
          </cell>
          <cell r="E7260" t="str">
            <v>159,73</v>
          </cell>
        </row>
        <row r="7261">
          <cell r="A7261">
            <v>10501</v>
          </cell>
          <cell r="B7261" t="str">
            <v>VIDRO TEMPERADO COR 6MM</v>
          </cell>
          <cell r="C7261" t="str">
            <v>M2</v>
          </cell>
          <cell r="E7261" t="str">
            <v>103,82</v>
          </cell>
        </row>
        <row r="7262">
          <cell r="A7262">
            <v>10503</v>
          </cell>
          <cell r="B7262" t="str">
            <v>VIDRO TEMPERADO COR 8MM</v>
          </cell>
          <cell r="C7262" t="str">
            <v>M2</v>
          </cell>
          <cell r="E7262" t="str">
            <v>132,44</v>
          </cell>
        </row>
        <row r="7263">
          <cell r="A7263">
            <v>10507</v>
          </cell>
          <cell r="B7263" t="str">
            <v>VIDRO TEMPERADO INCOLOR 10MM</v>
          </cell>
          <cell r="C7263" t="str">
            <v>M2</v>
          </cell>
          <cell r="E7263" t="str">
            <v>133,11</v>
          </cell>
        </row>
        <row r="7264">
          <cell r="A7264">
            <v>10505</v>
          </cell>
          <cell r="B7264" t="str">
            <v>VIDRO TEMPERADO INCOLOR 6MM</v>
          </cell>
          <cell r="C7264" t="str">
            <v>M2</v>
          </cell>
          <cell r="E7264" t="str">
            <v>93,18</v>
          </cell>
        </row>
        <row r="7265">
          <cell r="A7265">
            <v>10506</v>
          </cell>
          <cell r="B7265" t="str">
            <v>VIDRO TEMPERADO INCOLOR 8MM</v>
          </cell>
          <cell r="C7265" t="str">
            <v>M2</v>
          </cell>
          <cell r="E7265" t="str">
            <v>111,96</v>
          </cell>
        </row>
        <row r="7266">
          <cell r="A7266">
            <v>10508</v>
          </cell>
          <cell r="B7266" t="str">
            <v>VIGIA NOTURNO</v>
          </cell>
          <cell r="C7266" t="str">
            <v>H</v>
          </cell>
          <cell r="E7266" t="str">
            <v>7,97</v>
          </cell>
        </row>
        <row r="7267">
          <cell r="A7267">
            <v>11643</v>
          </cell>
          <cell r="B7267" t="str">
            <v>VIGOTA CONCRETO ARMADO PRE-MOLDADO 0,10X0,10X1,00M</v>
          </cell>
          <cell r="C7267" t="str">
            <v>UN</v>
          </cell>
          <cell r="E7267" t="str">
            <v>6,59</v>
          </cell>
        </row>
        <row r="7268">
          <cell r="A7268">
            <v>26149</v>
          </cell>
          <cell r="B7268" t="str">
            <v>VISOR PARA PORTA TIPO OLHO MÁGICO DE 35 A 52MM COM ANGULO DE VISÃO DE 200G.</v>
          </cell>
          <cell r="C7268" t="str">
            <v>UN</v>
          </cell>
          <cell r="E7268" t="str">
            <v>12,30</v>
          </cell>
        </row>
        <row r="7269">
          <cell r="A7269">
            <v>10615</v>
          </cell>
          <cell r="B7269" t="str">
            <v>VOLKSWAGEN GOL 1.0 MOTOR A GASOLINA**CAIXA**</v>
          </cell>
          <cell r="C7269" t="str">
            <v>UN</v>
          </cell>
          <cell r="E7269" t="str">
            <v>39.000,55</v>
          </cell>
        </row>
        <row r="7270">
          <cell r="A7270">
            <v>13860</v>
          </cell>
          <cell r="B7270" t="str">
            <v>VOLKSWAGEN GOL 1.6 A ALCOOL**CAIXA**</v>
          </cell>
          <cell r="C7270" t="str">
            <v>UN</v>
          </cell>
          <cell r="E7270" t="str">
            <v>53.649,58</v>
          </cell>
        </row>
        <row r="7271">
          <cell r="A7271">
            <v>13440</v>
          </cell>
          <cell r="B7271" t="str">
            <v>VOLKSWAGEN GOL 1.6 A GASOLINA**CAIXA**</v>
          </cell>
          <cell r="C7271" t="str">
            <v>UN</v>
          </cell>
          <cell r="E7271" t="str">
            <v>53.745,21</v>
          </cell>
        </row>
        <row r="7272">
          <cell r="A7272">
            <v>11613</v>
          </cell>
          <cell r="B7272" t="str">
            <v>VOLKSWAGEN KOMBI STANDARD PICK UP A GASOLINA REFRIG A AR, 55CV, C/ INJECAO ELETRONICA, CAP 1170KG**CAIXA**</v>
          </cell>
          <cell r="C7272" t="str">
            <v>UN</v>
          </cell>
          <cell r="E7272" t="str">
            <v>50.183,64</v>
          </cell>
        </row>
        <row r="7273">
          <cell r="A7273">
            <v>11157</v>
          </cell>
          <cell r="B7273" t="str">
            <v>WASH PRIMER PARA TINTA AUTOMOTIVA</v>
          </cell>
          <cell r="C7273" t="str">
            <v>GL</v>
          </cell>
          <cell r="E7273" t="str">
            <v>79,17</v>
          </cell>
        </row>
        <row r="7700">
          <cell r="A7700" t="str">
            <v>INSUMOS ADICIONAIS</v>
          </cell>
          <cell r="C7700" t="str">
            <v>TOTAL DE INSUMOS</v>
          </cell>
          <cell r="E7700">
            <v>46</v>
          </cell>
        </row>
        <row r="7701">
          <cell r="A7701" t="str">
            <v>7SR - M001</v>
          </cell>
          <cell r="B7701" t="str">
            <v>COMBINAÇÃO DOS INSUMOS 190 + (20005)*10,4</v>
          </cell>
          <cell r="C7701" t="str">
            <v>UN</v>
          </cell>
          <cell r="E7701">
            <v>61.74</v>
          </cell>
        </row>
        <row r="7702">
          <cell r="A7702" t="str">
            <v>7SR - 3949</v>
          </cell>
          <cell r="B7702" t="str">
            <v>INSUMO (11691)*0,5*0,5</v>
          </cell>
          <cell r="C7702" t="str">
            <v>UN</v>
          </cell>
          <cell r="E7702">
            <v>38.96</v>
          </cell>
        </row>
        <row r="7703">
          <cell r="A7703" t="str">
            <v>7SR - 3587</v>
          </cell>
          <cell r="B7703" t="str">
            <v>ESTACA DE MADEIRA ROLICA IMUNIZADA D = 11CM P/ CERCA (21138*2,4)</v>
          </cell>
          <cell r="C7703" t="str">
            <v>UN</v>
          </cell>
          <cell r="E7703">
            <v>5.78</v>
          </cell>
        </row>
        <row r="7704">
          <cell r="A7704" t="str">
            <v>7SR - 3588</v>
          </cell>
          <cell r="B7704" t="str">
            <v>MOURÃO DE MADEIRA ROLICA D = 19CM PARA CERCA (4119*2,7)</v>
          </cell>
          <cell r="C7704" t="str">
            <v>UN</v>
          </cell>
          <cell r="E7704">
            <v>13.07</v>
          </cell>
        </row>
        <row r="7705">
          <cell r="A7705" t="str">
            <v>7 SR - 665</v>
          </cell>
          <cell r="B7705" t="str">
            <v>ELEMENTO VAZADO CONCRETO 50 X 50 X 7CM</v>
          </cell>
          <cell r="C7705" t="str">
            <v>M2</v>
          </cell>
          <cell r="E7705">
            <v>28.2</v>
          </cell>
        </row>
        <row r="7706">
          <cell r="A7706" t="str">
            <v>7SR - 7592</v>
          </cell>
          <cell r="B7706" t="str">
            <v>TOPOGRAFO MENSALISTA</v>
          </cell>
          <cell r="C7706" t="str">
            <v>MÊS</v>
          </cell>
          <cell r="E7706">
            <v>3425.4</v>
          </cell>
        </row>
        <row r="7707">
          <cell r="A7707" t="str">
            <v>A.230</v>
          </cell>
          <cell r="B7707" t="str">
            <v>TRATOR DE ESTEIRA, CATERPILLAR, D8R-N *, HP</v>
          </cell>
          <cell r="C7707" t="str">
            <v>H</v>
          </cell>
          <cell r="E7707">
            <v>386.89057200000002</v>
          </cell>
        </row>
        <row r="7708">
          <cell r="A7708" t="str">
            <v>A.231</v>
          </cell>
          <cell r="B7708" t="str">
            <v>TRATOR DE ESTEIRA, CATERPILLAR, D8R-N *, HI</v>
          </cell>
          <cell r="C7708" t="str">
            <v>H</v>
          </cell>
          <cell r="E7708">
            <v>166.02377200000004</v>
          </cell>
        </row>
        <row r="7709">
          <cell r="A7709" t="str">
            <v>A.262</v>
          </cell>
          <cell r="B7709" t="str">
            <v>TRATOR DE ESTEIRA, CATERPILLAR, D6M-N *, HP</v>
          </cell>
          <cell r="C7709" t="str">
            <v>H</v>
          </cell>
          <cell r="E7709">
            <v>167.704644</v>
          </cell>
        </row>
        <row r="7710">
          <cell r="A7710" t="str">
            <v>A.263</v>
          </cell>
          <cell r="B7710" t="str">
            <v>TRATOR DE ESTEIRA, CATERPILLAR, D6M-N *, HI</v>
          </cell>
          <cell r="C7710" t="str">
            <v>H</v>
          </cell>
          <cell r="E7710">
            <v>69.605043999999992</v>
          </cell>
        </row>
        <row r="7711">
          <cell r="A7711" t="str">
            <v>A.232</v>
          </cell>
          <cell r="B7711" t="str">
            <v>CARREGADEIRA PNEUMÁTICA, CATERPILLAR, 950-FII N CAC 3,06 M3 *, HP</v>
          </cell>
          <cell r="C7711" t="str">
            <v>H</v>
          </cell>
          <cell r="E7711">
            <v>196.66113999999999</v>
          </cell>
        </row>
        <row r="7712">
          <cell r="A7712" t="str">
            <v>A.233</v>
          </cell>
          <cell r="B7712" t="str">
            <v>CARREGADEIRA PNEUMÁTICA, CATERPILLAR, 950-FII N CAC 3,06 M3 *, HI</v>
          </cell>
          <cell r="C7712" t="str">
            <v>H</v>
          </cell>
          <cell r="E7712">
            <v>79.106139999999996</v>
          </cell>
        </row>
        <row r="7713">
          <cell r="A7713" t="str">
            <v>A.413</v>
          </cell>
          <cell r="B7713" t="str">
            <v>CAMINHÃO BASCULANTE, MERCEDES BENZ, L-1418/51 FPN, HP</v>
          </cell>
          <cell r="C7713" t="str">
            <v>H</v>
          </cell>
          <cell r="E7713">
            <v>99.868576000000004</v>
          </cell>
        </row>
        <row r="7714">
          <cell r="A7714" t="str">
            <v>A.414</v>
          </cell>
          <cell r="B7714" t="str">
            <v>CAMINHÃO BASCULANTE, MERCEDES BENZ, L-1418/51 FPN, HI</v>
          </cell>
          <cell r="C7714" t="str">
            <v>H</v>
          </cell>
          <cell r="E7714">
            <v>24.349375999999999</v>
          </cell>
        </row>
        <row r="7715">
          <cell r="A7715" t="str">
            <v>A.234</v>
          </cell>
          <cell r="B7715" t="str">
            <v>MOTONIVELADORA, CATERPILLAR, 120-H *, HP</v>
          </cell>
          <cell r="C7715" t="str">
            <v>H</v>
          </cell>
          <cell r="E7715">
            <v>126.98906066666667</v>
          </cell>
        </row>
        <row r="7716">
          <cell r="A7716" t="str">
            <v>A.235</v>
          </cell>
          <cell r="B7716" t="str">
            <v>MOTONIVELADORA, CATERPILLAR, 120-H *, HI</v>
          </cell>
          <cell r="C7716" t="str">
            <v>H</v>
          </cell>
          <cell r="E7716">
            <v>53.677114000000003</v>
          </cell>
        </row>
        <row r="7717">
          <cell r="A7717" t="str">
            <v>A.248</v>
          </cell>
          <cell r="B7717" t="str">
            <v>TRATORES AGRICOLAS, MASSEY FERGUSSON, MF-297/4 TR.4 RODAS *, HP</v>
          </cell>
          <cell r="C7717" t="str">
            <v>H</v>
          </cell>
          <cell r="E7717">
            <v>69.147636000000006</v>
          </cell>
        </row>
        <row r="7718">
          <cell r="A7718" t="str">
            <v>A.249</v>
          </cell>
          <cell r="B7718" t="str">
            <v>TRATORES AGRICOLAS, MASSEY FERGUSSON, MF-297/4 TR.4 RODAS *, HI</v>
          </cell>
          <cell r="C7718" t="str">
            <v>H</v>
          </cell>
          <cell r="E7718">
            <v>21.340115999999998</v>
          </cell>
        </row>
        <row r="7719">
          <cell r="A7719" t="str">
            <v>A.254</v>
          </cell>
          <cell r="B7719" t="str">
            <v>CAMINHÕES TANQUE 10.000 L, MERCEDES BENZ, L-1318/51*, HP</v>
          </cell>
          <cell r="C7719" t="str">
            <v>H</v>
          </cell>
          <cell r="E7719">
            <v>77.271866666666682</v>
          </cell>
        </row>
        <row r="7720">
          <cell r="A7720" t="str">
            <v>A.255</v>
          </cell>
          <cell r="B7720" t="str">
            <v>CAMINHÕES TANQUE 10.000 L, MERCEDES BENZ, L-1318/51*, HI</v>
          </cell>
          <cell r="C7720" t="str">
            <v>H</v>
          </cell>
          <cell r="E7720">
            <v>22.429200000000002</v>
          </cell>
        </row>
        <row r="7721">
          <cell r="A7721" t="str">
            <v>A.240</v>
          </cell>
          <cell r="B7721" t="str">
            <v>CARREGADEIRAS DE  ESTEIRAS, CATERPILLAR, 973-CAC 2,1 A 2,5 M3 *, HP</v>
          </cell>
          <cell r="C7721" t="str">
            <v>H</v>
          </cell>
          <cell r="E7721">
            <v>180.45675800000001</v>
          </cell>
        </row>
        <row r="7722">
          <cell r="A7722" t="str">
            <v>A.241</v>
          </cell>
          <cell r="B7722" t="str">
            <v>CARREGADEIRAS DE  ESTEIRAS, CATERPILLAR, 973-CAC 2,1 A 2,5 M3 *, HI</v>
          </cell>
          <cell r="C7722" t="str">
            <v>H</v>
          </cell>
          <cell r="E7722">
            <v>70.258558000000008</v>
          </cell>
        </row>
        <row r="7723">
          <cell r="A7723" t="str">
            <v>A.242</v>
          </cell>
          <cell r="B7723" t="str">
            <v>COMPRESSORES, ATLAS COPCO, XAS 96-175 PCM*, HP</v>
          </cell>
          <cell r="C7723" t="str">
            <v>H</v>
          </cell>
          <cell r="E7723">
            <v>43.343238895558223</v>
          </cell>
        </row>
        <row r="7724">
          <cell r="A7724" t="str">
            <v>A.244</v>
          </cell>
          <cell r="B7724" t="str">
            <v>COMPRESSORES, ATLAS COPCO, XAS 96-175 PCM*, HI</v>
          </cell>
          <cell r="C7724" t="str">
            <v>H</v>
          </cell>
          <cell r="E7724">
            <v>11.965286114445778</v>
          </cell>
        </row>
        <row r="7725">
          <cell r="A7725" t="str">
            <v>A.246</v>
          </cell>
          <cell r="B7725" t="str">
            <v>CAMINHÕES BASCULANTES, MERCEDES BENZ, 1315C/48 FPN *, HP</v>
          </cell>
          <cell r="C7725" t="str">
            <v>H</v>
          </cell>
          <cell r="E7725">
            <v>84.011560000000003</v>
          </cell>
        </row>
        <row r="7726">
          <cell r="B7726" t="str">
            <v>CAMINHÕES BASCULANTES, MERCEDES BENZ, 1315C/48 FPN *, HI</v>
          </cell>
          <cell r="C7726" t="str">
            <v>H</v>
          </cell>
          <cell r="E7726">
            <v>23.135960000000001</v>
          </cell>
        </row>
        <row r="7727">
          <cell r="A7727" t="str">
            <v>A.274</v>
          </cell>
          <cell r="B7727" t="str">
            <v>CARREGADEIRA PNEUMÁTICA, CATERPILLAR, 938-F N  CAC 1,72 M3, HP</v>
          </cell>
          <cell r="C7727" t="str">
            <v>H</v>
          </cell>
          <cell r="E7727">
            <v>148.16271399999999</v>
          </cell>
        </row>
        <row r="7728">
          <cell r="A7728" t="str">
            <v>A.275</v>
          </cell>
          <cell r="B7728" t="str">
            <v>CARREGADEIRA PNEUMÁTICA, CATERPILLAR, 938-F N  CAC 1,72 M3, HI</v>
          </cell>
          <cell r="C7728" t="str">
            <v>H</v>
          </cell>
          <cell r="E7728">
            <v>63.150813999999997</v>
          </cell>
        </row>
        <row r="7729">
          <cell r="A7729" t="str">
            <v>A.256</v>
          </cell>
          <cell r="B7729" t="str">
            <v>GRADE DE DISCO, TATU, GA-20-24 OFFSET*, HP</v>
          </cell>
          <cell r="C7729" t="str">
            <v>H</v>
          </cell>
          <cell r="E7729">
            <v>5.0994118500000001</v>
          </cell>
        </row>
        <row r="7730">
          <cell r="A7730" t="str">
            <v>A.257</v>
          </cell>
          <cell r="B7730" t="str">
            <v>GRADE DE DISCO, TATU, GA-20-24 OFFSET*, HI</v>
          </cell>
          <cell r="C7730" t="str">
            <v>H</v>
          </cell>
          <cell r="E7730">
            <v>3.46</v>
          </cell>
        </row>
        <row r="7731">
          <cell r="A7731" t="str">
            <v>A.351</v>
          </cell>
          <cell r="B7731" t="str">
            <v>CENTRAL CONC. TOW-GO 20, HP</v>
          </cell>
          <cell r="C7731" t="str">
            <v>H</v>
          </cell>
          <cell r="E7731">
            <v>43.763000000000005</v>
          </cell>
        </row>
        <row r="7732">
          <cell r="B7732" t="str">
            <v>CENTRAL CONC. TOW-GO 20, HI</v>
          </cell>
          <cell r="C7732" t="str">
            <v>H</v>
          </cell>
          <cell r="E7732">
            <v>25.8</v>
          </cell>
        </row>
        <row r="7733">
          <cell r="A7733" t="str">
            <v>A.316</v>
          </cell>
          <cell r="B7733" t="str">
            <v>CAMINHÕES BETONEIRAS, CAM. BET. 7m³  SCANIA, HP</v>
          </cell>
          <cell r="C7733" t="str">
            <v>H</v>
          </cell>
          <cell r="E7733">
            <v>202.26114749333334</v>
          </cell>
        </row>
        <row r="7734">
          <cell r="B7734" t="str">
            <v>CAMINHÕES BETONEIRAS, CAM. BET. 7m³  SCANIA, HI</v>
          </cell>
          <cell r="C7734" t="str">
            <v>H</v>
          </cell>
          <cell r="E7734">
            <v>49.58771016</v>
          </cell>
        </row>
        <row r="7735">
          <cell r="A7735" t="str">
            <v>A.260</v>
          </cell>
          <cell r="B7735" t="str">
            <v>ESCAVADEIRAS, FIAT-ALLIS, E215ME *(Antiga FH-200), HP</v>
          </cell>
          <cell r="C7735" t="str">
            <v>H</v>
          </cell>
          <cell r="E7735">
            <v>146.59551999999999</v>
          </cell>
        </row>
        <row r="7736">
          <cell r="A7736" t="str">
            <v>A.261</v>
          </cell>
          <cell r="B7736" t="str">
            <v>ESCAVADEIRAS, FIAT-ALLIS, E215ME *(Antiga FH-200), HI</v>
          </cell>
          <cell r="C7736" t="str">
            <v>H</v>
          </cell>
          <cell r="E7736">
            <v>59.12512000000001</v>
          </cell>
        </row>
        <row r="7737">
          <cell r="A7737" t="str">
            <v>A.310</v>
          </cell>
          <cell r="B7737" t="str">
            <v>GRUPO DE SOLDAGEM, BAMBOZZI, MOD. O 375 A SOBRE RODAS, HP</v>
          </cell>
          <cell r="C7737" t="str">
            <v>H</v>
          </cell>
          <cell r="E7737">
            <v>28.747099999999996</v>
          </cell>
        </row>
        <row r="7738">
          <cell r="B7738" t="str">
            <v>GRUPO DE SOLDAGEM, BAMBOZZI, MOD. O 375 A SOBRE RODAS, HI</v>
          </cell>
          <cell r="C7738" t="str">
            <v>H</v>
          </cell>
          <cell r="E7738">
            <v>13.692500000000001</v>
          </cell>
        </row>
        <row r="7739">
          <cell r="A7739" t="str">
            <v>A.278</v>
          </cell>
          <cell r="B7739" t="str">
            <v>GRUPOS GERADORES, STEMAC, 40/37 KVA AUTOMÁTICO*, HP</v>
          </cell>
          <cell r="C7739" t="str">
            <v>H</v>
          </cell>
          <cell r="E7739">
            <v>14.929905472636815</v>
          </cell>
        </row>
        <row r="7740">
          <cell r="B7740" t="str">
            <v>GRUPOS GERADORES, STEMAC, 40/37 KVA AUTOMÁTICO*, HI</v>
          </cell>
          <cell r="C7740" t="str">
            <v>H</v>
          </cell>
          <cell r="E7740">
            <v>3.7960000000000003</v>
          </cell>
        </row>
        <row r="7741">
          <cell r="A7741" t="str">
            <v>A.264</v>
          </cell>
          <cell r="B7741" t="str">
            <v>GRUPOS GERADORES, STEMAC, 180/150 KVA AUTOMÁTICO*, HP</v>
          </cell>
          <cell r="C7741" t="str">
            <v>H</v>
          </cell>
          <cell r="E7741">
            <v>53.502407960199001</v>
          </cell>
        </row>
        <row r="7742">
          <cell r="B7742" t="str">
            <v>GRUPOS GERADORES, STEMAC, 180/150 KVA AUTOMÁTICO*, HI</v>
          </cell>
          <cell r="C7742" t="str">
            <v>H</v>
          </cell>
          <cell r="E7742">
            <v>7.4240000000000004</v>
          </cell>
        </row>
        <row r="7743">
          <cell r="A7743" t="str">
            <v>A.306</v>
          </cell>
          <cell r="B7743" t="str">
            <v>CARREGADEIRA COM RETRO-ESCAVADEIRA, CASE, 580-L 4X2 C/CONV.TORQUE*, HP</v>
          </cell>
          <cell r="C7743" t="str">
            <v>H</v>
          </cell>
          <cell r="E7743">
            <v>72.45</v>
          </cell>
        </row>
        <row r="7744">
          <cell r="B7744" t="str">
            <v>CARREGADEIRA COM RETRO-ESCAVADEIRA, CASE, 580-L 4X2 C/CONV.TORQUE*, HI</v>
          </cell>
          <cell r="C7744" t="str">
            <v>H</v>
          </cell>
          <cell r="E7744">
            <v>30.61</v>
          </cell>
        </row>
        <row r="7745">
          <cell r="A7745" t="str">
            <v>100.26.59</v>
          </cell>
          <cell r="B7745" t="str">
            <v xml:space="preserve">CONC. CICLOPICO C/200KG/M3 </v>
          </cell>
          <cell r="C7745" t="str">
            <v>M³</v>
          </cell>
          <cell r="E7745">
            <v>205.2</v>
          </cell>
        </row>
        <row r="7746">
          <cell r="A7746" t="str">
            <v>100.03.01</v>
          </cell>
          <cell r="B7746" t="str">
            <v xml:space="preserve">FORMA P/FUNDACOES UTILIZ. 5X </v>
          </cell>
          <cell r="C7746" t="str">
            <v>M²</v>
          </cell>
          <cell r="E7746">
            <v>29.72</v>
          </cell>
        </row>
        <row r="9227">
          <cell r="F9227">
            <v>6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3"/>
  <sheetViews>
    <sheetView showGridLines="0" showZeros="0" tabSelected="1" topLeftCell="A16" workbookViewId="0">
      <selection activeCell="A51" sqref="A51:O51"/>
    </sheetView>
  </sheetViews>
  <sheetFormatPr defaultColWidth="11.42578125" defaultRowHeight="11.25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14.7109375" style="1" customWidth="1"/>
    <col min="6" max="7" width="5" style="1" customWidth="1"/>
    <col min="8" max="8" width="1.7109375" style="1" customWidth="1"/>
    <col min="9" max="9" width="1.1406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6" style="1" customWidth="1"/>
    <col min="14" max="14" width="3" style="1" customWidth="1"/>
    <col min="15" max="15" width="12.28515625" style="1" customWidth="1"/>
    <col min="16" max="16" width="15.5703125" style="1" customWidth="1"/>
    <col min="17" max="17" width="13.28515625" style="1" bestFit="1" customWidth="1"/>
    <col min="18" max="16384" width="11.42578125" style="1"/>
  </cols>
  <sheetData>
    <row r="1" spans="1:17" ht="9.9499999999999993" customHeight="1">
      <c r="A1" s="588" t="s">
        <v>0</v>
      </c>
      <c r="B1" s="588"/>
      <c r="C1" s="588"/>
      <c r="D1" s="588"/>
      <c r="E1" s="588"/>
      <c r="F1" s="588"/>
      <c r="G1" s="588"/>
      <c r="H1" s="588"/>
      <c r="I1" s="588"/>
      <c r="J1" s="588"/>
      <c r="K1" s="588"/>
      <c r="L1" s="588"/>
      <c r="M1" s="588"/>
      <c r="N1" s="589" t="s">
        <v>1</v>
      </c>
      <c r="O1" s="589"/>
    </row>
    <row r="2" spans="1:17" ht="20.100000000000001" customHeight="1">
      <c r="A2" s="588"/>
      <c r="B2" s="588"/>
      <c r="C2" s="588"/>
      <c r="D2" s="588"/>
      <c r="E2" s="588"/>
      <c r="F2" s="588"/>
      <c r="G2" s="588"/>
      <c r="H2" s="588"/>
      <c r="I2" s="588"/>
      <c r="J2" s="588"/>
      <c r="K2" s="588"/>
      <c r="L2" s="588"/>
      <c r="M2" s="588"/>
      <c r="N2" s="590" t="s">
        <v>2</v>
      </c>
      <c r="O2" s="590"/>
      <c r="P2" s="2"/>
    </row>
    <row r="3" spans="1:17" ht="12.6" customHeight="1">
      <c r="A3" s="591" t="s">
        <v>3</v>
      </c>
      <c r="B3" s="591"/>
      <c r="C3" s="591"/>
      <c r="D3" s="591"/>
      <c r="E3" s="591"/>
      <c r="F3" s="591"/>
      <c r="G3" s="591"/>
      <c r="H3" s="591"/>
      <c r="I3" s="591"/>
      <c r="J3" s="591"/>
      <c r="K3" s="591"/>
      <c r="L3" s="591"/>
      <c r="M3" s="591"/>
      <c r="N3" s="591"/>
      <c r="O3" s="591"/>
      <c r="P3" s="2"/>
    </row>
    <row r="4" spans="1:17" ht="12.6" customHeigh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5"/>
      <c r="P4" s="2"/>
    </row>
    <row r="5" spans="1:17" ht="12.6" customHeight="1">
      <c r="A5" s="587" t="s">
        <v>4</v>
      </c>
      <c r="B5" s="587"/>
      <c r="C5" s="587"/>
      <c r="D5" s="587"/>
      <c r="E5" s="587"/>
      <c r="F5" s="587" t="s">
        <v>5</v>
      </c>
      <c r="G5" s="587"/>
      <c r="H5" s="587"/>
      <c r="I5" s="587"/>
      <c r="J5" s="587"/>
      <c r="K5" s="587"/>
      <c r="L5" s="587"/>
      <c r="M5" s="587"/>
      <c r="N5" s="587"/>
      <c r="O5" s="6" t="s">
        <v>6</v>
      </c>
      <c r="P5" s="2"/>
    </row>
    <row r="6" spans="1:17" ht="22.5" customHeight="1">
      <c r="A6" s="583" t="s">
        <v>551</v>
      </c>
      <c r="B6" s="583"/>
      <c r="C6" s="583"/>
      <c r="D6" s="583"/>
      <c r="E6" s="583"/>
      <c r="F6" s="584" t="s">
        <v>552</v>
      </c>
      <c r="G6" s="585"/>
      <c r="H6" s="585"/>
      <c r="I6" s="585"/>
      <c r="J6" s="585"/>
      <c r="K6" s="585"/>
      <c r="L6" s="585"/>
      <c r="M6" s="585"/>
      <c r="N6" s="586"/>
      <c r="O6" s="7"/>
      <c r="P6" s="2"/>
    </row>
    <row r="7" spans="1:17" ht="15" customHeight="1">
      <c r="A7" s="577" t="s">
        <v>417</v>
      </c>
      <c r="B7" s="577"/>
      <c r="C7" s="577"/>
      <c r="D7" s="577"/>
      <c r="E7" s="577"/>
      <c r="F7" s="577"/>
      <c r="G7" s="577"/>
      <c r="H7" s="577"/>
      <c r="I7" s="577"/>
      <c r="J7" s="577"/>
      <c r="K7" s="577"/>
      <c r="L7" s="577"/>
      <c r="M7" s="577"/>
      <c r="N7" s="577"/>
      <c r="O7" s="577"/>
      <c r="Q7" s="8"/>
    </row>
    <row r="8" spans="1:17" ht="13.5" customHeight="1">
      <c r="A8" s="574" t="s">
        <v>7</v>
      </c>
      <c r="B8" s="574"/>
      <c r="C8" s="574"/>
      <c r="D8" s="574"/>
      <c r="E8" s="574"/>
      <c r="F8" s="574"/>
      <c r="G8" s="574"/>
      <c r="H8" s="574"/>
      <c r="I8" s="574"/>
      <c r="J8" s="574"/>
      <c r="K8" s="574"/>
      <c r="L8" s="574"/>
      <c r="M8" s="574"/>
      <c r="N8" s="582">
        <f>SUM(N10+N14+N17+N18+N25)</f>
        <v>104182.72083799999</v>
      </c>
      <c r="O8" s="582"/>
      <c r="P8" s="2"/>
    </row>
    <row r="9" spans="1:17" ht="14.1" customHeight="1">
      <c r="A9" s="579" t="s">
        <v>8</v>
      </c>
      <c r="B9" s="579"/>
      <c r="C9" s="579"/>
      <c r="D9" s="579"/>
      <c r="E9" s="579"/>
      <c r="F9" s="579"/>
      <c r="G9" s="579"/>
      <c r="H9" s="579"/>
      <c r="I9" s="579"/>
      <c r="J9" s="579"/>
      <c r="K9" s="579"/>
      <c r="L9" s="579"/>
      <c r="M9" s="579"/>
      <c r="N9" s="579"/>
      <c r="O9" s="579"/>
    </row>
    <row r="10" spans="1:17" ht="14.1" customHeight="1">
      <c r="A10" s="580" t="s">
        <v>9</v>
      </c>
      <c r="B10" s="580"/>
      <c r="C10" s="580"/>
      <c r="D10" s="580"/>
      <c r="E10" s="580"/>
      <c r="F10" s="580"/>
      <c r="G10" s="580"/>
      <c r="H10" s="580"/>
      <c r="I10" s="580"/>
      <c r="J10" s="580"/>
      <c r="K10" s="580"/>
      <c r="L10" s="580"/>
      <c r="M10" s="580"/>
      <c r="N10" s="578">
        <f>N11+N12</f>
        <v>17501.310000000001</v>
      </c>
      <c r="O10" s="578"/>
    </row>
    <row r="11" spans="1:17" ht="14.1" customHeight="1">
      <c r="A11" s="570" t="s">
        <v>10</v>
      </c>
      <c r="B11" s="570"/>
      <c r="C11" s="570"/>
      <c r="D11" s="570"/>
      <c r="E11" s="570"/>
      <c r="F11" s="570"/>
      <c r="G11" s="570"/>
      <c r="H11" s="570"/>
      <c r="I11" s="570"/>
      <c r="J11" s="570"/>
      <c r="K11" s="570"/>
      <c r="L11" s="570"/>
      <c r="M11" s="570"/>
      <c r="N11" s="576">
        <f>PFP_XII_Mobil_Desmob!G39-PFP_XII_Mobil_Desmob!G17*1.25</f>
        <v>15435.022500000001</v>
      </c>
      <c r="O11" s="576"/>
    </row>
    <row r="12" spans="1:17" ht="14.1" customHeight="1">
      <c r="A12" s="570" t="s">
        <v>11</v>
      </c>
      <c r="B12" s="570"/>
      <c r="C12" s="570"/>
      <c r="D12" s="570"/>
      <c r="E12" s="570"/>
      <c r="F12" s="570"/>
      <c r="G12" s="570"/>
      <c r="H12" s="570"/>
      <c r="I12" s="570"/>
      <c r="J12" s="570"/>
      <c r="K12" s="570"/>
      <c r="L12" s="570"/>
      <c r="M12" s="570"/>
      <c r="N12" s="571">
        <f>PFP_XII_Mobil_Desmob!G39-PFP!N11</f>
        <v>2066.2875000000004</v>
      </c>
      <c r="O12" s="571"/>
    </row>
    <row r="13" spans="1:17" ht="14.1" customHeight="1">
      <c r="A13" s="579" t="s">
        <v>12</v>
      </c>
      <c r="B13" s="579"/>
      <c r="C13" s="579"/>
      <c r="D13" s="579"/>
      <c r="E13" s="579"/>
      <c r="F13" s="579"/>
      <c r="G13" s="579"/>
      <c r="H13" s="579"/>
      <c r="I13" s="579"/>
      <c r="J13" s="579"/>
      <c r="K13" s="579"/>
      <c r="L13" s="579"/>
      <c r="M13" s="579"/>
      <c r="N13" s="579"/>
      <c r="O13" s="579"/>
    </row>
    <row r="14" spans="1:17" ht="14.1" customHeight="1">
      <c r="A14" s="580" t="s">
        <v>13</v>
      </c>
      <c r="B14" s="580"/>
      <c r="C14" s="580"/>
      <c r="D14" s="580"/>
      <c r="E14" s="580"/>
      <c r="F14" s="580"/>
      <c r="G14" s="580"/>
      <c r="H14" s="580"/>
      <c r="I14" s="580"/>
      <c r="J14" s="580"/>
      <c r="K14" s="580"/>
      <c r="L14" s="580"/>
      <c r="M14" s="580"/>
      <c r="N14" s="582">
        <f>SUM(N15:O16)</f>
        <v>39170.829999999994</v>
      </c>
      <c r="O14" s="582"/>
    </row>
    <row r="15" spans="1:17" ht="14.1" customHeight="1">
      <c r="A15" s="570" t="s">
        <v>14</v>
      </c>
      <c r="B15" s="570"/>
      <c r="C15" s="570"/>
      <c r="D15" s="570"/>
      <c r="E15" s="570"/>
      <c r="F15" s="570"/>
      <c r="G15" s="570"/>
      <c r="H15" s="570"/>
      <c r="I15" s="570"/>
      <c r="J15" s="570"/>
      <c r="K15" s="570"/>
      <c r="L15" s="570"/>
      <c r="M15" s="570"/>
      <c r="N15" s="576">
        <f>'PFP_I Equip Proj'!D42</f>
        <v>39170.829999999994</v>
      </c>
      <c r="O15" s="576"/>
    </row>
    <row r="16" spans="1:17" ht="14.1" customHeight="1">
      <c r="A16" s="570" t="s">
        <v>15</v>
      </c>
      <c r="B16" s="570"/>
      <c r="C16" s="570"/>
      <c r="D16" s="570"/>
      <c r="E16" s="570"/>
      <c r="F16" s="570"/>
      <c r="G16" s="570"/>
      <c r="H16" s="570"/>
      <c r="I16" s="570"/>
      <c r="J16" s="570"/>
      <c r="K16" s="570"/>
      <c r="L16" s="570"/>
      <c r="M16" s="570"/>
      <c r="N16" s="576">
        <f>'PFP_I Equip Proj'!E42</f>
        <v>0</v>
      </c>
      <c r="O16" s="576"/>
    </row>
    <row r="17" spans="1:20" ht="14.1" customHeight="1">
      <c r="A17" s="570" t="s">
        <v>16</v>
      </c>
      <c r="B17" s="570"/>
      <c r="C17" s="570"/>
      <c r="D17" s="570"/>
      <c r="E17" s="570"/>
      <c r="F17" s="570"/>
      <c r="G17" s="570"/>
      <c r="H17" s="570"/>
      <c r="I17" s="570"/>
      <c r="J17" s="570"/>
      <c r="K17" s="570"/>
      <c r="L17" s="570"/>
      <c r="M17" s="570"/>
      <c r="N17" s="581"/>
      <c r="O17" s="581"/>
    </row>
    <row r="18" spans="1:20" s="9" customFormat="1" ht="14.1" customHeight="1">
      <c r="A18" s="580" t="s">
        <v>17</v>
      </c>
      <c r="B18" s="580"/>
      <c r="C18" s="580"/>
      <c r="D18" s="580"/>
      <c r="E18" s="580"/>
      <c r="F18" s="580"/>
      <c r="G18" s="580"/>
      <c r="H18" s="580"/>
      <c r="I18" s="580"/>
      <c r="J18" s="580"/>
      <c r="K18" s="580"/>
      <c r="L18" s="580"/>
      <c r="M18" s="580"/>
      <c r="N18" s="582">
        <f>SUM(N19:O20)</f>
        <v>35198.907837999999</v>
      </c>
      <c r="O18" s="582"/>
    </row>
    <row r="19" spans="1:20" ht="14.1" customHeight="1">
      <c r="A19" s="570" t="s">
        <v>445</v>
      </c>
      <c r="B19" s="570"/>
      <c r="C19" s="570"/>
      <c r="D19" s="570"/>
      <c r="E19" s="570"/>
      <c r="F19" s="570"/>
      <c r="G19" s="570"/>
      <c r="H19" s="570"/>
      <c r="I19" s="570"/>
      <c r="J19" s="570"/>
      <c r="K19" s="570"/>
      <c r="L19" s="570"/>
      <c r="M19" s="570"/>
      <c r="N19" s="576">
        <f>'PFP_I Equip Proj'!F42</f>
        <v>35198.907837999999</v>
      </c>
      <c r="O19" s="576"/>
    </row>
    <row r="20" spans="1:20" ht="14.1" customHeight="1">
      <c r="A20" s="570" t="s">
        <v>384</v>
      </c>
      <c r="B20" s="570"/>
      <c r="C20" s="570"/>
      <c r="D20" s="570"/>
      <c r="E20" s="570"/>
      <c r="F20" s="570"/>
      <c r="G20" s="570"/>
      <c r="H20" s="570"/>
      <c r="I20" s="570"/>
      <c r="J20" s="570"/>
      <c r="K20" s="570"/>
      <c r="L20" s="570"/>
      <c r="M20" s="570"/>
      <c r="N20" s="576">
        <f>'PFP_I Equip Proj'!G42</f>
        <v>0</v>
      </c>
      <c r="O20" s="576"/>
    </row>
    <row r="21" spans="1:20" ht="14.1" customHeight="1">
      <c r="A21" s="579" t="s">
        <v>18</v>
      </c>
      <c r="B21" s="579"/>
      <c r="C21" s="579"/>
      <c r="D21" s="579"/>
      <c r="E21" s="579"/>
      <c r="F21" s="579"/>
      <c r="G21" s="579"/>
      <c r="H21" s="579"/>
      <c r="I21" s="579"/>
      <c r="J21" s="579"/>
      <c r="K21" s="579"/>
      <c r="L21" s="579"/>
      <c r="M21" s="579"/>
      <c r="N21" s="579"/>
      <c r="O21" s="579"/>
    </row>
    <row r="22" spans="1:20" ht="14.1" customHeight="1">
      <c r="A22" s="570" t="s">
        <v>19</v>
      </c>
      <c r="B22" s="570"/>
      <c r="C22" s="570"/>
      <c r="D22" s="570"/>
      <c r="E22" s="570"/>
      <c r="F22" s="570"/>
      <c r="G22" s="570"/>
      <c r="H22" s="570"/>
      <c r="I22" s="570"/>
      <c r="J22" s="570"/>
      <c r="K22" s="570"/>
      <c r="L22" s="570"/>
      <c r="M22" s="570"/>
      <c r="N22" s="576">
        <f>'PFP_II Desp Viagens'!L30</f>
        <v>3672</v>
      </c>
      <c r="O22" s="576"/>
      <c r="P22" s="8"/>
    </row>
    <row r="23" spans="1:20" ht="14.1" customHeight="1">
      <c r="A23" s="570" t="s">
        <v>20</v>
      </c>
      <c r="B23" s="570"/>
      <c r="C23" s="570"/>
      <c r="D23" s="570"/>
      <c r="E23" s="570"/>
      <c r="F23" s="570"/>
      <c r="G23" s="570"/>
      <c r="H23" s="570"/>
      <c r="I23" s="570"/>
      <c r="J23" s="570"/>
      <c r="K23" s="570"/>
      <c r="L23" s="570"/>
      <c r="M23" s="570"/>
      <c r="N23" s="571">
        <f>'PFP_III Ser Graf'!G44</f>
        <v>3697.3529999999996</v>
      </c>
      <c r="O23" s="571"/>
      <c r="P23" s="8"/>
    </row>
    <row r="24" spans="1:20" ht="14.1" customHeight="1">
      <c r="A24" s="570" t="s">
        <v>21</v>
      </c>
      <c r="B24" s="570"/>
      <c r="C24" s="570"/>
      <c r="D24" s="570"/>
      <c r="E24" s="570"/>
      <c r="F24" s="570"/>
      <c r="G24" s="570"/>
      <c r="H24" s="570"/>
      <c r="I24" s="570"/>
      <c r="J24" s="570"/>
      <c r="K24" s="570"/>
      <c r="L24" s="570"/>
      <c r="M24" s="570"/>
      <c r="N24" s="571">
        <f>'PFP_IV Desp Gerais'!H42:H42</f>
        <v>4942.32</v>
      </c>
      <c r="O24" s="571"/>
      <c r="P24" s="8"/>
    </row>
    <row r="25" spans="1:20" ht="14.1" customHeight="1">
      <c r="A25" s="580" t="s">
        <v>22</v>
      </c>
      <c r="B25" s="580"/>
      <c r="C25" s="580"/>
      <c r="D25" s="580"/>
      <c r="E25" s="580"/>
      <c r="F25" s="580"/>
      <c r="G25" s="580"/>
      <c r="H25" s="580"/>
      <c r="I25" s="580"/>
      <c r="J25" s="580"/>
      <c r="K25" s="580"/>
      <c r="L25" s="580"/>
      <c r="M25" s="580"/>
      <c r="N25" s="578">
        <f>N22+N23+N24</f>
        <v>12311.672999999999</v>
      </c>
      <c r="O25" s="578"/>
      <c r="P25" s="8"/>
    </row>
    <row r="26" spans="1:20" ht="14.1" customHeight="1">
      <c r="A26" s="574" t="s">
        <v>23</v>
      </c>
      <c r="B26" s="574"/>
      <c r="C26" s="574"/>
      <c r="D26" s="574"/>
      <c r="E26" s="574"/>
      <c r="F26" s="574"/>
      <c r="G26" s="574"/>
      <c r="H26" s="574"/>
      <c r="I26" s="574"/>
      <c r="J26" s="574"/>
      <c r="K26" s="574"/>
      <c r="L26" s="574"/>
      <c r="M26" s="574"/>
      <c r="N26" s="578">
        <f>N27+N28+N29</f>
        <v>31840.668096941201</v>
      </c>
      <c r="O26" s="578"/>
      <c r="P26" s="8"/>
    </row>
    <row r="27" spans="1:20" ht="14.1" customHeight="1">
      <c r="A27" s="570" t="s">
        <v>420</v>
      </c>
      <c r="B27" s="570"/>
      <c r="C27" s="570"/>
      <c r="D27" s="570"/>
      <c r="E27" s="570"/>
      <c r="F27" s="570"/>
      <c r="G27" s="570"/>
      <c r="H27" s="570"/>
      <c r="I27" s="570"/>
      <c r="J27" s="570"/>
      <c r="K27" s="570"/>
      <c r="L27" s="570"/>
      <c r="M27" s="570"/>
      <c r="N27" s="576">
        <f>'PFP_XIII_ Det_ custos Adm_'!G36</f>
        <v>5092.2078999999994</v>
      </c>
      <c r="O27" s="576"/>
      <c r="P27" s="8"/>
      <c r="T27" s="549"/>
    </row>
    <row r="28" spans="1:20" ht="14.1" customHeight="1">
      <c r="A28" s="570" t="s">
        <v>600</v>
      </c>
      <c r="B28" s="570"/>
      <c r="C28" s="570"/>
      <c r="D28" s="570"/>
      <c r="E28" s="570"/>
      <c r="F28" s="570"/>
      <c r="G28" s="570"/>
      <c r="H28" s="570"/>
      <c r="I28" s="570"/>
      <c r="J28" s="570"/>
      <c r="K28" s="570"/>
      <c r="L28" s="570"/>
      <c r="M28" s="570"/>
      <c r="N28" s="571">
        <f>0.0674*(N10+N14+N18+N22+N23+N24+N27)</f>
        <v>7365.1301969412007</v>
      </c>
      <c r="O28" s="571"/>
    </row>
    <row r="29" spans="1:20" ht="14.1" customHeight="1">
      <c r="A29" s="570" t="s">
        <v>587</v>
      </c>
      <c r="B29" s="570"/>
      <c r="C29" s="570"/>
      <c r="D29" s="570"/>
      <c r="E29" s="570"/>
      <c r="F29" s="570"/>
      <c r="G29" s="570"/>
      <c r="H29" s="570"/>
      <c r="I29" s="570"/>
      <c r="J29" s="570"/>
      <c r="K29" s="570"/>
      <c r="L29" s="570"/>
      <c r="M29" s="570"/>
      <c r="N29" s="576">
        <f>ROUND((('PFP_XIV Det_ Desp Fiscais'!G37/100)*(PFP!N10+PFP!N14+PFP!N18+PFP!N22+PFP!N23+PFP!N24+PFP!N27+PFP!N28)),2)</f>
        <v>19383.330000000002</v>
      </c>
      <c r="O29" s="576"/>
      <c r="Q29" s="10"/>
    </row>
    <row r="30" spans="1:20" ht="14.1" customHeight="1">
      <c r="A30" s="574" t="s">
        <v>415</v>
      </c>
      <c r="B30" s="574"/>
      <c r="C30" s="574"/>
      <c r="D30" s="574"/>
      <c r="E30" s="574"/>
      <c r="F30" s="574"/>
      <c r="G30" s="574"/>
      <c r="H30" s="574"/>
      <c r="I30" s="574"/>
      <c r="J30" s="574"/>
      <c r="K30" s="574"/>
      <c r="L30" s="574"/>
      <c r="M30" s="574"/>
      <c r="N30" s="567">
        <f>N8+N26</f>
        <v>136023.38893494121</v>
      </c>
      <c r="O30" s="567"/>
      <c r="Q30" s="11"/>
    </row>
    <row r="31" spans="1:20" ht="14.1" customHeight="1">
      <c r="A31" s="577" t="s">
        <v>416</v>
      </c>
      <c r="B31" s="577"/>
      <c r="C31" s="577"/>
      <c r="D31" s="577"/>
      <c r="E31" s="577"/>
      <c r="F31" s="577"/>
      <c r="G31" s="577"/>
      <c r="H31" s="577"/>
      <c r="I31" s="577"/>
      <c r="J31" s="577"/>
      <c r="K31" s="577"/>
      <c r="L31" s="577"/>
      <c r="M31" s="577"/>
      <c r="N31" s="577"/>
      <c r="O31" s="577"/>
    </row>
    <row r="32" spans="1:20" ht="14.1" customHeight="1">
      <c r="A32" s="570" t="s">
        <v>24</v>
      </c>
      <c r="B32" s="570"/>
      <c r="C32" s="570"/>
      <c r="D32" s="570"/>
      <c r="E32" s="570"/>
      <c r="F32" s="570"/>
      <c r="G32" s="570"/>
      <c r="H32" s="570"/>
      <c r="I32" s="570"/>
      <c r="J32" s="570"/>
      <c r="K32" s="570"/>
      <c r="L32" s="570"/>
      <c r="M32" s="570"/>
      <c r="N32" s="571">
        <f>'PFP_V Topografia'!G39</f>
        <v>88814.609503500018</v>
      </c>
      <c r="O32" s="571"/>
    </row>
    <row r="33" spans="1:17" ht="14.1" customHeight="1">
      <c r="A33" s="570" t="s">
        <v>25</v>
      </c>
      <c r="B33" s="570"/>
      <c r="C33" s="570"/>
      <c r="D33" s="570"/>
      <c r="E33" s="570"/>
      <c r="F33" s="570"/>
      <c r="G33" s="570"/>
      <c r="H33" s="570"/>
      <c r="I33" s="570"/>
      <c r="J33" s="570"/>
      <c r="K33" s="570"/>
      <c r="L33" s="570"/>
      <c r="M33" s="570"/>
      <c r="N33" s="575">
        <v>0</v>
      </c>
      <c r="O33" s="575"/>
    </row>
    <row r="34" spans="1:17" ht="14.1" customHeight="1">
      <c r="A34" s="570" t="s">
        <v>26</v>
      </c>
      <c r="B34" s="570"/>
      <c r="C34" s="570"/>
      <c r="D34" s="570"/>
      <c r="E34" s="570"/>
      <c r="F34" s="570"/>
      <c r="G34" s="570"/>
      <c r="H34" s="570"/>
      <c r="I34" s="570"/>
      <c r="J34" s="570"/>
      <c r="K34" s="570"/>
      <c r="L34" s="570"/>
      <c r="M34" s="570"/>
      <c r="N34" s="571">
        <f>'PFP_VII Geotecnia'!G67</f>
        <v>9069.9</v>
      </c>
      <c r="O34" s="571"/>
    </row>
    <row r="35" spans="1:17" ht="14.1" customHeight="1">
      <c r="A35" s="570" t="s">
        <v>27</v>
      </c>
      <c r="B35" s="570"/>
      <c r="C35" s="570"/>
      <c r="D35" s="570"/>
      <c r="E35" s="570"/>
      <c r="F35" s="570"/>
      <c r="G35" s="570"/>
      <c r="H35" s="570"/>
      <c r="I35" s="570"/>
      <c r="J35" s="570"/>
      <c r="K35" s="570"/>
      <c r="L35" s="570"/>
      <c r="M35" s="570"/>
      <c r="N35" s="571">
        <v>0</v>
      </c>
      <c r="O35" s="571"/>
    </row>
    <row r="36" spans="1:17" ht="14.1" customHeight="1">
      <c r="A36" s="570" t="s">
        <v>28</v>
      </c>
      <c r="B36" s="570"/>
      <c r="C36" s="570"/>
      <c r="D36" s="570"/>
      <c r="E36" s="570"/>
      <c r="F36" s="570"/>
      <c r="G36" s="570"/>
      <c r="H36" s="570"/>
      <c r="I36" s="570"/>
      <c r="J36" s="570"/>
      <c r="K36" s="570"/>
      <c r="L36" s="570"/>
      <c r="M36" s="570"/>
      <c r="N36" s="571">
        <v>0</v>
      </c>
      <c r="O36" s="571"/>
    </row>
    <row r="37" spans="1:17" ht="15" customHeight="1">
      <c r="A37" s="574" t="s">
        <v>414</v>
      </c>
      <c r="B37" s="574"/>
      <c r="C37" s="574"/>
      <c r="D37" s="574"/>
      <c r="E37" s="574"/>
      <c r="F37" s="574"/>
      <c r="G37" s="574"/>
      <c r="H37" s="574"/>
      <c r="I37" s="574"/>
      <c r="J37" s="574"/>
      <c r="K37" s="574"/>
      <c r="L37" s="574"/>
      <c r="M37" s="574"/>
      <c r="N37" s="567">
        <f>SUM(N32:O36)</f>
        <v>97884.509503500012</v>
      </c>
      <c r="O37" s="567"/>
      <c r="Q37" s="8"/>
    </row>
    <row r="38" spans="1:17" ht="15" customHeight="1">
      <c r="A38" s="572" t="s">
        <v>29</v>
      </c>
      <c r="B38" s="572"/>
      <c r="C38" s="572"/>
      <c r="D38" s="572"/>
      <c r="E38" s="572"/>
      <c r="F38" s="572"/>
      <c r="G38" s="572"/>
      <c r="H38" s="572"/>
      <c r="I38" s="572"/>
      <c r="J38" s="572"/>
      <c r="K38" s="572"/>
      <c r="L38" s="572"/>
      <c r="M38" s="572"/>
      <c r="N38" s="573">
        <f>N30+N37</f>
        <v>233907.89843844122</v>
      </c>
      <c r="O38" s="573"/>
    </row>
    <row r="39" spans="1:17" ht="12.6" customHeight="1">
      <c r="A39" s="565" t="s">
        <v>30</v>
      </c>
      <c r="B39" s="565"/>
      <c r="C39" s="565"/>
      <c r="D39" s="565"/>
      <c r="E39" s="565"/>
      <c r="F39" s="565"/>
      <c r="G39" s="565"/>
      <c r="H39" s="565"/>
      <c r="I39" s="565"/>
      <c r="J39" s="565" t="s">
        <v>31</v>
      </c>
      <c r="K39" s="565"/>
      <c r="L39" s="565"/>
      <c r="M39" s="565"/>
      <c r="N39" s="565"/>
      <c r="O39" s="565"/>
    </row>
    <row r="40" spans="1:17" ht="12.6" customHeight="1">
      <c r="A40" s="569"/>
      <c r="B40" s="569"/>
      <c r="C40" s="569"/>
      <c r="D40" s="569"/>
      <c r="E40" s="569"/>
      <c r="F40" s="569"/>
      <c r="G40" s="569"/>
      <c r="H40" s="569"/>
      <c r="I40" s="569"/>
      <c r="J40" s="12"/>
      <c r="K40" s="13"/>
      <c r="L40" s="13"/>
      <c r="M40" s="13"/>
      <c r="N40" s="13"/>
      <c r="O40" s="14"/>
    </row>
    <row r="41" spans="1:17" ht="12.6" customHeight="1">
      <c r="A41" s="566" t="s">
        <v>32</v>
      </c>
      <c r="B41" s="566"/>
      <c r="C41" s="566"/>
      <c r="D41" s="566"/>
      <c r="E41" s="566"/>
      <c r="F41" s="566"/>
      <c r="G41" s="566"/>
      <c r="H41" s="566"/>
      <c r="I41" s="566"/>
      <c r="J41" s="566"/>
      <c r="K41" s="566"/>
      <c r="L41" s="566"/>
      <c r="M41" s="566"/>
      <c r="N41" s="566" t="s">
        <v>33</v>
      </c>
      <c r="O41" s="566"/>
    </row>
    <row r="42" spans="1:17" ht="12.6" customHeight="1">
      <c r="A42" s="563"/>
      <c r="B42" s="563"/>
      <c r="C42" s="563"/>
      <c r="D42" s="563"/>
      <c r="E42" s="563"/>
      <c r="F42" s="563"/>
      <c r="G42" s="563"/>
      <c r="H42" s="563"/>
      <c r="I42" s="563"/>
      <c r="J42" s="563"/>
      <c r="K42" s="563"/>
      <c r="L42" s="563"/>
      <c r="M42" s="563"/>
      <c r="N42" s="564"/>
      <c r="O42" s="564"/>
    </row>
    <row r="43" spans="1:17" s="2" customFormat="1" ht="9.75" customHeight="1">
      <c r="A43" s="15" t="s">
        <v>34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  <c r="O43" s="18"/>
    </row>
    <row r="44" spans="1:17" s="2" customFormat="1" ht="12" customHeight="1">
      <c r="A44" s="19" t="s">
        <v>35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1"/>
    </row>
    <row r="45" spans="1:17" s="2" customFormat="1" ht="12" customHeight="1">
      <c r="A45" s="565" t="s">
        <v>595</v>
      </c>
      <c r="B45" s="565"/>
      <c r="C45" s="565"/>
      <c r="D45" s="565"/>
      <c r="E45" s="565"/>
      <c r="F45" s="565"/>
      <c r="G45" s="565"/>
      <c r="H45" s="565"/>
      <c r="I45" s="565"/>
      <c r="J45" s="565"/>
      <c r="K45" s="565"/>
      <c r="L45" s="565"/>
      <c r="M45" s="565"/>
      <c r="N45" s="565"/>
      <c r="O45" s="565"/>
    </row>
    <row r="46" spans="1:17" s="2" customFormat="1" ht="12" customHeight="1">
      <c r="A46" s="22" t="s">
        <v>593</v>
      </c>
      <c r="O46" s="23"/>
    </row>
    <row r="47" spans="1:17" s="2" customFormat="1" ht="12" customHeight="1">
      <c r="A47" s="565" t="s">
        <v>594</v>
      </c>
      <c r="B47" s="565"/>
      <c r="C47" s="565"/>
      <c r="D47" s="565"/>
      <c r="E47" s="565"/>
      <c r="F47" s="565"/>
      <c r="G47" s="565"/>
      <c r="H47" s="565"/>
      <c r="I47" s="565"/>
      <c r="J47" s="565"/>
      <c r="K47" s="565"/>
      <c r="L47" s="565"/>
      <c r="M47" s="565"/>
      <c r="N47" s="565"/>
      <c r="O47" s="565"/>
    </row>
    <row r="48" spans="1:17" s="2" customFormat="1" ht="12" customHeight="1">
      <c r="A48" s="22" t="s">
        <v>602</v>
      </c>
      <c r="O48" s="23"/>
    </row>
    <row r="49" spans="1:15" s="2" customFormat="1" ht="12" customHeight="1">
      <c r="A49" s="22" t="s">
        <v>592</v>
      </c>
      <c r="O49" s="23"/>
    </row>
    <row r="50" spans="1:15" s="2" customFormat="1" ht="12" customHeight="1">
      <c r="A50" s="22" t="s">
        <v>36</v>
      </c>
      <c r="O50" s="23"/>
    </row>
    <row r="51" spans="1:15" ht="16.5" customHeight="1">
      <c r="A51" s="568" t="s">
        <v>37</v>
      </c>
      <c r="B51" s="568"/>
      <c r="C51" s="568"/>
      <c r="D51" s="568"/>
      <c r="E51" s="568"/>
      <c r="F51" s="568"/>
      <c r="G51" s="568"/>
      <c r="H51" s="568"/>
      <c r="I51" s="568"/>
      <c r="J51" s="568"/>
      <c r="K51" s="568"/>
      <c r="L51" s="568"/>
      <c r="M51" s="568"/>
      <c r="N51" s="568"/>
      <c r="O51" s="568"/>
    </row>
    <row r="52" spans="1:15">
      <c r="A52" s="568" t="s">
        <v>588</v>
      </c>
      <c r="B52" s="568"/>
      <c r="C52" s="568"/>
      <c r="D52" s="568"/>
      <c r="E52" s="568"/>
      <c r="F52" s="568"/>
      <c r="G52" s="568"/>
      <c r="H52" s="568"/>
      <c r="I52" s="568"/>
      <c r="J52" s="568"/>
      <c r="K52" s="568"/>
      <c r="L52" s="568"/>
      <c r="M52" s="568"/>
      <c r="N52" s="568"/>
      <c r="O52" s="568"/>
    </row>
    <row r="53" spans="1:15">
      <c r="A53" s="562" t="s">
        <v>589</v>
      </c>
      <c r="B53" s="562"/>
      <c r="C53" s="562"/>
      <c r="D53" s="562"/>
      <c r="E53" s="562"/>
      <c r="F53" s="562"/>
      <c r="G53" s="562"/>
      <c r="H53" s="562"/>
      <c r="I53" s="562"/>
      <c r="J53" s="562"/>
      <c r="K53" s="562"/>
      <c r="L53" s="562"/>
      <c r="M53" s="562"/>
      <c r="N53" s="562"/>
      <c r="O53" s="562"/>
    </row>
  </sheetData>
  <mergeCells count="79">
    <mergeCell ref="A6:E6"/>
    <mergeCell ref="F6:N6"/>
    <mergeCell ref="A5:E5"/>
    <mergeCell ref="F5:N5"/>
    <mergeCell ref="A1:M2"/>
    <mergeCell ref="N1:O1"/>
    <mergeCell ref="N2:O2"/>
    <mergeCell ref="A3:O3"/>
    <mergeCell ref="A7:O7"/>
    <mergeCell ref="A8:M8"/>
    <mergeCell ref="N8:O8"/>
    <mergeCell ref="A9:O9"/>
    <mergeCell ref="A10:M10"/>
    <mergeCell ref="N10:O10"/>
    <mergeCell ref="A12:M12"/>
    <mergeCell ref="N12:O12"/>
    <mergeCell ref="A14:M14"/>
    <mergeCell ref="N14:O14"/>
    <mergeCell ref="A11:M11"/>
    <mergeCell ref="N11:O11"/>
    <mergeCell ref="A13:O13"/>
    <mergeCell ref="A18:M18"/>
    <mergeCell ref="N18:O18"/>
    <mergeCell ref="A22:M22"/>
    <mergeCell ref="N22:O22"/>
    <mergeCell ref="A23:M23"/>
    <mergeCell ref="A19:M19"/>
    <mergeCell ref="N19:O19"/>
    <mergeCell ref="A15:M15"/>
    <mergeCell ref="N15:O15"/>
    <mergeCell ref="A26:M26"/>
    <mergeCell ref="N26:O26"/>
    <mergeCell ref="A20:M20"/>
    <mergeCell ref="N20:O20"/>
    <mergeCell ref="A21:O21"/>
    <mergeCell ref="N23:O23"/>
    <mergeCell ref="A25:M25"/>
    <mergeCell ref="N25:O25"/>
    <mergeCell ref="A24:M24"/>
    <mergeCell ref="N24:O24"/>
    <mergeCell ref="A16:M16"/>
    <mergeCell ref="N16:O16"/>
    <mergeCell ref="A17:M17"/>
    <mergeCell ref="N17:O17"/>
    <mergeCell ref="A33:M33"/>
    <mergeCell ref="N33:O33"/>
    <mergeCell ref="A27:M27"/>
    <mergeCell ref="N27:O27"/>
    <mergeCell ref="A28:M28"/>
    <mergeCell ref="N28:O28"/>
    <mergeCell ref="A29:M29"/>
    <mergeCell ref="N29:O29"/>
    <mergeCell ref="A30:M30"/>
    <mergeCell ref="N30:O30"/>
    <mergeCell ref="A31:O31"/>
    <mergeCell ref="A32:M32"/>
    <mergeCell ref="N32:O32"/>
    <mergeCell ref="A34:M34"/>
    <mergeCell ref="N34:O34"/>
    <mergeCell ref="A38:M38"/>
    <mergeCell ref="N38:O38"/>
    <mergeCell ref="A36:M36"/>
    <mergeCell ref="N36:O36"/>
    <mergeCell ref="A37:M37"/>
    <mergeCell ref="N35:O35"/>
    <mergeCell ref="A35:M35"/>
    <mergeCell ref="A41:M41"/>
    <mergeCell ref="N41:O41"/>
    <mergeCell ref="N37:O37"/>
    <mergeCell ref="A51:O51"/>
    <mergeCell ref="A52:O52"/>
    <mergeCell ref="A40:I40"/>
    <mergeCell ref="A39:I39"/>
    <mergeCell ref="J39:O39"/>
    <mergeCell ref="A53:O53"/>
    <mergeCell ref="A42:M42"/>
    <mergeCell ref="N42:O42"/>
    <mergeCell ref="A45:O45"/>
    <mergeCell ref="A47:O47"/>
  </mergeCells>
  <phoneticPr fontId="20" type="noConversion"/>
  <printOptions horizontalCentered="1" verticalCentered="1"/>
  <pageMargins left="0.78749999999999998" right="0.39374999999999999" top="0.98402777777777783" bottom="0.39374999999999999" header="0.51180555555555562" footer="0.51180555555555562"/>
  <pageSetup paperSize="9" firstPageNumber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3"/>
  <sheetViews>
    <sheetView showGridLines="0" workbookViewId="0">
      <selection activeCell="B9" sqref="B9:E9"/>
    </sheetView>
  </sheetViews>
  <sheetFormatPr defaultColWidth="11.42578125" defaultRowHeight="15" customHeight="1"/>
  <cols>
    <col min="1" max="1" width="3.85546875" style="193" customWidth="1"/>
    <col min="2" max="2" width="30.5703125" style="193" customWidth="1"/>
    <col min="3" max="3" width="20.140625" style="193" customWidth="1"/>
    <col min="4" max="4" width="3.85546875" style="193" customWidth="1"/>
    <col min="5" max="5" width="7.7109375" style="193" customWidth="1"/>
    <col min="6" max="6" width="12.7109375" style="193" customWidth="1"/>
    <col min="7" max="7" width="12.42578125" style="193" customWidth="1"/>
    <col min="8" max="16384" width="11.42578125" style="193"/>
  </cols>
  <sheetData>
    <row r="1" spans="1:7" ht="9.9499999999999993" customHeight="1">
      <c r="A1" s="650" t="s">
        <v>184</v>
      </c>
      <c r="B1" s="650"/>
      <c r="C1" s="650"/>
      <c r="D1" s="650"/>
      <c r="E1" s="650"/>
      <c r="F1" s="650"/>
      <c r="G1" s="25" t="s">
        <v>1</v>
      </c>
    </row>
    <row r="2" spans="1:7" ht="20.100000000000001" customHeight="1">
      <c r="A2" s="650"/>
      <c r="B2" s="650"/>
      <c r="C2" s="650"/>
      <c r="D2" s="650"/>
      <c r="E2" s="650"/>
      <c r="F2" s="650"/>
      <c r="G2" s="26" t="s">
        <v>185</v>
      </c>
    </row>
    <row r="3" spans="1:7" ht="12.6" customHeight="1">
      <c r="A3" s="663" t="s">
        <v>3</v>
      </c>
      <c r="B3" s="663"/>
      <c r="C3" s="663"/>
      <c r="D3" s="663"/>
      <c r="E3" s="663"/>
      <c r="F3" s="663"/>
      <c r="G3" s="663"/>
    </row>
    <row r="4" spans="1:7" ht="12.6" customHeight="1">
      <c r="A4" s="219"/>
      <c r="B4" s="210"/>
      <c r="C4" s="210"/>
      <c r="D4" s="210"/>
      <c r="E4" s="210"/>
      <c r="F4" s="210"/>
      <c r="G4" s="303"/>
    </row>
    <row r="5" spans="1:7" ht="12.6" customHeight="1">
      <c r="A5" s="198" t="s">
        <v>4</v>
      </c>
      <c r="B5" s="199"/>
      <c r="C5" s="198" t="s">
        <v>5</v>
      </c>
      <c r="D5" s="200"/>
      <c r="E5" s="200"/>
      <c r="F5" s="199"/>
      <c r="G5" s="201" t="s">
        <v>6</v>
      </c>
    </row>
    <row r="6" spans="1:7" ht="24.95" customHeight="1" thickBot="1">
      <c r="A6" s="202" t="str">
        <f>'PFP_X Cronog Financ'!A6:B6</f>
        <v>Região do Baixio do Poço Magro - Guanambi/BA</v>
      </c>
      <c r="B6" s="203"/>
      <c r="C6" s="633" t="str">
        <f>'PFP_X Cronog Financ'!C6:G6</f>
        <v>Projeto Básico do Sistema de Abastecimento de Água Bruta na Região do Poço Magro e Adjacências.</v>
      </c>
      <c r="D6" s="634"/>
      <c r="E6" s="634"/>
      <c r="F6" s="635"/>
      <c r="G6" s="239"/>
    </row>
    <row r="7" spans="1:7" ht="12.6" customHeight="1" thickTop="1">
      <c r="A7" s="652" t="s">
        <v>89</v>
      </c>
      <c r="B7" s="652"/>
      <c r="C7" s="652"/>
      <c r="D7" s="652"/>
      <c r="E7" s="652"/>
      <c r="F7" s="653" t="s">
        <v>186</v>
      </c>
      <c r="G7" s="653"/>
    </row>
    <row r="8" spans="1:7" ht="12.6" customHeight="1">
      <c r="A8" s="652"/>
      <c r="B8" s="652"/>
      <c r="C8" s="652"/>
      <c r="D8" s="652"/>
      <c r="E8" s="652"/>
      <c r="F8" s="246" t="s">
        <v>187</v>
      </c>
      <c r="G8" s="246" t="s">
        <v>188</v>
      </c>
    </row>
    <row r="9" spans="1:7" s="210" customFormat="1" ht="36.75" customHeight="1">
      <c r="A9" s="204">
        <v>1</v>
      </c>
      <c r="B9" s="702" t="s">
        <v>189</v>
      </c>
      <c r="C9" s="702"/>
      <c r="D9" s="702"/>
      <c r="E9" s="702"/>
      <c r="F9" s="425">
        <v>0.1</v>
      </c>
      <c r="G9" s="305">
        <f>F9*PFP!$N$14</f>
        <v>3917.0829999999996</v>
      </c>
    </row>
    <row r="10" spans="1:7" s="210" customFormat="1" ht="33" customHeight="1">
      <c r="A10" s="204">
        <v>2</v>
      </c>
      <c r="B10" s="703" t="s">
        <v>418</v>
      </c>
      <c r="C10" s="703"/>
      <c r="D10" s="703"/>
      <c r="E10" s="703"/>
      <c r="F10" s="425">
        <v>0.02</v>
      </c>
      <c r="G10" s="305">
        <f>F10*PFP!$N$14</f>
        <v>783.4165999999999</v>
      </c>
    </row>
    <row r="11" spans="1:7" s="210" customFormat="1" ht="24.75" customHeight="1">
      <c r="A11" s="204">
        <v>3</v>
      </c>
      <c r="B11" s="703" t="s">
        <v>190</v>
      </c>
      <c r="C11" s="703"/>
      <c r="D11" s="703"/>
      <c r="E11" s="703"/>
      <c r="F11" s="425">
        <v>0.01</v>
      </c>
      <c r="G11" s="305">
        <f>F11*PFP!$N$14</f>
        <v>391.70829999999995</v>
      </c>
    </row>
    <row r="12" spans="1:7" s="210" customFormat="1" ht="15" customHeight="1">
      <c r="A12" s="306">
        <v>4</v>
      </c>
      <c r="B12" s="307"/>
      <c r="C12" s="307"/>
      <c r="D12" s="307"/>
      <c r="E12" s="308"/>
      <c r="F12" s="304"/>
      <c r="G12" s="305"/>
    </row>
    <row r="13" spans="1:7" s="210" customFormat="1" ht="15" customHeight="1">
      <c r="A13" s="309" t="s">
        <v>191</v>
      </c>
      <c r="B13" s="310"/>
      <c r="C13" s="310"/>
      <c r="D13" s="310"/>
      <c r="E13" s="311"/>
      <c r="F13" s="312"/>
      <c r="G13" s="305"/>
    </row>
    <row r="14" spans="1:7" s="210" customFormat="1" ht="15" customHeight="1">
      <c r="A14" s="228"/>
      <c r="B14" s="313"/>
      <c r="C14" s="313"/>
      <c r="D14" s="313"/>
      <c r="E14" s="314"/>
      <c r="F14" s="312"/>
      <c r="G14" s="305"/>
    </row>
    <row r="15" spans="1:7" s="210" customFormat="1" ht="15" customHeight="1">
      <c r="A15" s="228"/>
      <c r="B15" s="313"/>
      <c r="C15" s="313"/>
      <c r="D15" s="313"/>
      <c r="E15" s="314"/>
      <c r="F15" s="312"/>
      <c r="G15" s="305"/>
    </row>
    <row r="16" spans="1:7" s="210" customFormat="1" ht="15" customHeight="1">
      <c r="A16" s="309"/>
      <c r="B16" s="313"/>
      <c r="C16" s="313"/>
      <c r="D16" s="313"/>
      <c r="E16" s="314"/>
      <c r="F16" s="315"/>
      <c r="G16" s="305"/>
    </row>
    <row r="17" spans="1:7" s="210" customFormat="1" ht="15" customHeight="1">
      <c r="A17" s="309"/>
      <c r="B17" s="313"/>
      <c r="C17" s="313"/>
      <c r="D17" s="313"/>
      <c r="E17" s="314"/>
      <c r="F17" s="315"/>
      <c r="G17" s="305"/>
    </row>
    <row r="18" spans="1:7" s="210" customFormat="1" ht="15" customHeight="1">
      <c r="A18" s="228"/>
      <c r="B18" s="313"/>
      <c r="C18" s="313"/>
      <c r="D18" s="313"/>
      <c r="E18" s="314"/>
      <c r="F18" s="315"/>
      <c r="G18" s="305"/>
    </row>
    <row r="19" spans="1:7" s="210" customFormat="1" ht="15" customHeight="1">
      <c r="A19" s="228"/>
      <c r="B19" s="313"/>
      <c r="C19" s="313"/>
      <c r="D19" s="313"/>
      <c r="E19" s="314"/>
      <c r="F19" s="315"/>
      <c r="G19" s="305"/>
    </row>
    <row r="20" spans="1:7" s="210" customFormat="1" ht="15" customHeight="1">
      <c r="A20" s="228"/>
      <c r="B20" s="313"/>
      <c r="C20" s="313"/>
      <c r="D20" s="313"/>
      <c r="E20" s="314"/>
      <c r="F20" s="315"/>
      <c r="G20" s="305"/>
    </row>
    <row r="21" spans="1:7" s="210" customFormat="1" ht="15" customHeight="1">
      <c r="A21" s="228"/>
      <c r="B21" s="313"/>
      <c r="C21" s="313"/>
      <c r="D21" s="313"/>
      <c r="E21" s="314"/>
      <c r="F21" s="315"/>
      <c r="G21" s="305"/>
    </row>
    <row r="22" spans="1:7" s="210" customFormat="1" ht="15" customHeight="1">
      <c r="A22" s="309"/>
      <c r="B22" s="313"/>
      <c r="C22" s="313"/>
      <c r="D22" s="313"/>
      <c r="E22" s="314"/>
      <c r="F22" s="315"/>
      <c r="G22" s="305"/>
    </row>
    <row r="23" spans="1:7" s="210" customFormat="1" ht="15" customHeight="1">
      <c r="A23" s="228"/>
      <c r="B23" s="313"/>
      <c r="C23" s="313"/>
      <c r="D23" s="313"/>
      <c r="E23" s="314"/>
      <c r="F23" s="315"/>
      <c r="G23" s="305"/>
    </row>
    <row r="24" spans="1:7" s="210" customFormat="1" ht="15" customHeight="1">
      <c r="A24" s="228"/>
      <c r="B24" s="313"/>
      <c r="C24" s="313"/>
      <c r="D24" s="313"/>
      <c r="E24" s="314"/>
      <c r="F24" s="315"/>
      <c r="G24" s="305"/>
    </row>
    <row r="25" spans="1:7" s="210" customFormat="1" ht="15" customHeight="1">
      <c r="A25" s="309"/>
      <c r="B25" s="313"/>
      <c r="C25" s="313"/>
      <c r="D25" s="313"/>
      <c r="E25" s="314"/>
      <c r="F25" s="315"/>
      <c r="G25" s="305"/>
    </row>
    <row r="26" spans="1:7" s="210" customFormat="1" ht="15" customHeight="1">
      <c r="A26" s="309"/>
      <c r="B26" s="313"/>
      <c r="C26" s="313"/>
      <c r="D26" s="313"/>
      <c r="E26" s="314"/>
      <c r="F26" s="315"/>
      <c r="G26" s="305"/>
    </row>
    <row r="27" spans="1:7" s="210" customFormat="1" ht="15" customHeight="1">
      <c r="A27" s="228"/>
      <c r="B27" s="313"/>
      <c r="C27" s="313"/>
      <c r="D27" s="313"/>
      <c r="E27" s="314"/>
      <c r="F27" s="315"/>
      <c r="G27" s="305"/>
    </row>
    <row r="28" spans="1:7" s="210" customFormat="1" ht="15" customHeight="1">
      <c r="A28" s="228"/>
      <c r="B28" s="313"/>
      <c r="C28" s="313"/>
      <c r="D28" s="313"/>
      <c r="E28" s="314"/>
      <c r="F28" s="315"/>
      <c r="G28" s="305"/>
    </row>
    <row r="29" spans="1:7" s="210" customFormat="1" ht="15" customHeight="1">
      <c r="A29" s="228"/>
      <c r="B29" s="313"/>
      <c r="C29" s="313"/>
      <c r="D29" s="313"/>
      <c r="E29" s="314"/>
      <c r="F29" s="315"/>
      <c r="G29" s="305"/>
    </row>
    <row r="30" spans="1:7" s="210" customFormat="1" ht="15" customHeight="1">
      <c r="A30" s="228"/>
      <c r="B30" s="313"/>
      <c r="C30" s="313"/>
      <c r="D30" s="313"/>
      <c r="E30" s="314"/>
      <c r="F30" s="315"/>
      <c r="G30" s="305"/>
    </row>
    <row r="31" spans="1:7" s="210" customFormat="1" ht="15" customHeight="1">
      <c r="A31" s="309"/>
      <c r="B31" s="313"/>
      <c r="C31" s="313"/>
      <c r="D31" s="313"/>
      <c r="E31" s="314"/>
      <c r="F31" s="315"/>
      <c r="G31" s="305"/>
    </row>
    <row r="32" spans="1:7" s="210" customFormat="1" ht="15" customHeight="1">
      <c r="A32" s="228"/>
      <c r="B32" s="313"/>
      <c r="C32" s="313"/>
      <c r="D32" s="313"/>
      <c r="E32" s="314"/>
      <c r="F32" s="315"/>
      <c r="G32" s="305"/>
    </row>
    <row r="33" spans="1:7" s="210" customFormat="1" ht="15" customHeight="1">
      <c r="A33" s="228"/>
      <c r="B33" s="313"/>
      <c r="C33" s="313"/>
      <c r="D33" s="313"/>
      <c r="E33" s="314"/>
      <c r="F33" s="315"/>
      <c r="G33" s="305"/>
    </row>
    <row r="34" spans="1:7" s="210" customFormat="1" ht="15" customHeight="1">
      <c r="A34" s="309"/>
      <c r="B34" s="313"/>
      <c r="C34" s="313"/>
      <c r="D34" s="313"/>
      <c r="E34" s="314"/>
      <c r="F34" s="315"/>
      <c r="G34" s="305"/>
    </row>
    <row r="35" spans="1:7" s="210" customFormat="1" ht="15" customHeight="1">
      <c r="A35" s="309"/>
      <c r="B35" s="313"/>
      <c r="C35" s="313"/>
      <c r="D35" s="313"/>
      <c r="E35" s="314"/>
      <c r="F35" s="315"/>
      <c r="G35" s="305"/>
    </row>
    <row r="36" spans="1:7" ht="20.100000000000001" customHeight="1">
      <c r="A36" s="219"/>
      <c r="B36" s="704" t="s">
        <v>192</v>
      </c>
      <c r="C36" s="704"/>
      <c r="D36" s="704"/>
      <c r="E36" s="704"/>
      <c r="F36" s="316">
        <f>SUM(F9:F35)</f>
        <v>0.13</v>
      </c>
      <c r="G36" s="230">
        <f>SUM(G9:G35)</f>
        <v>5092.2078999999994</v>
      </c>
    </row>
    <row r="37" spans="1:7" ht="1.5" customHeight="1">
      <c r="A37" s="317"/>
      <c r="B37" s="318"/>
      <c r="C37" s="318"/>
      <c r="D37" s="318"/>
      <c r="E37" s="318"/>
      <c r="F37" s="318"/>
      <c r="G37" s="319"/>
    </row>
    <row r="38" spans="1:7" ht="24.95" customHeight="1">
      <c r="A38" s="222" t="s">
        <v>30</v>
      </c>
      <c r="B38" s="251"/>
      <c r="C38" s="252"/>
      <c r="D38" s="222" t="s">
        <v>31</v>
      </c>
      <c r="E38" s="251"/>
      <c r="F38" s="251"/>
      <c r="G38" s="252"/>
    </row>
    <row r="39" spans="1:7" ht="24.95" customHeight="1">
      <c r="A39" s="198" t="s">
        <v>32</v>
      </c>
      <c r="B39" s="200"/>
      <c r="C39" s="200"/>
      <c r="D39" s="200"/>
      <c r="E39" s="199"/>
      <c r="F39" s="198" t="s">
        <v>33</v>
      </c>
      <c r="G39" s="199"/>
    </row>
    <row r="40" spans="1:7" ht="15" customHeight="1">
      <c r="A40" s="701" t="s">
        <v>193</v>
      </c>
      <c r="B40" s="701"/>
      <c r="C40" s="701"/>
      <c r="D40" s="701"/>
      <c r="E40" s="701"/>
      <c r="F40" s="701"/>
      <c r="G40" s="701"/>
    </row>
    <row r="41" spans="1:7" ht="15" customHeight="1">
      <c r="A41" s="651"/>
      <c r="B41" s="651"/>
      <c r="C41" s="651"/>
      <c r="D41" s="651"/>
      <c r="E41" s="651"/>
      <c r="F41" s="651"/>
      <c r="G41" s="651"/>
    </row>
    <row r="42" spans="1:7" ht="15" customHeight="1">
      <c r="A42" s="651"/>
      <c r="B42" s="651"/>
      <c r="C42" s="651"/>
      <c r="D42" s="651"/>
      <c r="E42" s="651"/>
      <c r="F42" s="651"/>
      <c r="G42" s="651"/>
    </row>
    <row r="43" spans="1:7" ht="15" customHeight="1">
      <c r="A43" s="699"/>
      <c r="B43" s="699"/>
      <c r="C43" s="699"/>
      <c r="D43" s="699"/>
      <c r="E43" s="699"/>
      <c r="F43" s="699"/>
      <c r="G43" s="699"/>
    </row>
  </sheetData>
  <mergeCells count="13">
    <mergeCell ref="A1:F2"/>
    <mergeCell ref="A3:G3"/>
    <mergeCell ref="A7:E8"/>
    <mergeCell ref="F7:G7"/>
    <mergeCell ref="A40:G40"/>
    <mergeCell ref="A41:G41"/>
    <mergeCell ref="C6:F6"/>
    <mergeCell ref="A42:G42"/>
    <mergeCell ref="A43:G43"/>
    <mergeCell ref="B9:E9"/>
    <mergeCell ref="B10:E10"/>
    <mergeCell ref="B11:E11"/>
    <mergeCell ref="B36:E36"/>
  </mergeCells>
  <phoneticPr fontId="20" type="noConversion"/>
  <printOptions horizontalCentered="1"/>
  <pageMargins left="0.78749999999999998" right="0.39374999999999999" top="0.98402777777777783" bottom="0.39374999999999999" header="0.51180555555555562" footer="0.51180555555555562"/>
  <pageSetup paperSize="9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49"/>
  <sheetViews>
    <sheetView showGridLines="0" workbookViewId="0">
      <selection activeCell="H11" sqref="H11"/>
    </sheetView>
  </sheetViews>
  <sheetFormatPr defaultColWidth="11.42578125" defaultRowHeight="15" customHeight="1"/>
  <cols>
    <col min="1" max="1" width="3.85546875" style="193" customWidth="1"/>
    <col min="2" max="2" width="30.85546875" style="193" customWidth="1"/>
    <col min="3" max="3" width="9.42578125" style="193" customWidth="1"/>
    <col min="4" max="4" width="6.7109375" style="193" customWidth="1"/>
    <col min="5" max="5" width="4.5703125" style="193" customWidth="1"/>
    <col min="6" max="6" width="10.7109375" style="193" customWidth="1"/>
    <col min="7" max="7" width="8.7109375" style="193" customWidth="1"/>
    <col min="8" max="8" width="10.7109375" style="193" customWidth="1"/>
    <col min="9" max="9" width="11.42578125" style="193"/>
    <col min="10" max="10" width="0" style="193" hidden="1" customWidth="1"/>
    <col min="11" max="16384" width="11.42578125" style="193"/>
  </cols>
  <sheetData>
    <row r="1" spans="1:10" ht="9.9499999999999993" customHeight="1">
      <c r="A1" s="650" t="s">
        <v>194</v>
      </c>
      <c r="B1" s="650"/>
      <c r="C1" s="650"/>
      <c r="D1" s="650"/>
      <c r="E1" s="650"/>
      <c r="F1" s="650"/>
      <c r="G1" s="650"/>
      <c r="H1" s="25" t="s">
        <v>1</v>
      </c>
    </row>
    <row r="2" spans="1:10" ht="20.100000000000001" customHeight="1">
      <c r="A2" s="650"/>
      <c r="B2" s="650"/>
      <c r="C2" s="650"/>
      <c r="D2" s="650"/>
      <c r="E2" s="650"/>
      <c r="F2" s="650"/>
      <c r="G2" s="650"/>
      <c r="H2" s="26" t="s">
        <v>195</v>
      </c>
    </row>
    <row r="3" spans="1:10" ht="12.6" customHeight="1">
      <c r="A3" s="663" t="s">
        <v>3</v>
      </c>
      <c r="B3" s="663"/>
      <c r="C3" s="663"/>
      <c r="D3" s="663"/>
      <c r="E3" s="663"/>
      <c r="F3" s="663"/>
      <c r="G3" s="663"/>
      <c r="H3" s="663"/>
    </row>
    <row r="4" spans="1:10" ht="12.6" customHeight="1">
      <c r="A4" s="219"/>
      <c r="B4" s="210"/>
      <c r="C4" s="210"/>
      <c r="D4" s="210"/>
      <c r="E4" s="210"/>
      <c r="F4" s="210"/>
      <c r="G4" s="210"/>
      <c r="H4" s="303"/>
    </row>
    <row r="5" spans="1:10" ht="12.6" customHeight="1">
      <c r="A5" s="198" t="s">
        <v>4</v>
      </c>
      <c r="B5" s="199"/>
      <c r="C5" s="198" t="s">
        <v>5</v>
      </c>
      <c r="D5" s="200"/>
      <c r="E5" s="200"/>
      <c r="F5" s="200"/>
      <c r="G5" s="199"/>
      <c r="H5" s="201" t="s">
        <v>6</v>
      </c>
    </row>
    <row r="6" spans="1:10" ht="24.95" customHeight="1" thickBot="1">
      <c r="A6" s="664" t="str">
        <f>'PFP_XIII_ Det_ custos Adm_'!A6</f>
        <v>Região do Baixio do Poço Magro - Guanambi/BA</v>
      </c>
      <c r="B6" s="665"/>
      <c r="C6" s="713" t="str">
        <f>'PFP_XIII_ Det_ custos Adm_'!C6</f>
        <v>Projeto Básico do Sistema de Abastecimento de Água Bruta na Região do Poço Magro e Adjacências.</v>
      </c>
      <c r="D6" s="714"/>
      <c r="E6" s="714"/>
      <c r="F6" s="714"/>
      <c r="G6" s="715"/>
      <c r="H6" s="203"/>
    </row>
    <row r="7" spans="1:10" ht="12.6" customHeight="1" thickTop="1">
      <c r="A7" s="652" t="s">
        <v>89</v>
      </c>
      <c r="B7" s="652"/>
      <c r="C7" s="652"/>
      <c r="D7" s="652"/>
      <c r="E7" s="652"/>
      <c r="F7" s="653" t="s">
        <v>186</v>
      </c>
      <c r="G7" s="653"/>
      <c r="H7" s="653"/>
    </row>
    <row r="8" spans="1:10" ht="12.6" customHeight="1">
      <c r="A8" s="652"/>
      <c r="B8" s="652"/>
      <c r="C8" s="652"/>
      <c r="D8" s="652"/>
      <c r="E8" s="652"/>
      <c r="F8" s="246" t="s">
        <v>196</v>
      </c>
      <c r="G8" s="246" t="s">
        <v>197</v>
      </c>
      <c r="H8" s="246" t="s">
        <v>188</v>
      </c>
    </row>
    <row r="9" spans="1:10" s="210" customFormat="1" ht="15" customHeight="1">
      <c r="A9" s="706"/>
      <c r="B9" s="706"/>
      <c r="C9" s="706"/>
      <c r="D9" s="706"/>
      <c r="E9" s="706"/>
      <c r="F9" s="208"/>
      <c r="G9" s="208"/>
      <c r="H9" s="208"/>
    </row>
    <row r="10" spans="1:10" s="210" customFormat="1" ht="15" customHeight="1">
      <c r="A10" s="712" t="s">
        <v>198</v>
      </c>
      <c r="B10" s="712"/>
      <c r="C10" s="712"/>
      <c r="D10" s="712"/>
      <c r="E10" s="712"/>
      <c r="F10" s="321">
        <v>5</v>
      </c>
      <c r="G10" s="322">
        <f>(1/(1-$F$37/100))*F10</f>
        <v>5.8309037900874632</v>
      </c>
      <c r="H10" s="322">
        <f>F10/($F$10+$F$11+$F$12)*$H$37</f>
        <v>6801.1684210526319</v>
      </c>
    </row>
    <row r="11" spans="1:10" s="210" customFormat="1" ht="15" customHeight="1">
      <c r="A11" s="708" t="s">
        <v>199</v>
      </c>
      <c r="B11" s="708"/>
      <c r="C11" s="708"/>
      <c r="D11" s="708"/>
      <c r="E11" s="708"/>
      <c r="F11" s="321">
        <v>1.65</v>
      </c>
      <c r="G11" s="322">
        <f>(1/(1-$F$37/100))*F11</f>
        <v>1.9241982507288626</v>
      </c>
      <c r="H11" s="322">
        <f>F11/($F$10+$F$11+$F$12)*$H$37</f>
        <v>2244.3855789473687</v>
      </c>
    </row>
    <row r="12" spans="1:10" s="210" customFormat="1" ht="15" customHeight="1">
      <c r="A12" s="708" t="s">
        <v>200</v>
      </c>
      <c r="B12" s="708"/>
      <c r="C12" s="708"/>
      <c r="D12" s="708"/>
      <c r="E12" s="708"/>
      <c r="F12" s="321">
        <v>7.6</v>
      </c>
      <c r="G12" s="322">
        <f>(1/(1-$F$37/100))*F12</f>
        <v>8.8629737609329435</v>
      </c>
      <c r="H12" s="322">
        <f>F12/($F$10+$F$11+$F$12)*$H$37</f>
        <v>10337.776000000002</v>
      </c>
      <c r="I12" s="220"/>
    </row>
    <row r="13" spans="1:10" s="210" customFormat="1" ht="15" customHeight="1">
      <c r="A13" s="708"/>
      <c r="B13" s="708"/>
      <c r="C13" s="708"/>
      <c r="D13" s="708"/>
      <c r="E13" s="708"/>
      <c r="F13" s="321"/>
      <c r="G13" s="321"/>
      <c r="H13" s="208"/>
    </row>
    <row r="14" spans="1:10" s="210" customFormat="1" ht="15" customHeight="1">
      <c r="A14" s="323"/>
      <c r="B14" s="324"/>
      <c r="C14" s="324"/>
      <c r="D14" s="324"/>
      <c r="E14" s="324"/>
      <c r="F14" s="321"/>
      <c r="G14" s="321"/>
      <c r="H14" s="208"/>
    </row>
    <row r="15" spans="1:10" s="210" customFormat="1" ht="15" customHeight="1">
      <c r="A15" s="323"/>
      <c r="B15" s="324"/>
      <c r="C15" s="324"/>
      <c r="D15" s="324"/>
      <c r="E15" s="324"/>
      <c r="F15" s="321"/>
      <c r="G15" s="321"/>
      <c r="H15" s="208"/>
      <c r="J15" s="220">
        <f>SUM(H10:H12)</f>
        <v>19383.330000000002</v>
      </c>
    </row>
    <row r="16" spans="1:10" s="210" customFormat="1" ht="15" customHeight="1">
      <c r="A16" s="323"/>
      <c r="B16" s="324"/>
      <c r="C16" s="324"/>
      <c r="D16" s="324"/>
      <c r="E16" s="324"/>
      <c r="F16" s="321"/>
      <c r="G16" s="321"/>
      <c r="H16" s="208"/>
    </row>
    <row r="17" spans="1:9" s="210" customFormat="1" ht="15" customHeight="1">
      <c r="A17" s="323"/>
      <c r="B17" s="324"/>
      <c r="C17" s="324"/>
      <c r="D17" s="324"/>
      <c r="E17" s="324"/>
      <c r="F17" s="321"/>
      <c r="G17" s="321"/>
      <c r="H17" s="208"/>
    </row>
    <row r="18" spans="1:9" s="210" customFormat="1" ht="15" customHeight="1">
      <c r="A18" s="323"/>
      <c r="B18" s="324"/>
      <c r="C18" s="324"/>
      <c r="D18" s="324"/>
      <c r="E18" s="324"/>
      <c r="F18" s="321"/>
      <c r="G18" s="321"/>
      <c r="H18" s="208"/>
    </row>
    <row r="19" spans="1:9" s="210" customFormat="1" ht="15" customHeight="1">
      <c r="A19" s="323"/>
      <c r="B19" s="324"/>
      <c r="C19" s="324"/>
      <c r="D19" s="324"/>
      <c r="E19" s="324"/>
      <c r="F19" s="321"/>
      <c r="G19" s="321"/>
      <c r="H19" s="208"/>
    </row>
    <row r="20" spans="1:9" s="210" customFormat="1" ht="15" customHeight="1">
      <c r="A20" s="323"/>
      <c r="B20" s="324"/>
      <c r="C20" s="324"/>
      <c r="D20" s="324"/>
      <c r="E20" s="324"/>
      <c r="F20" s="321"/>
      <c r="G20" s="321"/>
      <c r="H20" s="208"/>
    </row>
    <row r="21" spans="1:9" s="210" customFormat="1" ht="15" customHeight="1">
      <c r="A21" s="323"/>
      <c r="B21" s="324"/>
      <c r="C21" s="324"/>
      <c r="D21" s="324"/>
      <c r="E21" s="324"/>
      <c r="F21" s="321"/>
      <c r="G21" s="321"/>
      <c r="H21" s="208"/>
    </row>
    <row r="22" spans="1:9" s="210" customFormat="1" ht="15" customHeight="1">
      <c r="A22" s="709"/>
      <c r="B22" s="709"/>
      <c r="C22" s="709"/>
      <c r="D22" s="709"/>
      <c r="E22" s="709"/>
      <c r="F22" s="229"/>
      <c r="G22" s="229"/>
      <c r="H22" s="208"/>
    </row>
    <row r="23" spans="1:9" s="210" customFormat="1" ht="15" customHeight="1">
      <c r="A23" s="707"/>
      <c r="B23" s="707"/>
      <c r="C23" s="707"/>
      <c r="D23" s="707"/>
      <c r="E23" s="707"/>
      <c r="F23" s="229"/>
      <c r="G23" s="229"/>
      <c r="H23" s="208"/>
    </row>
    <row r="24" spans="1:9" s="210" customFormat="1" ht="15" customHeight="1">
      <c r="A24" s="705"/>
      <c r="B24" s="705"/>
      <c r="C24" s="705"/>
      <c r="D24" s="705"/>
      <c r="E24" s="705"/>
      <c r="F24" s="229"/>
      <c r="G24" s="229"/>
      <c r="H24" s="208"/>
    </row>
    <row r="25" spans="1:9" s="210" customFormat="1" ht="15" customHeight="1">
      <c r="A25" s="706"/>
      <c r="B25" s="706"/>
      <c r="C25" s="706"/>
      <c r="D25" s="706"/>
      <c r="E25" s="706"/>
      <c r="F25" s="208"/>
      <c r="G25" s="208"/>
      <c r="H25" s="208"/>
    </row>
    <row r="26" spans="1:9" s="210" customFormat="1" ht="15" customHeight="1">
      <c r="A26" s="706"/>
      <c r="B26" s="706"/>
      <c r="C26" s="706"/>
      <c r="D26" s="706"/>
      <c r="E26" s="706"/>
      <c r="F26" s="208"/>
      <c r="G26" s="208"/>
      <c r="H26" s="208"/>
    </row>
    <row r="27" spans="1:9" s="210" customFormat="1" ht="15" customHeight="1">
      <c r="A27" s="707"/>
      <c r="B27" s="707"/>
      <c r="C27" s="707"/>
      <c r="D27" s="707"/>
      <c r="E27" s="707"/>
      <c r="F27" s="208"/>
      <c r="G27" s="208"/>
      <c r="H27" s="208"/>
    </row>
    <row r="28" spans="1:9" s="210" customFormat="1" ht="15" customHeight="1">
      <c r="A28" s="707"/>
      <c r="B28" s="707"/>
      <c r="C28" s="707"/>
      <c r="D28" s="707"/>
      <c r="E28" s="707"/>
      <c r="F28" s="208"/>
      <c r="G28" s="208"/>
      <c r="H28" s="208"/>
    </row>
    <row r="29" spans="1:9" s="210" customFormat="1" ht="15" customHeight="1">
      <c r="A29" s="707"/>
      <c r="B29" s="707"/>
      <c r="C29" s="707"/>
      <c r="D29" s="707"/>
      <c r="E29" s="707"/>
      <c r="F29" s="208"/>
      <c r="G29" s="208"/>
      <c r="H29" s="208"/>
    </row>
    <row r="30" spans="1:9" s="210" customFormat="1" ht="15" customHeight="1">
      <c r="A30" s="707"/>
      <c r="B30" s="707"/>
      <c r="C30" s="707"/>
      <c r="D30" s="707"/>
      <c r="E30" s="707"/>
      <c r="F30" s="208"/>
      <c r="G30" s="208"/>
      <c r="H30" s="208"/>
      <c r="I30" s="325"/>
    </row>
    <row r="31" spans="1:9" s="210" customFormat="1" ht="15" customHeight="1">
      <c r="A31" s="706"/>
      <c r="B31" s="706"/>
      <c r="C31" s="706"/>
      <c r="D31" s="706"/>
      <c r="E31" s="706"/>
      <c r="F31" s="208"/>
      <c r="G31" s="208"/>
      <c r="H31" s="208"/>
    </row>
    <row r="32" spans="1:9" s="210" customFormat="1" ht="15" customHeight="1">
      <c r="A32" s="707"/>
      <c r="B32" s="707"/>
      <c r="C32" s="707"/>
      <c r="D32" s="707"/>
      <c r="E32" s="707"/>
      <c r="F32" s="208"/>
      <c r="G32" s="208"/>
      <c r="H32" s="208"/>
    </row>
    <row r="33" spans="1:8" s="210" customFormat="1" ht="15" customHeight="1">
      <c r="A33" s="707"/>
      <c r="B33" s="707"/>
      <c r="C33" s="707"/>
      <c r="D33" s="707"/>
      <c r="E33" s="707"/>
      <c r="F33" s="208"/>
      <c r="G33" s="208"/>
      <c r="H33" s="208"/>
    </row>
    <row r="34" spans="1:8" s="210" customFormat="1" ht="15" customHeight="1">
      <c r="A34" s="707"/>
      <c r="B34" s="707"/>
      <c r="C34" s="707"/>
      <c r="D34" s="707"/>
      <c r="E34" s="707"/>
      <c r="F34" s="208"/>
      <c r="G34" s="208"/>
      <c r="H34" s="208"/>
    </row>
    <row r="35" spans="1:8" s="210" customFormat="1" ht="15" customHeight="1">
      <c r="A35" s="706"/>
      <c r="B35" s="706"/>
      <c r="C35" s="706"/>
      <c r="D35" s="706"/>
      <c r="E35" s="706"/>
      <c r="F35" s="208"/>
      <c r="G35" s="208"/>
      <c r="H35" s="208"/>
    </row>
    <row r="36" spans="1:8" s="210" customFormat="1" ht="15" customHeight="1">
      <c r="A36" s="706"/>
      <c r="B36" s="706"/>
      <c r="C36" s="706"/>
      <c r="D36" s="706"/>
      <c r="E36" s="706"/>
      <c r="F36" s="208"/>
      <c r="G36" s="208"/>
      <c r="H36" s="208"/>
    </row>
    <row r="37" spans="1:8" ht="22.5" customHeight="1">
      <c r="A37" s="662" t="s">
        <v>201</v>
      </c>
      <c r="B37" s="662"/>
      <c r="C37" s="662"/>
      <c r="D37" s="662"/>
      <c r="E37" s="662"/>
      <c r="F37" s="326">
        <f>F10+F11+F12</f>
        <v>14.25</v>
      </c>
      <c r="G37" s="326">
        <f>G10+G11+G12</f>
        <v>16.618075801749271</v>
      </c>
      <c r="H37" s="250">
        <f>PFP!N29</f>
        <v>19383.330000000002</v>
      </c>
    </row>
    <row r="38" spans="1:8" ht="12.6" customHeight="1">
      <c r="A38" s="222" t="s">
        <v>30</v>
      </c>
      <c r="B38" s="251"/>
      <c r="C38" s="252"/>
      <c r="D38" s="222" t="s">
        <v>31</v>
      </c>
      <c r="E38" s="251"/>
      <c r="F38" s="251"/>
      <c r="G38" s="251"/>
      <c r="H38" s="252"/>
    </row>
    <row r="39" spans="1:8" ht="12.6" customHeight="1">
      <c r="A39" s="234"/>
      <c r="B39" s="235"/>
      <c r="C39" s="299"/>
      <c r="D39" s="235"/>
      <c r="E39" s="235"/>
      <c r="F39" s="235"/>
      <c r="G39" s="235"/>
      <c r="H39" s="299"/>
    </row>
    <row r="40" spans="1:8" ht="12.6" customHeight="1">
      <c r="A40" s="198" t="s">
        <v>32</v>
      </c>
      <c r="B40" s="200"/>
      <c r="C40" s="200"/>
      <c r="D40" s="200"/>
      <c r="E40" s="199"/>
      <c r="F40" s="198" t="s">
        <v>33</v>
      </c>
      <c r="G40" s="200"/>
      <c r="H40" s="199"/>
    </row>
    <row r="41" spans="1:8" ht="12.6" customHeight="1">
      <c r="A41" s="327"/>
      <c r="B41" s="328"/>
      <c r="C41" s="328"/>
      <c r="D41" s="328"/>
      <c r="E41" s="303"/>
      <c r="F41" s="328"/>
      <c r="G41" s="328"/>
      <c r="H41" s="303"/>
    </row>
    <row r="42" spans="1:8" ht="12" customHeight="1">
      <c r="A42" s="711" t="s">
        <v>202</v>
      </c>
      <c r="B42" s="711"/>
      <c r="C42" s="711"/>
      <c r="D42" s="711"/>
      <c r="E42" s="711"/>
      <c r="F42" s="711"/>
      <c r="G42" s="711"/>
      <c r="H42" s="711"/>
    </row>
    <row r="43" spans="1:8" ht="12" customHeight="1">
      <c r="A43" s="710" t="s">
        <v>203</v>
      </c>
      <c r="B43" s="710"/>
      <c r="C43" s="710"/>
      <c r="D43" s="710"/>
      <c r="E43" s="710"/>
      <c r="F43" s="710"/>
      <c r="G43" s="710"/>
      <c r="H43" s="710"/>
    </row>
    <row r="44" spans="1:8" ht="12" customHeight="1">
      <c r="A44" s="329" t="s">
        <v>204</v>
      </c>
      <c r="B44" s="330"/>
      <c r="C44" s="330"/>
      <c r="D44" s="330"/>
      <c r="E44" s="330"/>
      <c r="F44" s="330"/>
      <c r="G44" s="330"/>
      <c r="H44" s="331"/>
    </row>
    <row r="45" spans="1:8" ht="12" customHeight="1">
      <c r="A45" s="329" t="s">
        <v>419</v>
      </c>
      <c r="B45" s="330"/>
      <c r="C45" s="330"/>
      <c r="D45" s="330"/>
      <c r="E45" s="330"/>
      <c r="F45" s="330"/>
      <c r="G45" s="330"/>
      <c r="H45" s="331"/>
    </row>
    <row r="46" spans="1:8" ht="12" customHeight="1">
      <c r="A46" s="329" t="s">
        <v>590</v>
      </c>
      <c r="B46" s="330"/>
      <c r="C46" s="330"/>
      <c r="D46" s="330"/>
      <c r="E46" s="330"/>
      <c r="F46" s="330"/>
      <c r="G46" s="330"/>
      <c r="H46" s="331"/>
    </row>
    <row r="47" spans="1:8" ht="12" customHeight="1">
      <c r="A47" s="329" t="s">
        <v>591</v>
      </c>
      <c r="B47" s="330"/>
      <c r="C47" s="330"/>
      <c r="D47" s="330"/>
      <c r="E47" s="330"/>
      <c r="F47" s="330"/>
      <c r="G47" s="330"/>
      <c r="H47" s="331"/>
    </row>
    <row r="48" spans="1:8" ht="12" customHeight="1">
      <c r="A48" s="710"/>
      <c r="B48" s="710"/>
      <c r="C48" s="710"/>
      <c r="D48" s="710"/>
      <c r="E48" s="710"/>
      <c r="F48" s="710"/>
      <c r="G48" s="710"/>
      <c r="H48" s="710"/>
    </row>
    <row r="49" spans="1:8" ht="12" customHeight="1">
      <c r="A49" s="327"/>
      <c r="B49" s="328"/>
      <c r="C49" s="328"/>
      <c r="D49" s="328"/>
      <c r="E49" s="328"/>
      <c r="F49" s="328"/>
      <c r="G49" s="328"/>
      <c r="H49" s="303"/>
    </row>
  </sheetData>
  <mergeCells count="30">
    <mergeCell ref="A9:E9"/>
    <mergeCell ref="A10:E10"/>
    <mergeCell ref="A1:G2"/>
    <mergeCell ref="A3:H3"/>
    <mergeCell ref="A7:E8"/>
    <mergeCell ref="F7:H7"/>
    <mergeCell ref="A6:B6"/>
    <mergeCell ref="C6:G6"/>
    <mergeCell ref="A43:H43"/>
    <mergeCell ref="A48:H48"/>
    <mergeCell ref="A29:E29"/>
    <mergeCell ref="A30:E30"/>
    <mergeCell ref="A31:E31"/>
    <mergeCell ref="A32:E32"/>
    <mergeCell ref="A35:E35"/>
    <mergeCell ref="A36:E36"/>
    <mergeCell ref="A37:E37"/>
    <mergeCell ref="A42:H42"/>
    <mergeCell ref="A33:E33"/>
    <mergeCell ref="A34:E34"/>
    <mergeCell ref="A11:E11"/>
    <mergeCell ref="A12:E12"/>
    <mergeCell ref="A13:E13"/>
    <mergeCell ref="A22:E22"/>
    <mergeCell ref="A23:E23"/>
    <mergeCell ref="A24:E24"/>
    <mergeCell ref="A25:E25"/>
    <mergeCell ref="A26:E26"/>
    <mergeCell ref="A27:E27"/>
    <mergeCell ref="A28:E28"/>
  </mergeCells>
  <phoneticPr fontId="20" type="noConversion"/>
  <printOptions horizontalCentered="1"/>
  <pageMargins left="0.78749999999999998" right="0.39374999999999999" top="0.98402777777777783" bottom="0.39374999999999999" header="0.51180555555555562" footer="0.51180555555555562"/>
  <pageSetup paperSize="9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51"/>
  <sheetViews>
    <sheetView showGridLines="0" topLeftCell="A16" workbookViewId="0">
      <selection activeCell="G47" sqref="G47"/>
    </sheetView>
  </sheetViews>
  <sheetFormatPr defaultColWidth="11.42578125" defaultRowHeight="15" customHeight="1"/>
  <cols>
    <col min="1" max="1" width="3.85546875" style="193" customWidth="1"/>
    <col min="2" max="2" width="30.5703125" style="193" customWidth="1"/>
    <col min="3" max="3" width="16" style="193" customWidth="1"/>
    <col min="4" max="4" width="5.42578125" style="193" customWidth="1"/>
    <col min="5" max="5" width="6.28515625" style="193" customWidth="1"/>
    <col min="6" max="6" width="12" style="193" customWidth="1"/>
    <col min="7" max="7" width="11.42578125" style="193" customWidth="1"/>
    <col min="8" max="16384" width="11.42578125" style="193"/>
  </cols>
  <sheetData>
    <row r="1" spans="1:7" ht="9.9499999999999993" customHeight="1">
      <c r="A1" s="650" t="s">
        <v>205</v>
      </c>
      <c r="B1" s="650"/>
      <c r="C1" s="650"/>
      <c r="D1" s="650"/>
      <c r="E1" s="650"/>
      <c r="F1" s="650"/>
      <c r="G1" s="25" t="s">
        <v>1</v>
      </c>
    </row>
    <row r="2" spans="1:7" ht="20.100000000000001" customHeight="1">
      <c r="A2" s="650"/>
      <c r="B2" s="650"/>
      <c r="C2" s="650"/>
      <c r="D2" s="650"/>
      <c r="E2" s="650"/>
      <c r="F2" s="650"/>
      <c r="G2" s="26" t="s">
        <v>206</v>
      </c>
    </row>
    <row r="3" spans="1:7" ht="12.6" customHeight="1">
      <c r="A3" s="663" t="s">
        <v>3</v>
      </c>
      <c r="B3" s="663"/>
      <c r="C3" s="663"/>
      <c r="D3" s="663"/>
      <c r="E3" s="663"/>
      <c r="F3" s="663"/>
      <c r="G3" s="663"/>
    </row>
    <row r="4" spans="1:7" ht="12.6" customHeight="1">
      <c r="A4" s="219"/>
      <c r="B4" s="210"/>
      <c r="C4" s="210"/>
      <c r="D4" s="210"/>
      <c r="E4" s="210"/>
      <c r="F4" s="210"/>
      <c r="G4" s="303"/>
    </row>
    <row r="5" spans="1:7" ht="12.6" customHeight="1">
      <c r="A5" s="198" t="s">
        <v>4</v>
      </c>
      <c r="B5" s="199"/>
      <c r="C5" s="198" t="s">
        <v>5</v>
      </c>
      <c r="D5" s="200"/>
      <c r="E5" s="200"/>
      <c r="F5" s="199"/>
      <c r="G5" s="201" t="s">
        <v>6</v>
      </c>
    </row>
    <row r="6" spans="1:7" ht="24.95" customHeight="1" thickBot="1">
      <c r="A6" s="202" t="str">
        <f>'PFP_XIV Det_ Desp Fiscais'!A6:B6</f>
        <v>Região do Baixio do Poço Magro - Guanambi/BA</v>
      </c>
      <c r="B6" s="203"/>
      <c r="C6" s="633" t="str">
        <f>'PFP_XIV Det_ Desp Fiscais'!C6:G6</f>
        <v>Projeto Básico do Sistema de Abastecimento de Água Bruta na Região do Poço Magro e Adjacências.</v>
      </c>
      <c r="D6" s="634"/>
      <c r="E6" s="634"/>
      <c r="F6" s="635"/>
      <c r="G6" s="332"/>
    </row>
    <row r="7" spans="1:7" ht="12.6" customHeight="1" thickTop="1">
      <c r="A7" s="652" t="s">
        <v>89</v>
      </c>
      <c r="B7" s="652"/>
      <c r="C7" s="652"/>
      <c r="D7" s="652"/>
      <c r="E7" s="652"/>
      <c r="F7" s="653" t="s">
        <v>186</v>
      </c>
      <c r="G7" s="653"/>
    </row>
    <row r="8" spans="1:7" ht="12.6" customHeight="1">
      <c r="A8" s="652"/>
      <c r="B8" s="652"/>
      <c r="C8" s="652"/>
      <c r="D8" s="652"/>
      <c r="E8" s="652"/>
      <c r="F8" s="246" t="s">
        <v>187</v>
      </c>
      <c r="G8" s="246" t="s">
        <v>188</v>
      </c>
    </row>
    <row r="9" spans="1:7" ht="15" customHeight="1">
      <c r="A9" s="333" t="s">
        <v>207</v>
      </c>
      <c r="B9" s="726" t="s">
        <v>208</v>
      </c>
      <c r="C9" s="726"/>
      <c r="D9" s="726"/>
      <c r="E9" s="726"/>
      <c r="F9" s="333"/>
      <c r="G9" s="334"/>
    </row>
    <row r="10" spans="1:7" ht="15" customHeight="1">
      <c r="A10" s="204" t="s">
        <v>59</v>
      </c>
      <c r="B10" s="335" t="s">
        <v>209</v>
      </c>
      <c r="C10" s="336"/>
      <c r="D10" s="336"/>
      <c r="E10" s="336"/>
      <c r="F10" s="337">
        <v>0</v>
      </c>
      <c r="G10" s="338">
        <f>F10*'PFP_I Equip Proj'!$D$42</f>
        <v>0</v>
      </c>
    </row>
    <row r="11" spans="1:7" ht="15" customHeight="1">
      <c r="A11" s="204" t="s">
        <v>60</v>
      </c>
      <c r="B11" s="335" t="s">
        <v>210</v>
      </c>
      <c r="C11" s="336"/>
      <c r="D11" s="336"/>
      <c r="E11" s="336"/>
      <c r="F11" s="337">
        <v>0</v>
      </c>
      <c r="G11" s="338">
        <f>F11*'PFP_I Equip Proj'!$D$42</f>
        <v>0</v>
      </c>
    </row>
    <row r="12" spans="1:7" ht="15" customHeight="1">
      <c r="A12" s="204" t="s">
        <v>61</v>
      </c>
      <c r="B12" s="335" t="s">
        <v>211</v>
      </c>
      <c r="C12" s="336"/>
      <c r="D12" s="336"/>
      <c r="E12" s="336"/>
      <c r="F12" s="337">
        <v>0.08</v>
      </c>
      <c r="G12" s="338">
        <f>F12*'PFP_I Equip Proj'!$D$42</f>
        <v>3133.6663999999996</v>
      </c>
    </row>
    <row r="13" spans="1:7" ht="15" customHeight="1">
      <c r="A13" s="204" t="s">
        <v>212</v>
      </c>
      <c r="B13" s="335" t="s">
        <v>213</v>
      </c>
      <c r="C13" s="336"/>
      <c r="D13" s="336"/>
      <c r="E13" s="336"/>
      <c r="F13" s="337">
        <v>2E-3</v>
      </c>
      <c r="G13" s="338">
        <f>F13*'PFP_I Equip Proj'!$D$42</f>
        <v>78.34165999999999</v>
      </c>
    </row>
    <row r="14" spans="1:7" ht="15" customHeight="1">
      <c r="A14" s="204" t="s">
        <v>214</v>
      </c>
      <c r="B14" s="335" t="s">
        <v>215</v>
      </c>
      <c r="C14" s="336"/>
      <c r="D14" s="336"/>
      <c r="E14" s="336"/>
      <c r="F14" s="337">
        <v>2.5000000000000001E-2</v>
      </c>
      <c r="G14" s="338">
        <f>F14*'PFP_I Equip Proj'!$D$42</f>
        <v>979.27074999999991</v>
      </c>
    </row>
    <row r="15" spans="1:7" ht="15" customHeight="1">
      <c r="A15" s="204" t="s">
        <v>214</v>
      </c>
      <c r="B15" s="335" t="s">
        <v>216</v>
      </c>
      <c r="C15" s="336"/>
      <c r="D15" s="336"/>
      <c r="E15" s="336"/>
      <c r="F15" s="337">
        <v>6.0000000000000001E-3</v>
      </c>
      <c r="G15" s="338">
        <f>F15*'PFP_I Equip Proj'!$D$42</f>
        <v>235.02497999999997</v>
      </c>
    </row>
    <row r="16" spans="1:7" ht="15" customHeight="1">
      <c r="A16" s="204" t="s">
        <v>217</v>
      </c>
      <c r="B16" s="335" t="s">
        <v>218</v>
      </c>
      <c r="C16" s="336"/>
      <c r="D16" s="336"/>
      <c r="E16" s="336"/>
      <c r="F16" s="337">
        <v>0.03</v>
      </c>
      <c r="G16" s="338">
        <f>F16*'PFP_I Equip Proj'!$D$42</f>
        <v>1175.1248999999998</v>
      </c>
    </row>
    <row r="17" spans="1:7" ht="15" customHeight="1">
      <c r="A17" s="204" t="s">
        <v>219</v>
      </c>
      <c r="B17" s="335" t="s">
        <v>220</v>
      </c>
      <c r="C17" s="336"/>
      <c r="D17" s="336"/>
      <c r="E17" s="336"/>
      <c r="F17" s="337">
        <v>0.01</v>
      </c>
      <c r="G17" s="338">
        <f>F17*'PFP_I Equip Proj'!$D$42</f>
        <v>391.70829999999995</v>
      </c>
    </row>
    <row r="18" spans="1:7" ht="15" customHeight="1">
      <c r="A18" s="204" t="s">
        <v>221</v>
      </c>
      <c r="B18" s="335" t="s">
        <v>222</v>
      </c>
      <c r="C18" s="336"/>
      <c r="D18" s="336"/>
      <c r="E18" s="336"/>
      <c r="F18" s="339">
        <v>1.4999999999999999E-2</v>
      </c>
      <c r="G18" s="340">
        <f>F18*'PFP_I Equip Proj'!$D$42</f>
        <v>587.5624499999999</v>
      </c>
    </row>
    <row r="19" spans="1:7" ht="15" customHeight="1">
      <c r="A19" s="716" t="s">
        <v>223</v>
      </c>
      <c r="B19" s="716"/>
      <c r="C19" s="716"/>
      <c r="D19" s="716"/>
      <c r="E19" s="716"/>
      <c r="F19" s="341">
        <f>ROUND(SUM(F10:F18),4)</f>
        <v>0.16800000000000001</v>
      </c>
      <c r="G19" s="342">
        <f>SUM(G10:G18)</f>
        <v>6580.6994400000003</v>
      </c>
    </row>
    <row r="20" spans="1:7" ht="7.5" customHeight="1">
      <c r="A20" s="727"/>
      <c r="B20" s="727"/>
      <c r="C20" s="727"/>
      <c r="D20" s="727"/>
      <c r="E20" s="727"/>
      <c r="F20" s="727"/>
      <c r="G20" s="343"/>
    </row>
    <row r="21" spans="1:7" ht="15" customHeight="1" thickTop="1">
      <c r="A21" s="344" t="s">
        <v>224</v>
      </c>
      <c r="B21" s="717" t="s">
        <v>225</v>
      </c>
      <c r="C21" s="717"/>
      <c r="D21" s="717"/>
      <c r="E21" s="717"/>
      <c r="F21" s="344"/>
      <c r="G21" s="345"/>
    </row>
    <row r="22" spans="1:7" ht="15" customHeight="1">
      <c r="A22" s="426" t="s">
        <v>49</v>
      </c>
      <c r="B22" s="429" t="s">
        <v>421</v>
      </c>
      <c r="C22" s="427"/>
      <c r="D22" s="427"/>
      <c r="E22" s="428"/>
      <c r="F22" s="348">
        <v>0.1799</v>
      </c>
      <c r="G22" s="229">
        <f>F22*'PFP_I Equip Proj'!$D$42</f>
        <v>7046.8323169999994</v>
      </c>
    </row>
    <row r="23" spans="1:7" ht="15" customHeight="1">
      <c r="A23" s="426" t="s">
        <v>50</v>
      </c>
      <c r="B23" s="429" t="s">
        <v>422</v>
      </c>
      <c r="C23" s="427"/>
      <c r="D23" s="427"/>
      <c r="E23" s="428"/>
      <c r="F23" s="348">
        <v>3.9699999999999999E-2</v>
      </c>
      <c r="G23" s="229">
        <f>F23*'PFP_I Equip Proj'!$D$42</f>
        <v>1555.0819509999997</v>
      </c>
    </row>
    <row r="24" spans="1:7" ht="15" customHeight="1">
      <c r="A24" s="426" t="s">
        <v>430</v>
      </c>
      <c r="B24" s="429" t="s">
        <v>423</v>
      </c>
      <c r="C24" s="427"/>
      <c r="D24" s="427"/>
      <c r="E24" s="428"/>
      <c r="F24" s="348">
        <v>9.1999999999999998E-3</v>
      </c>
      <c r="G24" s="229">
        <f>F24*'PFP_I Equip Proj'!$D$42</f>
        <v>360.37163599999997</v>
      </c>
    </row>
    <row r="25" spans="1:7" ht="15" customHeight="1">
      <c r="A25" s="426" t="s">
        <v>431</v>
      </c>
      <c r="B25" s="429" t="s">
        <v>226</v>
      </c>
      <c r="C25" s="427"/>
      <c r="D25" s="427"/>
      <c r="E25" s="428"/>
      <c r="F25" s="348">
        <v>0.11020000000000001</v>
      </c>
      <c r="G25" s="229">
        <f>F25*'PFP_I Equip Proj'!$D$42</f>
        <v>4316.6254659999995</v>
      </c>
    </row>
    <row r="26" spans="1:7" ht="15" customHeight="1">
      <c r="A26" s="426" t="s">
        <v>432</v>
      </c>
      <c r="B26" s="429" t="s">
        <v>424</v>
      </c>
      <c r="C26" s="427"/>
      <c r="D26" s="427"/>
      <c r="E26" s="428"/>
      <c r="F26" s="348">
        <v>8.0000000000000004E-4</v>
      </c>
      <c r="G26" s="229">
        <f>F26*'PFP_I Equip Proj'!$D$42</f>
        <v>31.336663999999995</v>
      </c>
    </row>
    <row r="27" spans="1:7" ht="15" customHeight="1">
      <c r="A27" s="426" t="s">
        <v>433</v>
      </c>
      <c r="B27" s="429" t="s">
        <v>425</v>
      </c>
      <c r="C27" s="427"/>
      <c r="D27" s="427"/>
      <c r="E27" s="428"/>
      <c r="F27" s="348">
        <v>7.3000000000000001E-3</v>
      </c>
      <c r="G27" s="229">
        <f>F27*'PFP_I Equip Proj'!$D$42</f>
        <v>285.94705899999997</v>
      </c>
    </row>
    <row r="28" spans="1:7" ht="15" customHeight="1">
      <c r="A28" s="426" t="s">
        <v>434</v>
      </c>
      <c r="B28" s="429" t="s">
        <v>426</v>
      </c>
      <c r="C28" s="427"/>
      <c r="D28" s="427"/>
      <c r="E28" s="428"/>
      <c r="F28" s="348">
        <v>2.07E-2</v>
      </c>
      <c r="G28" s="229">
        <f>F28*'PFP_I Equip Proj'!$D$42</f>
        <v>810.8361809999999</v>
      </c>
    </row>
    <row r="29" spans="1:7" ht="15" customHeight="1">
      <c r="A29" s="426" t="s">
        <v>435</v>
      </c>
      <c r="B29" s="429" t="s">
        <v>427</v>
      </c>
      <c r="C29" s="427"/>
      <c r="D29" s="427"/>
      <c r="E29" s="428"/>
      <c r="F29" s="348">
        <v>1.1999999999999999E-3</v>
      </c>
      <c r="G29" s="229">
        <f>F29*'PFP_I Equip Proj'!$D$42</f>
        <v>47.004995999999991</v>
      </c>
    </row>
    <row r="30" spans="1:7" ht="15" customHeight="1">
      <c r="A30" s="426" t="s">
        <v>436</v>
      </c>
      <c r="B30" s="429" t="s">
        <v>428</v>
      </c>
      <c r="C30" s="427"/>
      <c r="D30" s="427"/>
      <c r="E30" s="428"/>
      <c r="F30" s="348">
        <v>0.1103</v>
      </c>
      <c r="G30" s="229">
        <f>F30*'PFP_I Equip Proj'!$D$42</f>
        <v>4320.5425489999989</v>
      </c>
    </row>
    <row r="31" spans="1:7" ht="15" customHeight="1">
      <c r="A31" s="426" t="s">
        <v>437</v>
      </c>
      <c r="B31" s="423" t="s">
        <v>429</v>
      </c>
      <c r="C31" s="346"/>
      <c r="D31" s="346"/>
      <c r="E31" s="347"/>
      <c r="F31" s="348">
        <v>2.9999999999999997E-4</v>
      </c>
      <c r="G31" s="229">
        <f>F31*'PFP_I Equip Proj'!$D$42</f>
        <v>11.751248999999998</v>
      </c>
    </row>
    <row r="32" spans="1:7" ht="15" customHeight="1" thickBot="1">
      <c r="A32" s="716" t="s">
        <v>227</v>
      </c>
      <c r="B32" s="716"/>
      <c r="C32" s="716"/>
      <c r="D32" s="716"/>
      <c r="E32" s="716"/>
      <c r="F32" s="341">
        <f>SUM(F22:F31)</f>
        <v>0.47960000000000003</v>
      </c>
      <c r="G32" s="424">
        <f>SUM(G22:G31)</f>
        <v>18786.330067999999</v>
      </c>
    </row>
    <row r="33" spans="1:7" ht="6.75" customHeight="1" thickTop="1" thickBot="1">
      <c r="A33" s="349"/>
      <c r="B33" s="719"/>
      <c r="C33" s="719"/>
      <c r="D33" s="719"/>
      <c r="E33" s="719"/>
      <c r="F33" s="719"/>
      <c r="G33" s="719"/>
    </row>
    <row r="34" spans="1:7" ht="15" customHeight="1">
      <c r="A34" s="344" t="s">
        <v>51</v>
      </c>
      <c r="B34" s="717" t="s">
        <v>228</v>
      </c>
      <c r="C34" s="717"/>
      <c r="D34" s="717"/>
      <c r="E34" s="717"/>
      <c r="F34" s="344"/>
      <c r="G34" s="345"/>
    </row>
    <row r="35" spans="1:7" ht="15" customHeight="1">
      <c r="A35" s="204" t="s">
        <v>229</v>
      </c>
      <c r="B35" s="718" t="s">
        <v>389</v>
      </c>
      <c r="C35" s="718"/>
      <c r="D35" s="718"/>
      <c r="E35" s="718"/>
      <c r="F35" s="337">
        <v>5.2299999999999999E-2</v>
      </c>
      <c r="G35" s="338">
        <f>F35*'PFP_I Equip Proj'!$D$42</f>
        <v>2048.6344089999998</v>
      </c>
    </row>
    <row r="36" spans="1:7" ht="15" customHeight="1">
      <c r="A36" s="204" t="s">
        <v>230</v>
      </c>
      <c r="B36" s="718" t="s">
        <v>440</v>
      </c>
      <c r="C36" s="718"/>
      <c r="D36" s="718"/>
      <c r="E36" s="718"/>
      <c r="F36" s="337">
        <v>3.2300000000000002E-2</v>
      </c>
      <c r="G36" s="338">
        <f>F36*'PFP_I Equip Proj'!$D$42</f>
        <v>1265.217809</v>
      </c>
    </row>
    <row r="37" spans="1:7" ht="15" customHeight="1">
      <c r="A37" s="204" t="s">
        <v>401</v>
      </c>
      <c r="B37" s="718" t="s">
        <v>441</v>
      </c>
      <c r="C37" s="718"/>
      <c r="D37" s="718"/>
      <c r="E37" s="718"/>
      <c r="F37" s="337">
        <v>6.1000000000000004E-3</v>
      </c>
      <c r="G37" s="338">
        <f>F37*'PFP_I Equip Proj'!$D$42</f>
        <v>238.94206299999999</v>
      </c>
    </row>
    <row r="38" spans="1:7" ht="15" customHeight="1">
      <c r="A38" s="204" t="s">
        <v>442</v>
      </c>
      <c r="B38" s="718" t="s">
        <v>439</v>
      </c>
      <c r="C38" s="718"/>
      <c r="D38" s="718"/>
      <c r="E38" s="718"/>
      <c r="F38" s="337">
        <v>1.6999999999999999E-3</v>
      </c>
      <c r="G38" s="338">
        <f>F38*'PFP_I Equip Proj'!$D$42</f>
        <v>66.590410999999989</v>
      </c>
    </row>
    <row r="39" spans="1:7" ht="15" customHeight="1">
      <c r="A39" s="204" t="s">
        <v>443</v>
      </c>
      <c r="B39" s="718" t="s">
        <v>438</v>
      </c>
      <c r="C39" s="718"/>
      <c r="D39" s="718"/>
      <c r="E39" s="718"/>
      <c r="F39" s="337">
        <v>7.1999999999999995E-2</v>
      </c>
      <c r="G39" s="338">
        <f>F39*'PFP_I Equip Proj'!$D$42</f>
        <v>2820.2997599999994</v>
      </c>
    </row>
    <row r="40" spans="1:7" ht="15" customHeight="1" thickBot="1">
      <c r="A40" s="716" t="s">
        <v>231</v>
      </c>
      <c r="B40" s="716"/>
      <c r="C40" s="716"/>
      <c r="D40" s="716"/>
      <c r="E40" s="716"/>
      <c r="F40" s="341">
        <f>ROUND(SUM(F35:F39),4)</f>
        <v>0.16439999999999999</v>
      </c>
      <c r="G40" s="342">
        <f>SUM(G35:G39)</f>
        <v>6439.6844519999995</v>
      </c>
    </row>
    <row r="41" spans="1:7" ht="8.25" customHeight="1">
      <c r="A41" s="720"/>
      <c r="B41" s="720"/>
      <c r="C41" s="720"/>
      <c r="D41" s="720"/>
      <c r="E41" s="720"/>
      <c r="F41" s="720"/>
      <c r="G41" s="720"/>
    </row>
    <row r="42" spans="1:7" ht="15" customHeight="1" thickTop="1">
      <c r="A42" s="344" t="s">
        <v>232</v>
      </c>
      <c r="B42" s="717" t="s">
        <v>233</v>
      </c>
      <c r="C42" s="717"/>
      <c r="D42" s="717"/>
      <c r="E42" s="717"/>
      <c r="F42" s="344"/>
      <c r="G42" s="345"/>
    </row>
    <row r="43" spans="1:7" ht="15" customHeight="1">
      <c r="A43" s="204" t="s">
        <v>234</v>
      </c>
      <c r="B43" s="725" t="s">
        <v>403</v>
      </c>
      <c r="C43" s="725"/>
      <c r="D43" s="725"/>
      <c r="E43" s="725"/>
      <c r="F43" s="337">
        <f>ROUND((F19*F32),4)</f>
        <v>8.0600000000000005E-2</v>
      </c>
      <c r="G43" s="338">
        <f>F43*'PFP_I Equip Proj'!$D$42</f>
        <v>3157.1688979999999</v>
      </c>
    </row>
    <row r="44" spans="1:7" ht="23.25" customHeight="1">
      <c r="A44" s="204" t="s">
        <v>402</v>
      </c>
      <c r="B44" s="722" t="s">
        <v>444</v>
      </c>
      <c r="C44" s="723"/>
      <c r="D44" s="723"/>
      <c r="E44" s="724"/>
      <c r="F44" s="337">
        <f>ROUND((F19*F38+F12*F39),4)</f>
        <v>6.0000000000000001E-3</v>
      </c>
      <c r="G44" s="338">
        <f>F44*'PFP_I Equip Proj'!$D$42</f>
        <v>235.02497999999997</v>
      </c>
    </row>
    <row r="45" spans="1:7" ht="15" customHeight="1" thickBot="1">
      <c r="A45" s="716" t="s">
        <v>235</v>
      </c>
      <c r="B45" s="716"/>
      <c r="C45" s="716"/>
      <c r="D45" s="716"/>
      <c r="E45" s="716"/>
      <c r="F45" s="341">
        <f>ROUND((F44+F43),4)</f>
        <v>8.6599999999999996E-2</v>
      </c>
      <c r="G45" s="342">
        <f>SUM(G44:G44)</f>
        <v>235.02497999999997</v>
      </c>
    </row>
    <row r="46" spans="1:7" ht="9" customHeight="1">
      <c r="A46" s="350"/>
      <c r="B46" s="351"/>
      <c r="C46" s="351"/>
      <c r="D46" s="351"/>
      <c r="E46" s="351"/>
      <c r="F46" s="352"/>
      <c r="G46" s="353"/>
    </row>
    <row r="47" spans="1:7" ht="20.100000000000001" customHeight="1">
      <c r="A47" s="721" t="s">
        <v>236</v>
      </c>
      <c r="B47" s="721"/>
      <c r="C47" s="721"/>
      <c r="D47" s="721"/>
      <c r="E47" s="721"/>
      <c r="F47" s="354">
        <f>ROUND(F19+F32+F40+F45,4)</f>
        <v>0.89859999999999995</v>
      </c>
      <c r="G47" s="355">
        <f>G19+G32+G40+G45</f>
        <v>32041.738939999999</v>
      </c>
    </row>
    <row r="48" spans="1:7" ht="24.95" customHeight="1">
      <c r="A48" s="222" t="s">
        <v>30</v>
      </c>
      <c r="B48" s="251"/>
      <c r="C48" s="252"/>
      <c r="D48" s="222" t="s">
        <v>31</v>
      </c>
      <c r="E48" s="251"/>
      <c r="F48" s="251"/>
      <c r="G48" s="252"/>
    </row>
    <row r="49" spans="1:7" ht="24.95" customHeight="1">
      <c r="A49" s="356" t="s">
        <v>32</v>
      </c>
      <c r="B49" s="357"/>
      <c r="C49" s="357"/>
      <c r="D49" s="357"/>
      <c r="E49" s="358"/>
      <c r="F49" s="356" t="s">
        <v>33</v>
      </c>
      <c r="G49" s="358"/>
    </row>
    <row r="50" spans="1:7" ht="17.25" customHeight="1">
      <c r="A50" s="219" t="s">
        <v>202</v>
      </c>
      <c r="B50" s="210"/>
      <c r="C50" s="210"/>
      <c r="D50" s="210"/>
      <c r="E50" s="210"/>
      <c r="F50" s="210"/>
      <c r="G50" s="359"/>
    </row>
    <row r="51" spans="1:7" ht="15" customHeight="1">
      <c r="A51" s="327"/>
      <c r="B51" s="328"/>
      <c r="C51" s="328"/>
      <c r="D51" s="328"/>
      <c r="E51" s="328"/>
      <c r="F51" s="328"/>
      <c r="G51" s="303"/>
    </row>
  </sheetData>
  <mergeCells count="24">
    <mergeCell ref="B9:E9"/>
    <mergeCell ref="A19:E19"/>
    <mergeCell ref="A20:F20"/>
    <mergeCell ref="A1:F2"/>
    <mergeCell ref="A3:G3"/>
    <mergeCell ref="A7:E8"/>
    <mergeCell ref="F7:G7"/>
    <mergeCell ref="C6:F6"/>
    <mergeCell ref="A41:G41"/>
    <mergeCell ref="A47:E47"/>
    <mergeCell ref="B42:E42"/>
    <mergeCell ref="B44:E44"/>
    <mergeCell ref="A45:E45"/>
    <mergeCell ref="B43:E43"/>
    <mergeCell ref="A40:E40"/>
    <mergeCell ref="B21:E21"/>
    <mergeCell ref="A32:E32"/>
    <mergeCell ref="B35:E35"/>
    <mergeCell ref="B39:E39"/>
    <mergeCell ref="B33:G33"/>
    <mergeCell ref="B34:E34"/>
    <mergeCell ref="B36:E36"/>
    <mergeCell ref="B38:E38"/>
    <mergeCell ref="B37:E37"/>
  </mergeCells>
  <phoneticPr fontId="20" type="noConversion"/>
  <printOptions horizontalCentered="1"/>
  <pageMargins left="0.78740157480314965" right="0.39370078740157483" top="0.59055118110236227" bottom="0.39370078740157483" header="0.51181102362204722" footer="0.51181102362204722"/>
  <pageSetup paperSize="9" firstPageNumber="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62"/>
  <sheetViews>
    <sheetView showGridLines="0" workbookViewId="0">
      <selection sqref="A1:H2"/>
    </sheetView>
  </sheetViews>
  <sheetFormatPr defaultColWidth="11.42578125" defaultRowHeight="15" customHeight="1"/>
  <cols>
    <col min="1" max="1" width="4.5703125" style="193" customWidth="1"/>
    <col min="2" max="3" width="14.7109375" style="193" customWidth="1"/>
    <col min="4" max="7" width="8" style="193" customWidth="1"/>
    <col min="8" max="9" width="14.28515625" style="193" customWidth="1"/>
    <col min="10" max="10" width="10.140625" style="193" customWidth="1"/>
    <col min="11" max="16384" width="11.42578125" style="193"/>
  </cols>
  <sheetData>
    <row r="1" spans="1:13" ht="9.9499999999999993" customHeight="1">
      <c r="A1" s="650" t="s">
        <v>237</v>
      </c>
      <c r="B1" s="650"/>
      <c r="C1" s="650"/>
      <c r="D1" s="650"/>
      <c r="E1" s="650"/>
      <c r="F1" s="650"/>
      <c r="G1" s="650"/>
      <c r="H1" s="650"/>
      <c r="I1" s="25" t="s">
        <v>1</v>
      </c>
    </row>
    <row r="2" spans="1:13" ht="20.100000000000001" customHeight="1">
      <c r="A2" s="650"/>
      <c r="B2" s="650"/>
      <c r="C2" s="650"/>
      <c r="D2" s="650"/>
      <c r="E2" s="650"/>
      <c r="F2" s="650"/>
      <c r="G2" s="650"/>
      <c r="H2" s="650"/>
      <c r="I2" s="26" t="s">
        <v>238</v>
      </c>
    </row>
    <row r="3" spans="1:13" ht="12.6" customHeight="1">
      <c r="A3" s="663" t="s">
        <v>3</v>
      </c>
      <c r="B3" s="663"/>
      <c r="C3" s="663"/>
      <c r="D3" s="663"/>
      <c r="E3" s="663"/>
      <c r="F3" s="663"/>
      <c r="G3" s="663"/>
      <c r="H3" s="663"/>
      <c r="I3" s="663"/>
    </row>
    <row r="4" spans="1:13" ht="12.6" customHeight="1">
      <c r="A4" s="234"/>
      <c r="B4" s="235"/>
      <c r="C4" s="235"/>
      <c r="D4" s="235"/>
      <c r="E4" s="235"/>
      <c r="F4" s="235"/>
      <c r="G4" s="235"/>
      <c r="H4" s="235"/>
      <c r="I4" s="299"/>
    </row>
    <row r="5" spans="1:13" ht="12.6" customHeight="1">
      <c r="A5" s="701" t="s">
        <v>4</v>
      </c>
      <c r="B5" s="701"/>
      <c r="C5" s="701"/>
      <c r="D5" s="701" t="s">
        <v>5</v>
      </c>
      <c r="E5" s="701"/>
      <c r="F5" s="701"/>
      <c r="G5" s="701"/>
      <c r="H5" s="701"/>
      <c r="I5" s="201" t="s">
        <v>6</v>
      </c>
    </row>
    <row r="6" spans="1:13" ht="20.100000000000001" customHeight="1">
      <c r="A6" s="222" t="str">
        <f>PFP!A6</f>
        <v>Região do Baixio do Poço Magro - Guanambi/BA</v>
      </c>
      <c r="B6" s="251"/>
      <c r="C6" s="252"/>
      <c r="D6" s="749" t="str">
        <f>PFP!F6</f>
        <v>Projeto Básico do Sistema de Abastecimento de Água Bruta na Região do Poço Magro e Adjacências.</v>
      </c>
      <c r="E6" s="750"/>
      <c r="F6" s="750"/>
      <c r="G6" s="750"/>
      <c r="H6" s="751"/>
      <c r="I6" s="252"/>
    </row>
    <row r="7" spans="1:13" ht="12.6" customHeight="1">
      <c r="A7" s="663" t="s">
        <v>239</v>
      </c>
      <c r="B7" s="663"/>
      <c r="C7" s="663"/>
      <c r="D7" s="663"/>
      <c r="E7" s="663"/>
      <c r="F7" s="663"/>
      <c r="G7" s="663"/>
      <c r="H7" s="663"/>
      <c r="I7" s="663"/>
    </row>
    <row r="8" spans="1:13" ht="12.6" customHeight="1">
      <c r="A8" s="234"/>
      <c r="B8" s="235"/>
      <c r="C8" s="235"/>
      <c r="D8" s="235"/>
      <c r="E8" s="235"/>
      <c r="F8" s="235"/>
      <c r="G8" s="235"/>
      <c r="H8" s="235"/>
      <c r="I8" s="299"/>
    </row>
    <row r="9" spans="1:13" ht="12.6" customHeight="1">
      <c r="A9" s="752" t="s">
        <v>240</v>
      </c>
      <c r="B9" s="752"/>
      <c r="C9" s="752"/>
      <c r="D9" s="753" t="s">
        <v>241</v>
      </c>
      <c r="E9" s="753"/>
      <c r="F9" s="753" t="s">
        <v>242</v>
      </c>
      <c r="G9" s="753"/>
      <c r="H9" s="753" t="s">
        <v>243</v>
      </c>
      <c r="I9" s="753"/>
    </row>
    <row r="10" spans="1:13" ht="12.6" customHeight="1">
      <c r="A10" s="360"/>
      <c r="B10" s="361"/>
      <c r="C10" s="362"/>
      <c r="D10" s="363" t="s">
        <v>244</v>
      </c>
      <c r="E10" s="364" t="s">
        <v>245</v>
      </c>
      <c r="F10" s="748"/>
      <c r="G10" s="748"/>
      <c r="H10" s="748"/>
      <c r="I10" s="748"/>
    </row>
    <row r="11" spans="1:13" ht="12.6" customHeight="1">
      <c r="A11" s="743" t="s">
        <v>246</v>
      </c>
      <c r="B11" s="743"/>
      <c r="C11" s="743"/>
      <c r="D11" s="743"/>
      <c r="E11" s="743"/>
      <c r="F11" s="743"/>
      <c r="G11" s="743"/>
      <c r="H11" s="743"/>
      <c r="I11" s="743"/>
    </row>
    <row r="12" spans="1:13" s="210" customFormat="1" ht="15" customHeight="1">
      <c r="A12" s="744" t="s">
        <v>247</v>
      </c>
      <c r="B12" s="744"/>
      <c r="C12" s="744"/>
      <c r="D12" s="745" t="s">
        <v>248</v>
      </c>
      <c r="E12" s="745"/>
      <c r="F12" s="746" t="s">
        <v>249</v>
      </c>
      <c r="G12" s="746"/>
      <c r="H12" s="367" t="s">
        <v>250</v>
      </c>
      <c r="I12" s="367" t="s">
        <v>251</v>
      </c>
      <c r="K12" s="302"/>
      <c r="L12" s="302"/>
      <c r="M12" s="302"/>
    </row>
    <row r="13" spans="1:13" s="210" customFormat="1" ht="15" customHeight="1">
      <c r="A13" s="747"/>
      <c r="B13" s="747"/>
      <c r="C13" s="747"/>
      <c r="D13" s="368"/>
      <c r="E13" s="369"/>
      <c r="F13" s="370"/>
      <c r="G13" s="371"/>
      <c r="H13" s="372"/>
      <c r="I13" s="371"/>
      <c r="K13" s="302"/>
      <c r="L13" s="302"/>
      <c r="M13" s="302"/>
    </row>
    <row r="14" spans="1:13" s="210" customFormat="1" ht="15" customHeight="1">
      <c r="A14" s="747"/>
      <c r="B14" s="747"/>
      <c r="C14" s="747"/>
      <c r="D14" s="368"/>
      <c r="E14" s="369"/>
      <c r="F14" s="370"/>
      <c r="G14" s="371"/>
      <c r="H14" s="372"/>
      <c r="I14" s="371"/>
      <c r="K14" s="302"/>
      <c r="L14" s="302"/>
      <c r="M14" s="302"/>
    </row>
    <row r="15" spans="1:13" s="210" customFormat="1" ht="15" customHeight="1">
      <c r="A15" s="747"/>
      <c r="B15" s="747"/>
      <c r="C15" s="747"/>
      <c r="D15" s="368"/>
      <c r="E15" s="369"/>
      <c r="F15" s="370"/>
      <c r="G15" s="371"/>
      <c r="H15" s="372"/>
      <c r="I15" s="371"/>
      <c r="K15" s="302"/>
      <c r="L15" s="302"/>
      <c r="M15" s="302"/>
    </row>
    <row r="16" spans="1:13" s="210" customFormat="1" ht="15" customHeight="1">
      <c r="A16" s="747"/>
      <c r="B16" s="747"/>
      <c r="C16" s="747"/>
      <c r="D16" s="368"/>
      <c r="E16" s="369"/>
      <c r="F16" s="370"/>
      <c r="G16" s="371"/>
      <c r="H16" s="372"/>
      <c r="I16" s="371"/>
      <c r="K16" s="302"/>
      <c r="L16" s="302"/>
      <c r="M16" s="302"/>
    </row>
    <row r="17" spans="1:13" s="210" customFormat="1" ht="15" customHeight="1">
      <c r="A17" s="747"/>
      <c r="B17" s="747"/>
      <c r="C17" s="747"/>
      <c r="D17" s="368"/>
      <c r="E17" s="369"/>
      <c r="F17" s="370"/>
      <c r="G17" s="371"/>
      <c r="H17" s="372"/>
      <c r="I17" s="371"/>
      <c r="K17" s="302"/>
      <c r="L17" s="302"/>
      <c r="M17" s="302"/>
    </row>
    <row r="18" spans="1:13" s="210" customFormat="1" ht="15" customHeight="1">
      <c r="A18" s="735"/>
      <c r="B18" s="735"/>
      <c r="C18" s="735"/>
      <c r="D18" s="736"/>
      <c r="E18" s="736"/>
      <c r="F18" s="737"/>
      <c r="G18" s="737"/>
      <c r="H18" s="373"/>
      <c r="I18" s="374"/>
    </row>
    <row r="19" spans="1:13" s="210" customFormat="1" ht="15" customHeight="1">
      <c r="A19" s="735"/>
      <c r="B19" s="735"/>
      <c r="C19" s="735"/>
      <c r="D19" s="736"/>
      <c r="E19" s="736"/>
      <c r="F19" s="737"/>
      <c r="G19" s="737"/>
      <c r="H19" s="373"/>
      <c r="I19" s="374"/>
    </row>
    <row r="20" spans="1:13" s="210" customFormat="1" ht="15" customHeight="1">
      <c r="A20" s="735"/>
      <c r="B20" s="735"/>
      <c r="C20" s="735"/>
      <c r="D20" s="736"/>
      <c r="E20" s="736"/>
      <c r="F20" s="741"/>
      <c r="G20" s="741"/>
      <c r="H20" s="375"/>
      <c r="I20" s="376"/>
    </row>
    <row r="21" spans="1:13" s="210" customFormat="1" ht="15" customHeight="1">
      <c r="A21" s="735"/>
      <c r="B21" s="735"/>
      <c r="C21" s="735"/>
      <c r="D21" s="736"/>
      <c r="E21" s="736"/>
      <c r="F21" s="737"/>
      <c r="G21" s="737"/>
      <c r="H21" s="377"/>
      <c r="I21" s="378"/>
    </row>
    <row r="22" spans="1:13" s="210" customFormat="1" ht="15" customHeight="1">
      <c r="A22" s="738"/>
      <c r="B22" s="738"/>
      <c r="C22" s="738"/>
      <c r="D22" s="739"/>
      <c r="E22" s="739"/>
      <c r="F22" s="740"/>
      <c r="G22" s="740"/>
      <c r="H22" s="379"/>
      <c r="I22" s="380"/>
    </row>
    <row r="23" spans="1:13" ht="12.6" customHeight="1">
      <c r="A23" s="381" t="s">
        <v>252</v>
      </c>
      <c r="B23" s="734" t="s">
        <v>253</v>
      </c>
      <c r="C23" s="734"/>
      <c r="D23" s="734"/>
      <c r="E23" s="734"/>
      <c r="F23" s="734"/>
      <c r="G23" s="734"/>
      <c r="H23" s="734"/>
      <c r="I23" s="734"/>
    </row>
    <row r="24" spans="1:13" ht="12.6" customHeight="1">
      <c r="A24" s="194"/>
      <c r="B24" s="223"/>
      <c r="C24" s="223"/>
      <c r="D24" s="223"/>
      <c r="E24" s="223"/>
      <c r="F24" s="223"/>
      <c r="G24" s="223"/>
      <c r="H24" s="223"/>
      <c r="I24" s="224"/>
    </row>
    <row r="25" spans="1:13" ht="12.6" customHeight="1">
      <c r="A25" s="194"/>
      <c r="B25" s="223"/>
      <c r="C25" s="223"/>
      <c r="D25" s="223"/>
      <c r="E25" s="223"/>
      <c r="F25" s="223"/>
      <c r="G25" s="223"/>
      <c r="H25" s="223"/>
      <c r="I25" s="224"/>
    </row>
    <row r="26" spans="1:13" ht="12.6" customHeight="1">
      <c r="A26" s="194"/>
      <c r="B26" s="223"/>
      <c r="C26" s="223"/>
      <c r="D26" s="223"/>
      <c r="E26" s="223"/>
      <c r="F26" s="223"/>
      <c r="G26" s="223"/>
      <c r="H26" s="223"/>
      <c r="I26" s="224"/>
    </row>
    <row r="27" spans="1:13" ht="12.6" customHeight="1">
      <c r="A27" s="194"/>
      <c r="B27" s="223"/>
      <c r="C27" s="223"/>
      <c r="D27" s="223"/>
      <c r="E27" s="223"/>
      <c r="F27" s="223"/>
      <c r="G27" s="223"/>
      <c r="H27" s="223"/>
      <c r="I27" s="224"/>
    </row>
    <row r="28" spans="1:13" ht="12.6" customHeight="1">
      <c r="A28" s="194"/>
      <c r="B28" s="223"/>
      <c r="C28" s="223"/>
      <c r="D28" s="223"/>
      <c r="E28" s="223"/>
      <c r="F28" s="223"/>
      <c r="G28" s="223"/>
      <c r="H28" s="223"/>
      <c r="I28" s="224"/>
    </row>
    <row r="29" spans="1:13" ht="12.6" customHeight="1">
      <c r="A29" s="194"/>
      <c r="B29" s="223"/>
      <c r="C29" s="223"/>
      <c r="D29" s="223"/>
      <c r="E29" s="223"/>
      <c r="F29" s="223"/>
      <c r="G29" s="223"/>
      <c r="H29" s="223"/>
      <c r="I29" s="224"/>
    </row>
    <row r="30" spans="1:13" ht="12.6" customHeight="1">
      <c r="A30" s="194"/>
      <c r="B30" s="223"/>
      <c r="C30" s="223"/>
      <c r="D30" s="223"/>
      <c r="E30" s="223"/>
      <c r="F30" s="223"/>
      <c r="G30" s="223"/>
      <c r="H30" s="223"/>
      <c r="I30" s="224"/>
    </row>
    <row r="31" spans="1:13" ht="12.6" customHeight="1">
      <c r="A31" s="194"/>
      <c r="B31" s="223"/>
      <c r="C31" s="223"/>
      <c r="D31" s="223"/>
      <c r="E31" s="223"/>
      <c r="F31" s="223"/>
      <c r="G31" s="223"/>
      <c r="H31" s="223"/>
      <c r="I31" s="224"/>
    </row>
    <row r="32" spans="1:13" ht="12.6" customHeight="1">
      <c r="A32" s="194"/>
      <c r="B32" s="223"/>
      <c r="C32" s="223"/>
      <c r="D32" s="223"/>
      <c r="E32" s="223"/>
      <c r="F32" s="223"/>
      <c r="G32" s="223"/>
      <c r="H32" s="223"/>
      <c r="I32" s="224"/>
    </row>
    <row r="33" spans="1:9" ht="12.6" customHeight="1">
      <c r="A33" s="194"/>
      <c r="B33" s="223"/>
      <c r="C33" s="223"/>
      <c r="D33" s="223"/>
      <c r="E33" s="223"/>
      <c r="F33" s="223"/>
      <c r="G33" s="223"/>
      <c r="H33" s="223"/>
      <c r="I33" s="224"/>
    </row>
    <row r="34" spans="1:9" ht="12.6" customHeight="1">
      <c r="A34" s="194"/>
      <c r="B34" s="223"/>
      <c r="C34" s="223"/>
      <c r="D34" s="223"/>
      <c r="E34" s="223"/>
      <c r="F34" s="223"/>
      <c r="G34" s="223"/>
      <c r="H34" s="223"/>
      <c r="I34" s="224"/>
    </row>
    <row r="35" spans="1:9" ht="12.6" customHeight="1">
      <c r="A35" s="194"/>
      <c r="B35" s="223"/>
      <c r="C35" s="223"/>
      <c r="D35" s="223"/>
      <c r="E35" s="223"/>
      <c r="F35" s="223"/>
      <c r="G35" s="223"/>
      <c r="H35" s="223"/>
      <c r="I35" s="224"/>
    </row>
    <row r="36" spans="1:9" ht="12.6" customHeight="1">
      <c r="A36" s="194"/>
      <c r="B36" s="223"/>
      <c r="C36" s="223"/>
      <c r="D36" s="223"/>
      <c r="E36" s="223"/>
      <c r="F36" s="223"/>
      <c r="G36" s="223"/>
      <c r="H36" s="223"/>
      <c r="I36" s="224"/>
    </row>
    <row r="37" spans="1:9" ht="12.6" customHeight="1">
      <c r="A37" s="194"/>
      <c r="B37" s="223"/>
      <c r="C37" s="223"/>
      <c r="D37" s="223"/>
      <c r="E37" s="223"/>
      <c r="F37" s="223"/>
      <c r="G37" s="223"/>
      <c r="H37" s="223"/>
      <c r="I37" s="224"/>
    </row>
    <row r="38" spans="1:9" ht="12.6" customHeight="1">
      <c r="A38" s="194"/>
      <c r="B38" s="223"/>
      <c r="C38" s="223"/>
      <c r="D38" s="223"/>
      <c r="E38" s="223"/>
      <c r="F38" s="223"/>
      <c r="G38" s="223"/>
      <c r="H38" s="223"/>
      <c r="I38" s="224"/>
    </row>
    <row r="39" spans="1:9" ht="12.6" customHeight="1">
      <c r="A39" s="194"/>
      <c r="B39" s="223"/>
      <c r="C39" s="223"/>
      <c r="D39" s="223"/>
      <c r="E39" s="223"/>
      <c r="F39" s="223"/>
      <c r="G39" s="223"/>
      <c r="H39" s="223"/>
      <c r="I39" s="224"/>
    </row>
    <row r="40" spans="1:9" ht="12.6" customHeight="1">
      <c r="A40" s="194"/>
      <c r="B40" s="223"/>
      <c r="C40" s="223"/>
      <c r="D40" s="223"/>
      <c r="E40" s="223"/>
      <c r="F40" s="223"/>
      <c r="G40" s="223"/>
      <c r="H40" s="223"/>
      <c r="I40" s="224"/>
    </row>
    <row r="41" spans="1:9" ht="12.6" customHeight="1">
      <c r="A41" s="194"/>
      <c r="B41" s="223"/>
      <c r="C41" s="223"/>
      <c r="D41" s="223"/>
      <c r="E41" s="223"/>
      <c r="F41" s="223"/>
      <c r="G41" s="223"/>
      <c r="H41" s="223"/>
      <c r="I41" s="224"/>
    </row>
    <row r="42" spans="1:9" ht="12.6" customHeight="1">
      <c r="A42" s="194"/>
      <c r="B42" s="223"/>
      <c r="C42" s="223"/>
      <c r="D42" s="223"/>
      <c r="E42" s="223"/>
      <c r="F42" s="223"/>
      <c r="G42" s="223"/>
      <c r="H42" s="223"/>
      <c r="I42" s="224"/>
    </row>
    <row r="43" spans="1:9" ht="12.6" customHeight="1">
      <c r="A43" s="194"/>
      <c r="B43" s="223"/>
      <c r="C43" s="223"/>
      <c r="D43" s="223"/>
      <c r="E43" s="223"/>
      <c r="F43" s="223"/>
      <c r="G43" s="223"/>
      <c r="H43" s="223"/>
      <c r="I43" s="224"/>
    </row>
    <row r="44" spans="1:9" ht="12.6" customHeight="1">
      <c r="A44" s="194"/>
      <c r="B44" s="223"/>
      <c r="C44" s="223"/>
      <c r="D44" s="223"/>
      <c r="E44" s="223"/>
      <c r="F44" s="223"/>
      <c r="G44" s="223"/>
      <c r="H44" s="223"/>
      <c r="I44" s="224"/>
    </row>
    <row r="45" spans="1:9" ht="12.6" customHeight="1">
      <c r="A45" s="194"/>
      <c r="B45" s="223"/>
      <c r="C45" s="223"/>
      <c r="D45" s="223"/>
      <c r="E45" s="223"/>
      <c r="F45" s="223"/>
      <c r="G45" s="223"/>
      <c r="H45" s="223"/>
      <c r="I45" s="224"/>
    </row>
    <row r="46" spans="1:9" ht="12.6" customHeight="1">
      <c r="A46" s="194"/>
      <c r="B46" s="223"/>
      <c r="C46" s="223"/>
      <c r="D46" s="223"/>
      <c r="E46" s="223"/>
      <c r="F46" s="223"/>
      <c r="G46" s="223"/>
      <c r="H46" s="223"/>
      <c r="I46" s="224"/>
    </row>
    <row r="47" spans="1:9" ht="12.6" customHeight="1">
      <c r="A47" s="194"/>
      <c r="B47" s="223"/>
      <c r="C47" s="223"/>
      <c r="D47" s="223"/>
      <c r="E47" s="223"/>
      <c r="F47" s="223"/>
      <c r="G47" s="223"/>
      <c r="H47" s="223"/>
      <c r="I47" s="224"/>
    </row>
    <row r="48" spans="1:9" ht="12.6" customHeight="1">
      <c r="A48" s="194"/>
      <c r="B48" s="223"/>
      <c r="C48" s="223"/>
      <c r="D48" s="223"/>
      <c r="E48" s="223"/>
      <c r="F48" s="223"/>
      <c r="G48" s="223"/>
      <c r="H48" s="223"/>
      <c r="I48" s="224"/>
    </row>
    <row r="49" spans="1:9" ht="12.6" customHeight="1">
      <c r="A49" s="320"/>
      <c r="B49" s="226"/>
      <c r="C49" s="226"/>
      <c r="D49" s="226"/>
      <c r="E49" s="226"/>
      <c r="F49" s="226"/>
      <c r="G49" s="226"/>
      <c r="H49" s="226"/>
      <c r="I49" s="227"/>
    </row>
    <row r="50" spans="1:9" ht="12.6" customHeight="1">
      <c r="A50" s="651" t="s">
        <v>254</v>
      </c>
      <c r="B50" s="651"/>
      <c r="C50" s="651"/>
      <c r="D50" s="651"/>
      <c r="E50" s="651"/>
      <c r="F50" s="742" t="s">
        <v>255</v>
      </c>
      <c r="G50" s="742"/>
      <c r="H50" s="742"/>
      <c r="I50" s="742"/>
    </row>
    <row r="51" spans="1:9" ht="12.6" customHeight="1">
      <c r="A51" s="728"/>
      <c r="B51" s="728"/>
      <c r="C51" s="728"/>
      <c r="D51" s="728"/>
      <c r="E51" s="728"/>
      <c r="F51" s="729"/>
      <c r="G51" s="729"/>
      <c r="H51" s="729"/>
      <c r="I51" s="729"/>
    </row>
    <row r="52" spans="1:9" ht="12.6" customHeight="1">
      <c r="A52" s="663" t="s">
        <v>30</v>
      </c>
      <c r="B52" s="663"/>
      <c r="C52" s="663"/>
      <c r="D52" s="663"/>
      <c r="E52" s="663"/>
      <c r="F52" s="730" t="s">
        <v>31</v>
      </c>
      <c r="G52" s="730"/>
      <c r="H52" s="730"/>
      <c r="I52" s="730"/>
    </row>
    <row r="53" spans="1:9" ht="12.6" customHeight="1">
      <c r="A53" s="729"/>
      <c r="B53" s="729"/>
      <c r="C53" s="729"/>
      <c r="D53" s="729"/>
      <c r="E53" s="729"/>
      <c r="F53" s="729"/>
      <c r="G53" s="729"/>
      <c r="H53" s="729"/>
      <c r="I53" s="729"/>
    </row>
    <row r="54" spans="1:9" ht="12.6" customHeight="1">
      <c r="A54" s="701" t="s">
        <v>32</v>
      </c>
      <c r="B54" s="701"/>
      <c r="C54" s="701"/>
      <c r="D54" s="701"/>
      <c r="E54" s="701"/>
      <c r="F54" s="701"/>
      <c r="G54" s="701"/>
      <c r="H54" s="222" t="s">
        <v>33</v>
      </c>
      <c r="I54" s="252"/>
    </row>
    <row r="55" spans="1:9" ht="12.6" customHeight="1">
      <c r="A55" s="651"/>
      <c r="B55" s="651"/>
      <c r="C55" s="651"/>
      <c r="D55" s="651"/>
      <c r="E55" s="651"/>
      <c r="F55" s="651"/>
      <c r="G55" s="651"/>
      <c r="H55" s="729"/>
      <c r="I55" s="729"/>
    </row>
    <row r="56" spans="1:9" ht="12" customHeight="1">
      <c r="A56" s="732" t="s">
        <v>34</v>
      </c>
      <c r="B56" s="732"/>
      <c r="C56" s="732"/>
      <c r="D56" s="732"/>
      <c r="E56" s="732"/>
      <c r="F56" s="732"/>
      <c r="G56" s="732"/>
      <c r="H56" s="732"/>
      <c r="I56" s="732"/>
    </row>
    <row r="57" spans="1:9" ht="12" customHeight="1">
      <c r="A57" s="382" t="s">
        <v>256</v>
      </c>
      <c r="B57" s="383"/>
      <c r="C57" s="383"/>
      <c r="D57" s="383"/>
      <c r="E57" s="383"/>
      <c r="F57" s="383"/>
      <c r="G57" s="383"/>
      <c r="H57" s="383"/>
      <c r="I57" s="384"/>
    </row>
    <row r="58" spans="1:9" ht="12" customHeight="1">
      <c r="A58" s="382" t="s">
        <v>257</v>
      </c>
      <c r="B58" s="383"/>
      <c r="C58" s="383"/>
      <c r="D58" s="383"/>
      <c r="E58" s="383"/>
      <c r="F58" s="383"/>
      <c r="G58" s="383"/>
      <c r="H58" s="383"/>
      <c r="I58" s="384"/>
    </row>
    <row r="59" spans="1:9" ht="12" customHeight="1">
      <c r="A59" s="382" t="s">
        <v>258</v>
      </c>
      <c r="B59" s="383"/>
      <c r="C59" s="383"/>
      <c r="D59" s="383"/>
      <c r="E59" s="383"/>
      <c r="F59" s="383"/>
      <c r="G59" s="383"/>
      <c r="H59" s="383"/>
      <c r="I59" s="384"/>
    </row>
    <row r="60" spans="1:9" ht="12" customHeight="1">
      <c r="A60" s="733" t="s">
        <v>259</v>
      </c>
      <c r="B60" s="733"/>
      <c r="C60" s="733"/>
      <c r="D60" s="733"/>
      <c r="E60" s="733"/>
      <c r="F60" s="733"/>
      <c r="G60" s="733"/>
      <c r="H60" s="733"/>
      <c r="I60" s="733"/>
    </row>
    <row r="61" spans="1:9" ht="12" customHeight="1">
      <c r="A61" s="731"/>
      <c r="B61" s="731"/>
      <c r="C61" s="731"/>
      <c r="D61" s="731"/>
      <c r="E61" s="731"/>
      <c r="F61" s="731"/>
      <c r="G61" s="731"/>
      <c r="H61" s="731"/>
      <c r="I61" s="731"/>
    </row>
    <row r="62" spans="1:9" ht="12" customHeight="1">
      <c r="A62" s="731"/>
      <c r="B62" s="731"/>
      <c r="C62" s="731"/>
      <c r="D62" s="731"/>
      <c r="E62" s="731"/>
      <c r="F62" s="731"/>
      <c r="G62" s="731"/>
      <c r="H62" s="731"/>
      <c r="I62" s="731"/>
    </row>
  </sheetData>
  <mergeCells count="52">
    <mergeCell ref="F10:G10"/>
    <mergeCell ref="H10:I10"/>
    <mergeCell ref="A1:H2"/>
    <mergeCell ref="A3:I3"/>
    <mergeCell ref="A5:C5"/>
    <mergeCell ref="D5:H5"/>
    <mergeCell ref="D6:H6"/>
    <mergeCell ref="A7:I7"/>
    <mergeCell ref="A9:C9"/>
    <mergeCell ref="D9:E9"/>
    <mergeCell ref="F9:G9"/>
    <mergeCell ref="H9:I9"/>
    <mergeCell ref="D18:E18"/>
    <mergeCell ref="F18:G18"/>
    <mergeCell ref="A11:I11"/>
    <mergeCell ref="A12:C12"/>
    <mergeCell ref="D12:E12"/>
    <mergeCell ref="F12:G12"/>
    <mergeCell ref="A13:C13"/>
    <mergeCell ref="A14:C14"/>
    <mergeCell ref="A15:C15"/>
    <mergeCell ref="A16:C16"/>
    <mergeCell ref="A17:C17"/>
    <mergeCell ref="A18:C18"/>
    <mergeCell ref="B23:I23"/>
    <mergeCell ref="A50:E50"/>
    <mergeCell ref="A19:C19"/>
    <mergeCell ref="D19:E19"/>
    <mergeCell ref="F19:G19"/>
    <mergeCell ref="A20:C20"/>
    <mergeCell ref="A22:C22"/>
    <mergeCell ref="D22:E22"/>
    <mergeCell ref="F22:G22"/>
    <mergeCell ref="D20:E20"/>
    <mergeCell ref="F20:G20"/>
    <mergeCell ref="A21:C21"/>
    <mergeCell ref="D21:E21"/>
    <mergeCell ref="F21:G21"/>
    <mergeCell ref="F50:I50"/>
    <mergeCell ref="A62:I62"/>
    <mergeCell ref="A54:G54"/>
    <mergeCell ref="A55:G55"/>
    <mergeCell ref="H55:I55"/>
    <mergeCell ref="A56:I56"/>
    <mergeCell ref="A60:I60"/>
    <mergeCell ref="A61:I61"/>
    <mergeCell ref="A51:E51"/>
    <mergeCell ref="F51:I51"/>
    <mergeCell ref="A53:E53"/>
    <mergeCell ref="F53:I53"/>
    <mergeCell ref="A52:E52"/>
    <mergeCell ref="F52:I52"/>
  </mergeCells>
  <phoneticPr fontId="20" type="noConversion"/>
  <printOptions horizontalCentered="1"/>
  <pageMargins left="0.78749999999999998" right="0.39374999999999999" top="0.98402777777777783" bottom="0.39374999999999999" header="0.51180555555555562" footer="0.51180555555555562"/>
  <pageSetup paperSize="9" scale="95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59"/>
  <sheetViews>
    <sheetView showGridLines="0" workbookViewId="0">
      <selection activeCell="G43" sqref="G43"/>
    </sheetView>
  </sheetViews>
  <sheetFormatPr defaultColWidth="11.42578125" defaultRowHeight="15" customHeight="1"/>
  <cols>
    <col min="1" max="1" width="4.5703125" style="193" customWidth="1"/>
    <col min="2" max="2" width="13.28515625" style="193" customWidth="1"/>
    <col min="3" max="3" width="12.7109375" style="193" customWidth="1"/>
    <col min="4" max="4" width="8.28515625" style="193" customWidth="1"/>
    <col min="5" max="5" width="12.140625" style="193" customWidth="1"/>
    <col min="6" max="6" width="12.42578125" style="193" customWidth="1"/>
    <col min="7" max="7" width="6.85546875" style="193" customWidth="1"/>
    <col min="8" max="8" width="11.85546875" style="193" customWidth="1"/>
    <col min="9" max="9" width="12.42578125" style="193" customWidth="1"/>
    <col min="10" max="16384" width="11.42578125" style="193"/>
  </cols>
  <sheetData>
    <row r="1" spans="1:12" ht="9.9499999999999993" customHeight="1">
      <c r="A1" s="650" t="s">
        <v>260</v>
      </c>
      <c r="B1" s="650"/>
      <c r="C1" s="650"/>
      <c r="D1" s="650"/>
      <c r="E1" s="650"/>
      <c r="F1" s="650"/>
      <c r="G1" s="650"/>
      <c r="H1" s="650"/>
      <c r="I1" s="25" t="s">
        <v>1</v>
      </c>
    </row>
    <row r="2" spans="1:12" ht="20.100000000000001" customHeight="1">
      <c r="A2" s="650"/>
      <c r="B2" s="650"/>
      <c r="C2" s="650"/>
      <c r="D2" s="650"/>
      <c r="E2" s="650"/>
      <c r="F2" s="650"/>
      <c r="G2" s="650"/>
      <c r="H2" s="650"/>
      <c r="I2" s="26" t="s">
        <v>261</v>
      </c>
    </row>
    <row r="3" spans="1:12" ht="12.6" customHeight="1">
      <c r="A3" s="663" t="s">
        <v>3</v>
      </c>
      <c r="B3" s="663"/>
      <c r="C3" s="663"/>
      <c r="D3" s="663"/>
      <c r="E3" s="663"/>
      <c r="F3" s="663"/>
      <c r="G3" s="663"/>
      <c r="H3" s="663"/>
      <c r="I3" s="663"/>
    </row>
    <row r="4" spans="1:12" ht="12.6" customHeight="1">
      <c r="A4" s="234"/>
      <c r="B4" s="235"/>
      <c r="C4" s="235"/>
      <c r="D4" s="235"/>
      <c r="E4" s="235"/>
      <c r="F4" s="235"/>
      <c r="G4" s="235"/>
      <c r="H4" s="235"/>
      <c r="I4" s="299"/>
    </row>
    <row r="5" spans="1:12" ht="12.6" customHeight="1">
      <c r="A5" s="198" t="s">
        <v>4</v>
      </c>
      <c r="B5" s="200"/>
      <c r="C5" s="199"/>
      <c r="D5" s="701" t="s">
        <v>5</v>
      </c>
      <c r="E5" s="701"/>
      <c r="F5" s="701"/>
      <c r="G5" s="701"/>
      <c r="H5" s="701"/>
      <c r="I5" s="201" t="s">
        <v>6</v>
      </c>
    </row>
    <row r="6" spans="1:12" ht="24.95" customHeight="1">
      <c r="A6" s="385" t="str">
        <f>PFP!A6</f>
        <v>Região do Baixio do Poço Magro - Guanambi/BA</v>
      </c>
      <c r="B6" s="300"/>
      <c r="C6" s="301"/>
      <c r="D6" s="749" t="str">
        <f>PFP!F6</f>
        <v>Projeto Básico do Sistema de Abastecimento de Água Bruta na Região do Poço Magro e Adjacências.</v>
      </c>
      <c r="E6" s="750"/>
      <c r="F6" s="750"/>
      <c r="G6" s="750"/>
      <c r="H6" s="750"/>
      <c r="I6" s="301"/>
    </row>
    <row r="7" spans="1:12" ht="9.9499999999999993" customHeight="1">
      <c r="A7" s="764" t="s">
        <v>262</v>
      </c>
      <c r="B7" s="764"/>
      <c r="C7" s="764"/>
      <c r="D7" s="765" t="s">
        <v>40</v>
      </c>
      <c r="E7" s="766" t="s">
        <v>263</v>
      </c>
      <c r="F7" s="766"/>
      <c r="G7" s="763" t="s">
        <v>264</v>
      </c>
      <c r="H7" s="386" t="s">
        <v>265</v>
      </c>
      <c r="I7" s="386" t="s">
        <v>266</v>
      </c>
    </row>
    <row r="8" spans="1:12" s="210" customFormat="1" ht="9.9499999999999993" customHeight="1">
      <c r="A8" s="764"/>
      <c r="B8" s="764"/>
      <c r="C8" s="764"/>
      <c r="D8" s="765"/>
      <c r="E8" s="766"/>
      <c r="F8" s="766"/>
      <c r="G8" s="763"/>
      <c r="H8" s="387" t="s">
        <v>107</v>
      </c>
      <c r="I8" s="387" t="s">
        <v>267</v>
      </c>
      <c r="J8" s="302"/>
      <c r="K8" s="302"/>
      <c r="L8" s="302"/>
    </row>
    <row r="9" spans="1:12" s="210" customFormat="1" ht="12.95" customHeight="1">
      <c r="A9" s="762" t="s">
        <v>76</v>
      </c>
      <c r="B9" s="762"/>
      <c r="C9" s="762"/>
      <c r="D9" s="388"/>
      <c r="E9" s="389"/>
      <c r="F9" s="390"/>
      <c r="G9" s="390"/>
      <c r="H9" s="387"/>
      <c r="I9" s="390"/>
      <c r="J9" s="302"/>
      <c r="K9" s="302"/>
      <c r="L9" s="302"/>
    </row>
    <row r="10" spans="1:12" s="210" customFormat="1" ht="12.95" customHeight="1">
      <c r="A10" s="755" t="s">
        <v>268</v>
      </c>
      <c r="B10" s="755"/>
      <c r="C10" s="755"/>
      <c r="D10" s="391" t="s">
        <v>51</v>
      </c>
      <c r="E10" s="755" t="s">
        <v>269</v>
      </c>
      <c r="F10" s="755"/>
      <c r="G10" s="390"/>
      <c r="H10" s="387"/>
      <c r="I10" s="390"/>
      <c r="J10" s="302"/>
      <c r="K10" s="302"/>
      <c r="L10" s="302"/>
    </row>
    <row r="11" spans="1:12" s="210" customFormat="1" ht="12.95" customHeight="1">
      <c r="A11" s="755" t="s">
        <v>270</v>
      </c>
      <c r="B11" s="755"/>
      <c r="C11" s="755"/>
      <c r="D11" s="391" t="s">
        <v>52</v>
      </c>
      <c r="E11" s="760" t="s">
        <v>404</v>
      </c>
      <c r="F11" s="760"/>
      <c r="G11" s="390"/>
      <c r="H11" s="387"/>
      <c r="I11" s="390"/>
      <c r="J11" s="302"/>
      <c r="K11" s="302"/>
      <c r="L11" s="302"/>
    </row>
    <row r="12" spans="1:12" s="210" customFormat="1" ht="12.95" customHeight="1">
      <c r="A12" s="755" t="s">
        <v>271</v>
      </c>
      <c r="B12" s="755"/>
      <c r="C12" s="755"/>
      <c r="D12" s="391" t="s">
        <v>53</v>
      </c>
      <c r="E12" s="755" t="s">
        <v>405</v>
      </c>
      <c r="F12" s="755"/>
      <c r="G12" s="390">
        <v>1</v>
      </c>
      <c r="H12" s="387">
        <v>1</v>
      </c>
      <c r="I12" s="390" t="s">
        <v>557</v>
      </c>
      <c r="J12" s="302"/>
      <c r="K12" s="302"/>
      <c r="L12" s="302"/>
    </row>
    <row r="13" spans="1:12" s="210" customFormat="1" ht="12.95" customHeight="1">
      <c r="A13" s="755" t="s">
        <v>272</v>
      </c>
      <c r="B13" s="755"/>
      <c r="C13" s="755"/>
      <c r="D13" s="391" t="s">
        <v>54</v>
      </c>
      <c r="E13" s="755" t="s">
        <v>406</v>
      </c>
      <c r="F13" s="755"/>
      <c r="G13" s="390"/>
      <c r="H13" s="387"/>
      <c r="I13" s="390"/>
      <c r="J13" s="302"/>
      <c r="K13" s="302"/>
      <c r="L13" s="302"/>
    </row>
    <row r="14" spans="1:12" s="210" customFormat="1" ht="12.95" customHeight="1">
      <c r="A14" s="755" t="s">
        <v>273</v>
      </c>
      <c r="B14" s="755"/>
      <c r="C14" s="755"/>
      <c r="D14" s="391" t="s">
        <v>55</v>
      </c>
      <c r="E14" s="755" t="s">
        <v>407</v>
      </c>
      <c r="F14" s="755"/>
      <c r="G14" s="390">
        <v>1</v>
      </c>
      <c r="H14" s="387">
        <v>1</v>
      </c>
      <c r="I14" s="390" t="s">
        <v>554</v>
      </c>
      <c r="J14" s="302"/>
      <c r="K14" s="302"/>
      <c r="L14" s="302"/>
    </row>
    <row r="15" spans="1:12" s="210" customFormat="1" ht="12.95" customHeight="1">
      <c r="A15" s="755" t="s">
        <v>274</v>
      </c>
      <c r="B15" s="755"/>
      <c r="C15" s="755"/>
      <c r="D15" s="391" t="s">
        <v>275</v>
      </c>
      <c r="E15" s="755" t="s">
        <v>570</v>
      </c>
      <c r="F15" s="755"/>
      <c r="G15" s="390"/>
      <c r="H15" s="387"/>
      <c r="I15" s="390"/>
      <c r="J15" s="302"/>
      <c r="K15" s="302"/>
      <c r="L15" s="302"/>
    </row>
    <row r="16" spans="1:12" s="210" customFormat="1" ht="12.95" customHeight="1">
      <c r="A16" s="754" t="s">
        <v>276</v>
      </c>
      <c r="B16" s="754"/>
      <c r="C16" s="754"/>
      <c r="D16" s="391"/>
      <c r="E16" s="392"/>
      <c r="F16" s="393"/>
      <c r="G16" s="390"/>
      <c r="H16" s="387"/>
      <c r="I16" s="390"/>
      <c r="J16" s="302"/>
      <c r="K16" s="302"/>
      <c r="L16" s="302"/>
    </row>
    <row r="17" spans="1:12" s="210" customFormat="1" ht="12.95" customHeight="1">
      <c r="A17" s="761" t="s">
        <v>571</v>
      </c>
      <c r="B17" s="761"/>
      <c r="C17" s="761"/>
      <c r="D17" s="391" t="s">
        <v>277</v>
      </c>
      <c r="E17" s="760" t="s">
        <v>278</v>
      </c>
      <c r="F17" s="760"/>
      <c r="G17" s="390"/>
      <c r="H17" s="387"/>
      <c r="I17" s="390"/>
      <c r="J17" s="302"/>
      <c r="K17" s="302"/>
      <c r="L17" s="302"/>
    </row>
    <row r="18" spans="1:12" s="210" customFormat="1" ht="12.95" customHeight="1">
      <c r="A18" s="761" t="s">
        <v>571</v>
      </c>
      <c r="B18" s="761"/>
      <c r="C18" s="761"/>
      <c r="D18" s="391" t="s">
        <v>277</v>
      </c>
      <c r="E18" s="755" t="s">
        <v>279</v>
      </c>
      <c r="F18" s="755"/>
      <c r="G18" s="390"/>
      <c r="H18" s="387"/>
      <c r="I18" s="390"/>
      <c r="J18" s="302"/>
      <c r="K18" s="302"/>
      <c r="L18" s="302"/>
    </row>
    <row r="19" spans="1:12" s="210" customFormat="1" ht="12.95" customHeight="1">
      <c r="A19" s="761" t="s">
        <v>571</v>
      </c>
      <c r="B19" s="761"/>
      <c r="C19" s="761"/>
      <c r="D19" s="391" t="s">
        <v>277</v>
      </c>
      <c r="E19" s="755" t="s">
        <v>280</v>
      </c>
      <c r="F19" s="755"/>
      <c r="G19" s="390"/>
      <c r="H19" s="387"/>
      <c r="I19" s="390"/>
      <c r="J19" s="302"/>
      <c r="K19" s="302"/>
      <c r="L19" s="302"/>
    </row>
    <row r="20" spans="1:12" s="210" customFormat="1" ht="12.95" customHeight="1">
      <c r="A20" s="761" t="s">
        <v>571</v>
      </c>
      <c r="B20" s="761"/>
      <c r="C20" s="761"/>
      <c r="D20" s="391" t="s">
        <v>277</v>
      </c>
      <c r="E20" s="755" t="s">
        <v>281</v>
      </c>
      <c r="F20" s="755"/>
      <c r="G20" s="390"/>
      <c r="H20" s="387"/>
      <c r="I20" s="390"/>
      <c r="J20" s="302"/>
      <c r="K20" s="302"/>
      <c r="L20" s="302"/>
    </row>
    <row r="21" spans="1:12" s="210" customFormat="1" ht="12.95" customHeight="1">
      <c r="A21" s="761" t="s">
        <v>571</v>
      </c>
      <c r="B21" s="761"/>
      <c r="C21" s="761"/>
      <c r="D21" s="391" t="s">
        <v>277</v>
      </c>
      <c r="E21" s="755" t="s">
        <v>282</v>
      </c>
      <c r="F21" s="755"/>
      <c r="G21" s="390"/>
      <c r="H21" s="387"/>
      <c r="I21" s="390"/>
      <c r="J21" s="302"/>
      <c r="K21" s="302"/>
      <c r="L21" s="302"/>
    </row>
    <row r="22" spans="1:12" s="210" customFormat="1" ht="12.95" customHeight="1">
      <c r="A22" s="761" t="s">
        <v>571</v>
      </c>
      <c r="B22" s="761"/>
      <c r="C22" s="761"/>
      <c r="D22" s="391" t="s">
        <v>277</v>
      </c>
      <c r="E22" s="760" t="s">
        <v>283</v>
      </c>
      <c r="F22" s="760"/>
      <c r="G22" s="390"/>
      <c r="H22" s="387"/>
      <c r="I22" s="390"/>
      <c r="J22" s="302"/>
      <c r="K22" s="302"/>
      <c r="L22" s="302"/>
    </row>
    <row r="23" spans="1:12" s="210" customFormat="1" ht="12.95" customHeight="1">
      <c r="A23" s="755" t="s">
        <v>284</v>
      </c>
      <c r="B23" s="755"/>
      <c r="C23" s="755"/>
      <c r="D23" s="391" t="s">
        <v>56</v>
      </c>
      <c r="E23" s="760" t="s">
        <v>285</v>
      </c>
      <c r="F23" s="760"/>
      <c r="G23" s="390">
        <v>1</v>
      </c>
      <c r="H23" s="387">
        <v>1</v>
      </c>
      <c r="I23" s="390" t="s">
        <v>507</v>
      </c>
      <c r="J23" s="302"/>
      <c r="K23" s="302"/>
      <c r="L23" s="302"/>
    </row>
    <row r="24" spans="1:12" s="210" customFormat="1" ht="12.95" customHeight="1">
      <c r="A24" s="755" t="s">
        <v>284</v>
      </c>
      <c r="B24" s="755"/>
      <c r="C24" s="755"/>
      <c r="D24" s="391" t="s">
        <v>56</v>
      </c>
      <c r="E24" s="755" t="s">
        <v>286</v>
      </c>
      <c r="F24" s="755"/>
      <c r="G24" s="390"/>
      <c r="H24" s="387"/>
      <c r="I24" s="390"/>
      <c r="J24" s="302"/>
      <c r="K24" s="302"/>
      <c r="L24" s="302"/>
    </row>
    <row r="25" spans="1:12" s="210" customFormat="1" ht="12.95" customHeight="1">
      <c r="A25" s="755" t="s">
        <v>284</v>
      </c>
      <c r="B25" s="755"/>
      <c r="C25" s="755"/>
      <c r="D25" s="391" t="s">
        <v>56</v>
      </c>
      <c r="E25" s="755" t="s">
        <v>287</v>
      </c>
      <c r="F25" s="755"/>
      <c r="G25" s="390">
        <v>1</v>
      </c>
      <c r="H25" s="387">
        <v>1</v>
      </c>
      <c r="I25" s="390" t="s">
        <v>507</v>
      </c>
      <c r="J25" s="302"/>
      <c r="K25" s="302"/>
      <c r="L25" s="302"/>
    </row>
    <row r="26" spans="1:12" s="210" customFormat="1" ht="12.95" customHeight="1">
      <c r="A26" s="755" t="s">
        <v>284</v>
      </c>
      <c r="B26" s="755"/>
      <c r="C26" s="755"/>
      <c r="D26" s="391" t="s">
        <v>56</v>
      </c>
      <c r="E26" s="759" t="s">
        <v>288</v>
      </c>
      <c r="F26" s="759"/>
      <c r="G26" s="390"/>
      <c r="H26" s="387"/>
      <c r="I26" s="390"/>
      <c r="J26" s="302"/>
      <c r="K26" s="302"/>
      <c r="L26" s="302"/>
    </row>
    <row r="27" spans="1:12" s="210" customFormat="1" ht="12.95" customHeight="1">
      <c r="A27" s="755" t="s">
        <v>284</v>
      </c>
      <c r="B27" s="755"/>
      <c r="C27" s="755"/>
      <c r="D27" s="391" t="s">
        <v>56</v>
      </c>
      <c r="E27" s="755" t="s">
        <v>289</v>
      </c>
      <c r="F27" s="755"/>
      <c r="G27" s="390"/>
      <c r="H27" s="387"/>
      <c r="I27" s="390"/>
      <c r="J27" s="302"/>
      <c r="K27" s="302"/>
      <c r="L27" s="302"/>
    </row>
    <row r="28" spans="1:12" s="210" customFormat="1" ht="12.95" customHeight="1">
      <c r="A28" s="755" t="s">
        <v>284</v>
      </c>
      <c r="B28" s="755"/>
      <c r="C28" s="755"/>
      <c r="D28" s="391" t="s">
        <v>56</v>
      </c>
      <c r="E28" s="755" t="s">
        <v>290</v>
      </c>
      <c r="F28" s="755"/>
      <c r="G28" s="390"/>
      <c r="H28" s="387"/>
      <c r="I28" s="390"/>
      <c r="J28" s="302"/>
      <c r="K28" s="302"/>
      <c r="L28" s="302"/>
    </row>
    <row r="29" spans="1:12" s="210" customFormat="1" ht="12.95" customHeight="1">
      <c r="A29" s="755" t="s">
        <v>284</v>
      </c>
      <c r="B29" s="755"/>
      <c r="C29" s="755"/>
      <c r="D29" s="391" t="s">
        <v>56</v>
      </c>
      <c r="E29" s="755" t="s">
        <v>291</v>
      </c>
      <c r="F29" s="755"/>
      <c r="G29" s="390"/>
      <c r="H29" s="387"/>
      <c r="I29" s="390"/>
      <c r="J29" s="302"/>
      <c r="K29" s="302"/>
      <c r="L29" s="302"/>
    </row>
    <row r="30" spans="1:12" s="210" customFormat="1" ht="12.95" customHeight="1">
      <c r="A30" s="755" t="s">
        <v>284</v>
      </c>
      <c r="B30" s="755"/>
      <c r="C30" s="755"/>
      <c r="D30" s="391" t="s">
        <v>56</v>
      </c>
      <c r="E30" s="755" t="s">
        <v>292</v>
      </c>
      <c r="F30" s="755"/>
      <c r="G30" s="390"/>
      <c r="H30" s="387"/>
      <c r="I30" s="390"/>
      <c r="J30" s="302"/>
      <c r="K30" s="302"/>
      <c r="L30" s="302"/>
    </row>
    <row r="31" spans="1:12" s="210" customFormat="1" ht="12.95" customHeight="1">
      <c r="A31" s="755" t="s">
        <v>284</v>
      </c>
      <c r="B31" s="755"/>
      <c r="C31" s="755"/>
      <c r="D31" s="391" t="s">
        <v>56</v>
      </c>
      <c r="E31" s="755" t="s">
        <v>293</v>
      </c>
      <c r="F31" s="755"/>
      <c r="G31" s="390"/>
      <c r="H31" s="387"/>
      <c r="I31" s="390"/>
      <c r="J31" s="302"/>
      <c r="K31" s="302"/>
      <c r="L31" s="302"/>
    </row>
    <row r="32" spans="1:12" s="210" customFormat="1" ht="12.95" customHeight="1">
      <c r="A32" s="755" t="s">
        <v>284</v>
      </c>
      <c r="B32" s="755"/>
      <c r="C32" s="755"/>
      <c r="D32" s="391" t="s">
        <v>56</v>
      </c>
      <c r="E32" s="755" t="s">
        <v>294</v>
      </c>
      <c r="F32" s="755"/>
      <c r="G32" s="371"/>
      <c r="H32" s="372"/>
      <c r="I32" s="371"/>
      <c r="J32" s="302"/>
      <c r="K32" s="302"/>
      <c r="L32" s="302"/>
    </row>
    <row r="33" spans="1:12" s="210" customFormat="1" ht="12.95" customHeight="1">
      <c r="A33" s="755" t="s">
        <v>295</v>
      </c>
      <c r="B33" s="755"/>
      <c r="C33" s="755"/>
      <c r="D33" s="391" t="s">
        <v>57</v>
      </c>
      <c r="E33" s="760" t="s">
        <v>296</v>
      </c>
      <c r="F33" s="760"/>
      <c r="G33" s="371"/>
      <c r="H33" s="372"/>
      <c r="I33" s="371"/>
      <c r="J33" s="302"/>
      <c r="K33" s="302"/>
      <c r="L33" s="302"/>
    </row>
    <row r="34" spans="1:12" s="210" customFormat="1" ht="12.95" customHeight="1">
      <c r="A34" s="755" t="s">
        <v>295</v>
      </c>
      <c r="B34" s="755"/>
      <c r="C34" s="755"/>
      <c r="D34" s="391" t="s">
        <v>57</v>
      </c>
      <c r="E34" s="755" t="s">
        <v>297</v>
      </c>
      <c r="F34" s="755"/>
      <c r="G34" s="390">
        <v>1</v>
      </c>
      <c r="H34" s="387">
        <v>1</v>
      </c>
      <c r="I34" s="390" t="s">
        <v>553</v>
      </c>
      <c r="J34" s="302"/>
      <c r="K34" s="302"/>
      <c r="L34" s="302"/>
    </row>
    <row r="35" spans="1:12" s="210" customFormat="1" ht="12.95" customHeight="1">
      <c r="A35" s="755" t="s">
        <v>295</v>
      </c>
      <c r="B35" s="755"/>
      <c r="C35" s="755"/>
      <c r="D35" s="391" t="s">
        <v>57</v>
      </c>
      <c r="E35" s="755" t="s">
        <v>298</v>
      </c>
      <c r="F35" s="755"/>
      <c r="G35" s="371"/>
      <c r="H35" s="372"/>
      <c r="I35" s="371"/>
      <c r="J35" s="302"/>
      <c r="K35" s="302"/>
      <c r="L35" s="302"/>
    </row>
    <row r="36" spans="1:12" s="210" customFormat="1" ht="12.95" customHeight="1">
      <c r="A36" s="755" t="s">
        <v>295</v>
      </c>
      <c r="B36" s="755"/>
      <c r="C36" s="755"/>
      <c r="D36" s="391" t="s">
        <v>57</v>
      </c>
      <c r="E36" s="755" t="s">
        <v>299</v>
      </c>
      <c r="F36" s="755"/>
      <c r="G36" s="415"/>
      <c r="H36" s="372"/>
      <c r="I36" s="372"/>
      <c r="J36" s="302"/>
      <c r="K36" s="302"/>
      <c r="L36" s="302"/>
    </row>
    <row r="37" spans="1:12" s="210" customFormat="1" ht="12.95" customHeight="1">
      <c r="A37" s="755" t="s">
        <v>295</v>
      </c>
      <c r="B37" s="755"/>
      <c r="C37" s="755"/>
      <c r="D37" s="391" t="s">
        <v>57</v>
      </c>
      <c r="E37" s="755" t="s">
        <v>572</v>
      </c>
      <c r="F37" s="755"/>
      <c r="G37" s="394"/>
      <c r="H37" s="395"/>
      <c r="I37" s="394"/>
      <c r="J37" s="302"/>
      <c r="K37" s="302"/>
      <c r="L37" s="302"/>
    </row>
    <row r="38" spans="1:12" s="210" customFormat="1" ht="12.95" customHeight="1">
      <c r="A38" s="755" t="s">
        <v>300</v>
      </c>
      <c r="B38" s="755"/>
      <c r="C38" s="755"/>
      <c r="D38" s="391" t="s">
        <v>58</v>
      </c>
      <c r="E38" s="755" t="s">
        <v>301</v>
      </c>
      <c r="F38" s="755"/>
      <c r="G38" s="416">
        <v>1</v>
      </c>
      <c r="H38" s="422">
        <v>1</v>
      </c>
      <c r="I38" s="416" t="s">
        <v>507</v>
      </c>
      <c r="J38" s="302"/>
      <c r="K38" s="302"/>
      <c r="L38" s="302"/>
    </row>
    <row r="39" spans="1:12" s="210" customFormat="1" ht="12.95" customHeight="1">
      <c r="A39" s="755" t="s">
        <v>300</v>
      </c>
      <c r="B39" s="755"/>
      <c r="C39" s="755"/>
      <c r="D39" s="391" t="s">
        <v>58</v>
      </c>
      <c r="E39" s="755" t="s">
        <v>302</v>
      </c>
      <c r="F39" s="755"/>
      <c r="G39" s="416"/>
      <c r="H39" s="422"/>
      <c r="I39" s="394"/>
      <c r="J39" s="302"/>
      <c r="K39" s="302"/>
      <c r="L39" s="302"/>
    </row>
    <row r="40" spans="1:12" s="210" customFormat="1" ht="12.95" customHeight="1">
      <c r="A40" s="754" t="s">
        <v>303</v>
      </c>
      <c r="B40" s="754"/>
      <c r="C40" s="754"/>
      <c r="D40" s="391"/>
      <c r="E40" s="392"/>
      <c r="F40" s="393"/>
      <c r="G40" s="394"/>
      <c r="H40" s="395"/>
      <c r="I40" s="394"/>
      <c r="J40" s="302"/>
      <c r="K40" s="302"/>
      <c r="L40" s="302"/>
    </row>
    <row r="41" spans="1:12" s="210" customFormat="1" ht="12.95" customHeight="1">
      <c r="A41" s="755" t="s">
        <v>304</v>
      </c>
      <c r="B41" s="755"/>
      <c r="C41" s="755"/>
      <c r="D41" s="391" t="s">
        <v>59</v>
      </c>
      <c r="E41" s="755" t="s">
        <v>569</v>
      </c>
      <c r="F41" s="755"/>
      <c r="G41" s="416"/>
      <c r="H41" s="422"/>
      <c r="I41" s="394"/>
      <c r="J41" s="302"/>
      <c r="K41" s="302"/>
      <c r="L41" s="302"/>
    </row>
    <row r="42" spans="1:12" s="210" customFormat="1" ht="12.95" customHeight="1">
      <c r="A42" s="755" t="s">
        <v>305</v>
      </c>
      <c r="B42" s="755"/>
      <c r="C42" s="755"/>
      <c r="D42" s="391" t="s">
        <v>60</v>
      </c>
      <c r="E42" s="757" t="s">
        <v>408</v>
      </c>
      <c r="F42" s="758"/>
      <c r="G42" s="416"/>
      <c r="H42" s="422"/>
      <c r="I42" s="394"/>
      <c r="J42" s="302"/>
      <c r="K42" s="302"/>
      <c r="L42" s="302"/>
    </row>
    <row r="43" spans="1:12" s="210" customFormat="1" ht="12.95" customHeight="1">
      <c r="A43" s="755" t="s">
        <v>306</v>
      </c>
      <c r="B43" s="755"/>
      <c r="C43" s="755"/>
      <c r="D43" s="391" t="s">
        <v>61</v>
      </c>
      <c r="E43" s="755" t="s">
        <v>409</v>
      </c>
      <c r="F43" s="755"/>
      <c r="G43" s="414">
        <v>1</v>
      </c>
      <c r="H43" s="415">
        <v>1</v>
      </c>
      <c r="I43" s="414" t="s">
        <v>553</v>
      </c>
      <c r="J43" s="302"/>
      <c r="K43" s="302"/>
      <c r="L43" s="302"/>
    </row>
    <row r="44" spans="1:12" s="210" customFormat="1" ht="12.95" customHeight="1">
      <c r="A44" s="754" t="s">
        <v>307</v>
      </c>
      <c r="B44" s="754"/>
      <c r="C44" s="754"/>
      <c r="D44" s="391"/>
      <c r="E44" s="755"/>
      <c r="F44" s="755"/>
      <c r="G44" s="371"/>
      <c r="H44" s="415"/>
      <c r="I44" s="371"/>
      <c r="J44" s="302"/>
      <c r="K44" s="302"/>
      <c r="L44" s="302"/>
    </row>
    <row r="45" spans="1:12" s="210" customFormat="1" ht="12.95" customHeight="1">
      <c r="A45" s="755" t="s">
        <v>308</v>
      </c>
      <c r="B45" s="755"/>
      <c r="C45" s="755"/>
      <c r="D45" s="391" t="s">
        <v>309</v>
      </c>
      <c r="E45" s="755" t="s">
        <v>310</v>
      </c>
      <c r="F45" s="755"/>
      <c r="G45" s="371"/>
      <c r="H45" s="415"/>
      <c r="I45" s="371"/>
      <c r="J45" s="302"/>
      <c r="K45" s="302"/>
      <c r="L45" s="302"/>
    </row>
    <row r="46" spans="1:12" s="210" customFormat="1" ht="12.95" customHeight="1">
      <c r="A46" s="755" t="s">
        <v>308</v>
      </c>
      <c r="B46" s="755"/>
      <c r="C46" s="755"/>
      <c r="D46" s="391" t="s">
        <v>309</v>
      </c>
      <c r="E46" s="756" t="s">
        <v>311</v>
      </c>
      <c r="F46" s="756"/>
      <c r="G46" s="394"/>
      <c r="H46" s="422"/>
      <c r="I46" s="394"/>
      <c r="J46" s="302"/>
      <c r="K46" s="302"/>
      <c r="L46" s="302"/>
    </row>
    <row r="47" spans="1:12" ht="12.6" customHeight="1">
      <c r="A47" s="663" t="s">
        <v>30</v>
      </c>
      <c r="B47" s="663"/>
      <c r="C47" s="663"/>
      <c r="D47" s="663"/>
      <c r="E47" s="663"/>
      <c r="F47" s="730" t="s">
        <v>31</v>
      </c>
      <c r="G47" s="730"/>
      <c r="H47" s="730"/>
      <c r="I47" s="730"/>
    </row>
    <row r="48" spans="1:12" ht="12.6" customHeight="1">
      <c r="A48" s="729"/>
      <c r="B48" s="729"/>
      <c r="C48" s="729"/>
      <c r="D48" s="729"/>
      <c r="E48" s="729"/>
      <c r="F48" s="729"/>
      <c r="G48" s="729"/>
      <c r="H48" s="729"/>
      <c r="I48" s="729"/>
    </row>
    <row r="49" spans="1:9" ht="12.6" customHeight="1">
      <c r="A49" s="701" t="s">
        <v>32</v>
      </c>
      <c r="B49" s="701"/>
      <c r="C49" s="701"/>
      <c r="D49" s="701"/>
      <c r="E49" s="701"/>
      <c r="F49" s="701"/>
      <c r="G49" s="701"/>
      <c r="H49" s="222" t="s">
        <v>33</v>
      </c>
      <c r="I49" s="252"/>
    </row>
    <row r="50" spans="1:9" ht="12.6" customHeight="1">
      <c r="A50" s="651"/>
      <c r="B50" s="651"/>
      <c r="C50" s="651"/>
      <c r="D50" s="651"/>
      <c r="E50" s="651"/>
      <c r="F50" s="651"/>
      <c r="G50" s="651"/>
      <c r="H50" s="729"/>
      <c r="I50" s="729"/>
    </row>
    <row r="51" spans="1:9" ht="12.95" customHeight="1">
      <c r="A51" s="701" t="s">
        <v>34</v>
      </c>
      <c r="B51" s="701"/>
      <c r="C51" s="701"/>
      <c r="D51" s="701"/>
      <c r="E51" s="701"/>
      <c r="F51" s="701"/>
      <c r="G51" s="701"/>
      <c r="H51" s="701"/>
      <c r="I51" s="701"/>
    </row>
    <row r="52" spans="1:9" ht="12.95" customHeight="1">
      <c r="A52" s="222" t="s">
        <v>312</v>
      </c>
      <c r="B52" s="251"/>
      <c r="C52" s="251"/>
      <c r="D52" s="251"/>
      <c r="E52" s="251"/>
      <c r="F52" s="251"/>
      <c r="G52" s="251"/>
      <c r="H52" s="251"/>
      <c r="I52" s="252"/>
    </row>
    <row r="53" spans="1:9" ht="12.95" customHeight="1">
      <c r="A53" s="222" t="s">
        <v>313</v>
      </c>
      <c r="B53" s="251"/>
      <c r="C53" s="251"/>
      <c r="D53" s="251"/>
      <c r="E53" s="251"/>
      <c r="F53" s="251"/>
      <c r="G53" s="251"/>
      <c r="H53" s="251"/>
      <c r="I53" s="252"/>
    </row>
    <row r="54" spans="1:9" ht="12.95" customHeight="1">
      <c r="A54" s="222" t="s">
        <v>314</v>
      </c>
      <c r="B54" s="251"/>
      <c r="C54" s="251"/>
      <c r="D54" s="251"/>
      <c r="E54" s="251"/>
      <c r="F54" s="251"/>
      <c r="G54" s="251"/>
      <c r="H54" s="251"/>
      <c r="I54" s="252"/>
    </row>
    <row r="55" spans="1:9" ht="12.95" customHeight="1">
      <c r="A55" s="222" t="s">
        <v>315</v>
      </c>
      <c r="B55" s="251"/>
      <c r="C55" s="251"/>
      <c r="D55" s="251"/>
      <c r="E55" s="251"/>
      <c r="F55" s="251"/>
      <c r="G55" s="251"/>
      <c r="H55" s="251"/>
      <c r="I55" s="252"/>
    </row>
    <row r="56" spans="1:9" ht="12.95" customHeight="1">
      <c r="A56" s="222" t="s">
        <v>316</v>
      </c>
      <c r="B56" s="251"/>
      <c r="C56" s="251"/>
      <c r="D56" s="251"/>
      <c r="E56" s="251"/>
      <c r="F56" s="251"/>
      <c r="G56" s="251"/>
      <c r="H56" s="251"/>
      <c r="I56" s="252"/>
    </row>
    <row r="57" spans="1:9" ht="12.95" customHeight="1">
      <c r="A57" s="222" t="s">
        <v>317</v>
      </c>
      <c r="B57" s="251"/>
      <c r="C57" s="251"/>
      <c r="D57" s="251"/>
      <c r="E57" s="251"/>
      <c r="F57" s="251"/>
      <c r="G57" s="251"/>
      <c r="H57" s="251"/>
      <c r="I57" s="252"/>
    </row>
    <row r="58" spans="1:9" ht="12.95" customHeight="1">
      <c r="A58" s="222" t="s">
        <v>318</v>
      </c>
      <c r="B58" s="251"/>
      <c r="C58" s="251"/>
      <c r="D58" s="251"/>
      <c r="E58" s="251"/>
      <c r="F58" s="251"/>
      <c r="G58" s="251"/>
      <c r="H58" s="251"/>
      <c r="I58" s="252"/>
    </row>
    <row r="59" spans="1:9" ht="12.95" customHeight="1">
      <c r="A59" s="234" t="s">
        <v>319</v>
      </c>
      <c r="B59" s="235"/>
      <c r="C59" s="235"/>
      <c r="D59" s="235"/>
      <c r="E59" s="235"/>
      <c r="F59" s="235"/>
      <c r="G59" s="235"/>
      <c r="H59" s="235"/>
      <c r="I59" s="299"/>
    </row>
  </sheetData>
  <mergeCells count="89">
    <mergeCell ref="G7:G8"/>
    <mergeCell ref="A1:H2"/>
    <mergeCell ref="A3:I3"/>
    <mergeCell ref="D5:H5"/>
    <mergeCell ref="D6:H6"/>
    <mergeCell ref="A7:C8"/>
    <mergeCell ref="D7:D8"/>
    <mergeCell ref="E7:F8"/>
    <mergeCell ref="A9:C9"/>
    <mergeCell ref="A10:C10"/>
    <mergeCell ref="E10:F10"/>
    <mergeCell ref="A15:C15"/>
    <mergeCell ref="E15:F15"/>
    <mergeCell ref="A13:C13"/>
    <mergeCell ref="A16:C16"/>
    <mergeCell ref="E11:F11"/>
    <mergeCell ref="A12:C12"/>
    <mergeCell ref="E12:F12"/>
    <mergeCell ref="A11:C11"/>
    <mergeCell ref="E13:F13"/>
    <mergeCell ref="A14:C14"/>
    <mergeCell ref="E14:F14"/>
    <mergeCell ref="A17:C17"/>
    <mergeCell ref="E17:F17"/>
    <mergeCell ref="A20:C20"/>
    <mergeCell ref="E20:F20"/>
    <mergeCell ref="A25:C25"/>
    <mergeCell ref="E25:F25"/>
    <mergeCell ref="A18:C18"/>
    <mergeCell ref="E18:F18"/>
    <mergeCell ref="A19:C19"/>
    <mergeCell ref="E19:F19"/>
    <mergeCell ref="A21:C21"/>
    <mergeCell ref="E21:F21"/>
    <mergeCell ref="A22:C22"/>
    <mergeCell ref="E22:F22"/>
    <mergeCell ref="A23:C23"/>
    <mergeCell ref="E23:F23"/>
    <mergeCell ref="A35:C35"/>
    <mergeCell ref="E35:F35"/>
    <mergeCell ref="A29:C29"/>
    <mergeCell ref="E29:F29"/>
    <mergeCell ref="A31:C31"/>
    <mergeCell ref="E31:F31"/>
    <mergeCell ref="A34:C34"/>
    <mergeCell ref="E34:F34"/>
    <mergeCell ref="A30:C30"/>
    <mergeCell ref="E30:F30"/>
    <mergeCell ref="A32:C32"/>
    <mergeCell ref="E32:F32"/>
    <mergeCell ref="A33:C33"/>
    <mergeCell ref="E33:F33"/>
    <mergeCell ref="A24:C24"/>
    <mergeCell ref="E24:F24"/>
    <mergeCell ref="A26:C26"/>
    <mergeCell ref="E26:F26"/>
    <mergeCell ref="A28:C28"/>
    <mergeCell ref="E28:F28"/>
    <mergeCell ref="A27:C27"/>
    <mergeCell ref="E27:F27"/>
    <mergeCell ref="A36:C36"/>
    <mergeCell ref="E36:F36"/>
    <mergeCell ref="A42:C42"/>
    <mergeCell ref="A39:C39"/>
    <mergeCell ref="E39:F39"/>
    <mergeCell ref="E42:F42"/>
    <mergeCell ref="E38:F38"/>
    <mergeCell ref="A43:C43"/>
    <mergeCell ref="E43:F43"/>
    <mergeCell ref="A37:C37"/>
    <mergeCell ref="E37:F37"/>
    <mergeCell ref="A40:C40"/>
    <mergeCell ref="A41:C41"/>
    <mergeCell ref="E41:F41"/>
    <mergeCell ref="A38:C38"/>
    <mergeCell ref="A51:I51"/>
    <mergeCell ref="A48:E48"/>
    <mergeCell ref="F48:I48"/>
    <mergeCell ref="A49:G49"/>
    <mergeCell ref="A50:G50"/>
    <mergeCell ref="H50:I50"/>
    <mergeCell ref="A47:E47"/>
    <mergeCell ref="F47:I47"/>
    <mergeCell ref="A44:C44"/>
    <mergeCell ref="E44:F44"/>
    <mergeCell ref="A46:C46"/>
    <mergeCell ref="E46:F46"/>
    <mergeCell ref="A45:C45"/>
    <mergeCell ref="E45:F45"/>
  </mergeCells>
  <phoneticPr fontId="20" type="noConversion"/>
  <printOptions horizontalCentered="1"/>
  <pageMargins left="0.78749999999999998" right="0.39374999999999999" top="0.98402777777777783" bottom="0.39374999999999999" header="0.51180555555555562" footer="0.51180555555555562"/>
  <pageSetup paperSize="9" scale="95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P55"/>
  <sheetViews>
    <sheetView showGridLines="0" topLeftCell="A19" workbookViewId="0">
      <selection activeCell="A11" sqref="A11"/>
    </sheetView>
  </sheetViews>
  <sheetFormatPr defaultColWidth="11.42578125" defaultRowHeight="15" customHeight="1"/>
  <cols>
    <col min="1" max="1" width="7" style="193" customWidth="1"/>
    <col min="2" max="2" width="23.42578125" style="193" customWidth="1"/>
    <col min="3" max="4" width="9.28515625" style="193" customWidth="1"/>
    <col min="5" max="5" width="7.7109375" style="193" customWidth="1"/>
    <col min="6" max="6" width="6.140625" style="193" customWidth="1"/>
    <col min="7" max="7" width="5.7109375" style="193" customWidth="1"/>
    <col min="8" max="13" width="3.7109375" style="193" customWidth="1"/>
    <col min="14" max="16384" width="11.42578125" style="193"/>
  </cols>
  <sheetData>
    <row r="1" spans="1:16" ht="9.9499999999999993" customHeight="1">
      <c r="A1" s="650" t="s">
        <v>320</v>
      </c>
      <c r="B1" s="650"/>
      <c r="C1" s="650"/>
      <c r="D1" s="650"/>
      <c r="E1" s="650"/>
      <c r="F1" s="650"/>
      <c r="G1" s="650"/>
      <c r="H1" s="650"/>
      <c r="I1" s="650"/>
      <c r="J1" s="775" t="s">
        <v>1</v>
      </c>
      <c r="K1" s="775"/>
      <c r="L1" s="775"/>
      <c r="M1" s="775"/>
    </row>
    <row r="2" spans="1:16" ht="20.100000000000001" customHeight="1">
      <c r="A2" s="650"/>
      <c r="B2" s="650"/>
      <c r="C2" s="650"/>
      <c r="D2" s="650"/>
      <c r="E2" s="650"/>
      <c r="F2" s="650"/>
      <c r="G2" s="650"/>
      <c r="H2" s="650"/>
      <c r="I2" s="650"/>
      <c r="J2" s="776" t="s">
        <v>321</v>
      </c>
      <c r="K2" s="776"/>
      <c r="L2" s="776"/>
      <c r="M2" s="776"/>
    </row>
    <row r="3" spans="1:16" ht="12.75" hidden="1" customHeight="1">
      <c r="A3" s="219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359"/>
    </row>
    <row r="4" spans="1:16" ht="12.6" customHeight="1">
      <c r="A4" s="663" t="s">
        <v>3</v>
      </c>
      <c r="B4" s="663"/>
      <c r="C4" s="663"/>
      <c r="D4" s="663"/>
      <c r="E4" s="663"/>
      <c r="F4" s="663"/>
      <c r="G4" s="663"/>
      <c r="H4" s="663"/>
      <c r="I4" s="663"/>
      <c r="J4" s="663"/>
      <c r="K4" s="663"/>
      <c r="L4" s="663"/>
      <c r="M4" s="663"/>
    </row>
    <row r="5" spans="1:16" ht="12.6" customHeight="1">
      <c r="A5" s="699"/>
      <c r="B5" s="699"/>
      <c r="C5" s="699"/>
      <c r="D5" s="699"/>
      <c r="E5" s="699"/>
      <c r="F5" s="699"/>
      <c r="G5" s="699"/>
      <c r="H5" s="699"/>
      <c r="I5" s="699"/>
      <c r="J5" s="699"/>
      <c r="K5" s="699"/>
      <c r="L5" s="699"/>
      <c r="M5" s="699"/>
    </row>
    <row r="6" spans="1:16" ht="12.6" customHeight="1">
      <c r="A6" s="198" t="s">
        <v>4</v>
      </c>
      <c r="B6" s="200"/>
      <c r="C6" s="701" t="s">
        <v>5</v>
      </c>
      <c r="D6" s="701"/>
      <c r="E6" s="701"/>
      <c r="F6" s="701"/>
      <c r="G6" s="701"/>
      <c r="H6" s="701"/>
      <c r="I6" s="701"/>
      <c r="J6" s="701"/>
      <c r="K6" s="701" t="s">
        <v>6</v>
      </c>
      <c r="L6" s="701"/>
      <c r="M6" s="701"/>
    </row>
    <row r="7" spans="1:16" ht="12" customHeight="1">
      <c r="A7" s="222" t="str">
        <f>'PFP_XIV Det_ Desp Fiscais'!A6:B6</f>
        <v>Região do Baixio do Poço Magro - Guanambi/BA</v>
      </c>
      <c r="B7" s="251"/>
      <c r="C7" s="693" t="str">
        <f>PFP!F6</f>
        <v>Projeto Básico do Sistema de Abastecimento de Água Bruta na Região do Poço Magro e Adjacências.</v>
      </c>
      <c r="D7" s="694"/>
      <c r="E7" s="694"/>
      <c r="F7" s="694"/>
      <c r="G7" s="694"/>
      <c r="H7" s="694"/>
      <c r="I7" s="694"/>
      <c r="J7" s="695"/>
      <c r="K7" s="768"/>
      <c r="L7" s="769"/>
      <c r="M7" s="769"/>
    </row>
    <row r="8" spans="1:16" ht="11.25">
      <c r="A8" s="219"/>
      <c r="B8" s="210"/>
      <c r="C8" s="696"/>
      <c r="D8" s="697"/>
      <c r="E8" s="697"/>
      <c r="F8" s="697"/>
      <c r="G8" s="697"/>
      <c r="H8" s="697"/>
      <c r="I8" s="697"/>
      <c r="J8" s="698"/>
      <c r="K8" s="210"/>
      <c r="L8" s="210"/>
      <c r="M8" s="359"/>
    </row>
    <row r="9" spans="1:16" ht="9.9499999999999993" customHeight="1">
      <c r="A9" s="770" t="s">
        <v>176</v>
      </c>
      <c r="B9" s="764" t="s">
        <v>322</v>
      </c>
      <c r="C9" s="771"/>
      <c r="D9" s="771"/>
      <c r="E9" s="518" t="s">
        <v>249</v>
      </c>
      <c r="F9" s="772" t="s">
        <v>266</v>
      </c>
      <c r="G9" s="772"/>
      <c r="H9" s="773" t="s">
        <v>323</v>
      </c>
      <c r="I9" s="773"/>
      <c r="J9" s="773"/>
      <c r="K9" s="774"/>
      <c r="L9" s="774"/>
      <c r="M9" s="774"/>
    </row>
    <row r="10" spans="1:16" s="210" customFormat="1" ht="9.9499999999999993" customHeight="1">
      <c r="A10" s="770"/>
      <c r="B10" s="396" t="s">
        <v>324</v>
      </c>
      <c r="C10" s="366" t="s">
        <v>325</v>
      </c>
      <c r="D10" s="397" t="s">
        <v>326</v>
      </c>
      <c r="E10" s="387" t="s">
        <v>327</v>
      </c>
      <c r="F10" s="390" t="s">
        <v>328</v>
      </c>
      <c r="G10" s="390" t="s">
        <v>329</v>
      </c>
      <c r="H10" s="367" t="s">
        <v>51</v>
      </c>
      <c r="I10" s="398" t="s">
        <v>52</v>
      </c>
      <c r="J10" s="398" t="s">
        <v>53</v>
      </c>
      <c r="K10" s="367" t="s">
        <v>54</v>
      </c>
      <c r="L10" s="367" t="s">
        <v>55</v>
      </c>
      <c r="M10" s="367" t="s">
        <v>275</v>
      </c>
      <c r="N10" s="302"/>
      <c r="O10" s="302"/>
      <c r="P10" s="302"/>
    </row>
    <row r="11" spans="1:16" s="210" customFormat="1" ht="15" customHeight="1">
      <c r="A11" s="399"/>
      <c r="B11" s="400"/>
      <c r="C11" s="401"/>
      <c r="D11" s="388"/>
      <c r="E11" s="387"/>
      <c r="F11" s="390"/>
      <c r="G11" s="390"/>
      <c r="H11" s="390"/>
      <c r="I11" s="390"/>
      <c r="J11" s="390"/>
      <c r="K11" s="387"/>
      <c r="L11" s="390"/>
      <c r="M11" s="390"/>
      <c r="N11" s="302"/>
      <c r="O11" s="302"/>
      <c r="P11" s="302"/>
    </row>
    <row r="12" spans="1:16" s="210" customFormat="1" ht="15" customHeight="1">
      <c r="A12" s="399"/>
      <c r="B12" s="400"/>
      <c r="C12" s="401"/>
      <c r="D12" s="388"/>
      <c r="E12" s="387"/>
      <c r="F12" s="390"/>
      <c r="G12" s="390"/>
      <c r="H12" s="390"/>
      <c r="I12" s="390"/>
      <c r="J12" s="390"/>
      <c r="K12" s="387"/>
      <c r="L12" s="390"/>
      <c r="M12" s="390"/>
      <c r="N12" s="302"/>
      <c r="O12" s="302"/>
      <c r="P12" s="302"/>
    </row>
    <row r="13" spans="1:16" s="210" customFormat="1" ht="15" customHeight="1">
      <c r="A13" s="399"/>
      <c r="B13" s="400"/>
      <c r="C13" s="401"/>
      <c r="D13" s="388"/>
      <c r="E13" s="387"/>
      <c r="F13" s="390"/>
      <c r="G13" s="390"/>
      <c r="H13" s="390"/>
      <c r="I13" s="390"/>
      <c r="J13" s="390"/>
      <c r="K13" s="387"/>
      <c r="L13" s="390"/>
      <c r="M13" s="390"/>
      <c r="N13" s="302"/>
      <c r="O13" s="302"/>
      <c r="P13" s="302"/>
    </row>
    <row r="14" spans="1:16" s="210" customFormat="1" ht="15" customHeight="1">
      <c r="A14" s="399"/>
      <c r="B14" s="400"/>
      <c r="C14" s="401"/>
      <c r="D14" s="388"/>
      <c r="E14" s="387"/>
      <c r="F14" s="390"/>
      <c r="G14" s="390"/>
      <c r="H14" s="390"/>
      <c r="I14" s="390"/>
      <c r="J14" s="390"/>
      <c r="K14" s="387"/>
      <c r="L14" s="390"/>
      <c r="M14" s="390"/>
      <c r="N14" s="302"/>
      <c r="O14" s="302"/>
      <c r="P14" s="302"/>
    </row>
    <row r="15" spans="1:16" s="210" customFormat="1" ht="15" customHeight="1">
      <c r="A15" s="399"/>
      <c r="B15" s="400"/>
      <c r="C15" s="401"/>
      <c r="D15" s="388"/>
      <c r="E15" s="387"/>
      <c r="F15" s="390"/>
      <c r="G15" s="390"/>
      <c r="H15" s="390"/>
      <c r="I15" s="390"/>
      <c r="J15" s="390"/>
      <c r="K15" s="387"/>
      <c r="L15" s="390"/>
      <c r="M15" s="390"/>
      <c r="N15" s="302"/>
      <c r="O15" s="302"/>
      <c r="P15" s="302"/>
    </row>
    <row r="16" spans="1:16" s="210" customFormat="1" ht="15" customHeight="1">
      <c r="A16" s="399"/>
      <c r="B16" s="400"/>
      <c r="C16" s="401"/>
      <c r="D16" s="388"/>
      <c r="E16" s="387"/>
      <c r="F16" s="390"/>
      <c r="G16" s="390"/>
      <c r="H16" s="390"/>
      <c r="I16" s="390"/>
      <c r="J16" s="390"/>
      <c r="K16" s="387"/>
      <c r="L16" s="390"/>
      <c r="M16" s="390"/>
      <c r="N16" s="302"/>
      <c r="O16" s="302"/>
      <c r="P16" s="302"/>
    </row>
    <row r="17" spans="1:16" s="210" customFormat="1" ht="15" customHeight="1">
      <c r="A17" s="399"/>
      <c r="B17" s="400"/>
      <c r="C17" s="401"/>
      <c r="D17" s="388"/>
      <c r="E17" s="387"/>
      <c r="F17" s="390"/>
      <c r="G17" s="390"/>
      <c r="H17" s="390"/>
      <c r="I17" s="390"/>
      <c r="J17" s="390"/>
      <c r="K17" s="387"/>
      <c r="L17" s="390"/>
      <c r="M17" s="390"/>
      <c r="N17" s="302"/>
      <c r="O17" s="302"/>
      <c r="P17" s="302"/>
    </row>
    <row r="18" spans="1:16" s="210" customFormat="1" ht="15" customHeight="1">
      <c r="A18" s="399"/>
      <c r="B18" s="400"/>
      <c r="C18" s="401"/>
      <c r="D18" s="388"/>
      <c r="E18" s="387"/>
      <c r="F18" s="390"/>
      <c r="G18" s="390"/>
      <c r="H18" s="390"/>
      <c r="I18" s="390"/>
      <c r="J18" s="390"/>
      <c r="K18" s="387"/>
      <c r="L18" s="390"/>
      <c r="M18" s="390"/>
      <c r="N18" s="302"/>
      <c r="O18" s="302"/>
      <c r="P18" s="302"/>
    </row>
    <row r="19" spans="1:16" s="210" customFormat="1" ht="15" customHeight="1">
      <c r="A19" s="399"/>
      <c r="B19" s="400"/>
      <c r="C19" s="401"/>
      <c r="D19" s="388"/>
      <c r="E19" s="387"/>
      <c r="F19" s="390"/>
      <c r="G19" s="390"/>
      <c r="H19" s="390"/>
      <c r="I19" s="390"/>
      <c r="J19" s="390"/>
      <c r="K19" s="387"/>
      <c r="L19" s="390"/>
      <c r="M19" s="390"/>
      <c r="N19" s="302"/>
      <c r="O19" s="302"/>
      <c r="P19" s="302"/>
    </row>
    <row r="20" spans="1:16" s="210" customFormat="1" ht="15" customHeight="1">
      <c r="A20" s="399"/>
      <c r="B20" s="400"/>
      <c r="C20" s="401"/>
      <c r="D20" s="388"/>
      <c r="E20" s="387"/>
      <c r="F20" s="390"/>
      <c r="G20" s="390"/>
      <c r="H20" s="390"/>
      <c r="I20" s="390"/>
      <c r="J20" s="390"/>
      <c r="K20" s="387"/>
      <c r="L20" s="390"/>
      <c r="M20" s="390"/>
      <c r="N20" s="302"/>
      <c r="O20" s="302"/>
      <c r="P20" s="302"/>
    </row>
    <row r="21" spans="1:16" s="210" customFormat="1" ht="15" customHeight="1">
      <c r="A21" s="399"/>
      <c r="B21" s="400"/>
      <c r="C21" s="401"/>
      <c r="D21" s="388"/>
      <c r="E21" s="387"/>
      <c r="F21" s="390"/>
      <c r="G21" s="390"/>
      <c r="H21" s="390"/>
      <c r="I21" s="390"/>
      <c r="J21" s="390"/>
      <c r="K21" s="387"/>
      <c r="L21" s="390"/>
      <c r="M21" s="390"/>
      <c r="N21" s="302"/>
      <c r="O21" s="302"/>
      <c r="P21" s="302"/>
    </row>
    <row r="22" spans="1:16" s="210" customFormat="1" ht="15" customHeight="1">
      <c r="A22" s="399"/>
      <c r="B22" s="400"/>
      <c r="C22" s="401"/>
      <c r="D22" s="388"/>
      <c r="E22" s="387"/>
      <c r="F22" s="390"/>
      <c r="G22" s="390"/>
      <c r="H22" s="390"/>
      <c r="I22" s="390"/>
      <c r="J22" s="390"/>
      <c r="K22" s="387"/>
      <c r="L22" s="390"/>
      <c r="M22" s="390"/>
      <c r="N22" s="302"/>
      <c r="O22" s="302"/>
      <c r="P22" s="302"/>
    </row>
    <row r="23" spans="1:16" s="210" customFormat="1" ht="15" customHeight="1">
      <c r="A23" s="399"/>
      <c r="B23" s="400"/>
      <c r="C23" s="401"/>
      <c r="D23" s="388"/>
      <c r="E23" s="387"/>
      <c r="F23" s="390"/>
      <c r="G23" s="390"/>
      <c r="H23" s="390"/>
      <c r="I23" s="390"/>
      <c r="J23" s="390"/>
      <c r="K23" s="387"/>
      <c r="L23" s="390"/>
      <c r="M23" s="390"/>
      <c r="N23" s="302"/>
      <c r="O23" s="302"/>
      <c r="P23" s="302"/>
    </row>
    <row r="24" spans="1:16" s="210" customFormat="1" ht="15" customHeight="1">
      <c r="A24" s="399"/>
      <c r="B24" s="400"/>
      <c r="C24" s="401"/>
      <c r="D24" s="388"/>
      <c r="E24" s="387"/>
      <c r="F24" s="390"/>
      <c r="G24" s="390"/>
      <c r="H24" s="390"/>
      <c r="I24" s="390"/>
      <c r="J24" s="390"/>
      <c r="K24" s="387"/>
      <c r="L24" s="390"/>
      <c r="M24" s="390"/>
      <c r="N24" s="302"/>
      <c r="O24" s="302"/>
      <c r="P24" s="302"/>
    </row>
    <row r="25" spans="1:16" s="210" customFormat="1" ht="15" customHeight="1">
      <c r="A25" s="399"/>
      <c r="B25" s="400"/>
      <c r="C25" s="401"/>
      <c r="D25" s="388"/>
      <c r="E25" s="387"/>
      <c r="F25" s="390"/>
      <c r="G25" s="390"/>
      <c r="H25" s="390"/>
      <c r="I25" s="390"/>
      <c r="J25" s="390"/>
      <c r="K25" s="387"/>
      <c r="L25" s="390"/>
      <c r="M25" s="390"/>
      <c r="N25" s="302"/>
      <c r="O25" s="302"/>
      <c r="P25" s="302"/>
    </row>
    <row r="26" spans="1:16" s="210" customFormat="1" ht="15" customHeight="1">
      <c r="A26" s="399"/>
      <c r="B26" s="400"/>
      <c r="C26" s="401"/>
      <c r="D26" s="388"/>
      <c r="E26" s="387"/>
      <c r="F26" s="390"/>
      <c r="G26" s="390"/>
      <c r="H26" s="390"/>
      <c r="I26" s="390"/>
      <c r="J26" s="390"/>
      <c r="K26" s="387"/>
      <c r="L26" s="390"/>
      <c r="M26" s="390"/>
      <c r="N26" s="302"/>
      <c r="O26" s="302"/>
      <c r="P26" s="302"/>
    </row>
    <row r="27" spans="1:16" s="210" customFormat="1" ht="15" customHeight="1">
      <c r="A27" s="399"/>
      <c r="B27" s="400"/>
      <c r="C27" s="401"/>
      <c r="D27" s="388"/>
      <c r="E27" s="387"/>
      <c r="F27" s="390"/>
      <c r="G27" s="390"/>
      <c r="H27" s="390"/>
      <c r="I27" s="390"/>
      <c r="J27" s="390"/>
      <c r="K27" s="387"/>
      <c r="L27" s="390"/>
      <c r="M27" s="390"/>
      <c r="N27" s="302"/>
      <c r="O27" s="302"/>
      <c r="P27" s="302"/>
    </row>
    <row r="28" spans="1:16" s="210" customFormat="1" ht="15" customHeight="1">
      <c r="A28" s="399"/>
      <c r="B28" s="400"/>
      <c r="C28" s="401"/>
      <c r="D28" s="388"/>
      <c r="E28" s="387"/>
      <c r="F28" s="390"/>
      <c r="G28" s="390"/>
      <c r="H28" s="390"/>
      <c r="I28" s="390"/>
      <c r="J28" s="390"/>
      <c r="K28" s="387"/>
      <c r="L28" s="390"/>
      <c r="M28" s="390"/>
      <c r="N28" s="302"/>
      <c r="O28" s="302"/>
      <c r="P28" s="302"/>
    </row>
    <row r="29" spans="1:16" s="210" customFormat="1" ht="15" customHeight="1">
      <c r="A29" s="399"/>
      <c r="B29" s="400"/>
      <c r="C29" s="401"/>
      <c r="D29" s="388"/>
      <c r="E29" s="387"/>
      <c r="F29" s="390"/>
      <c r="G29" s="390"/>
      <c r="H29" s="390"/>
      <c r="I29" s="390"/>
      <c r="J29" s="390"/>
      <c r="K29" s="387"/>
      <c r="L29" s="390"/>
      <c r="M29" s="390"/>
      <c r="N29" s="302"/>
      <c r="O29" s="302"/>
      <c r="P29" s="302"/>
    </row>
    <row r="30" spans="1:16" s="210" customFormat="1" ht="15" customHeight="1">
      <c r="A30" s="399"/>
      <c r="B30" s="400"/>
      <c r="C30" s="401"/>
      <c r="D30" s="388"/>
      <c r="E30" s="387"/>
      <c r="F30" s="390"/>
      <c r="G30" s="390"/>
      <c r="H30" s="390"/>
      <c r="I30" s="390"/>
      <c r="J30" s="390"/>
      <c r="K30" s="387"/>
      <c r="L30" s="390"/>
      <c r="M30" s="390"/>
      <c r="N30" s="302"/>
      <c r="O30" s="302"/>
      <c r="P30" s="302"/>
    </row>
    <row r="31" spans="1:16" s="210" customFormat="1" ht="15" customHeight="1">
      <c r="A31" s="399"/>
      <c r="B31" s="400"/>
      <c r="C31" s="401"/>
      <c r="D31" s="388"/>
      <c r="E31" s="387"/>
      <c r="F31" s="390"/>
      <c r="G31" s="390"/>
      <c r="H31" s="390"/>
      <c r="I31" s="390"/>
      <c r="J31" s="390"/>
      <c r="K31" s="387"/>
      <c r="L31" s="390"/>
      <c r="M31" s="390"/>
      <c r="N31" s="302"/>
      <c r="O31" s="302"/>
      <c r="P31" s="302"/>
    </row>
    <row r="32" spans="1:16" s="210" customFormat="1" ht="15" customHeight="1">
      <c r="A32" s="399"/>
      <c r="B32" s="400"/>
      <c r="C32" s="401"/>
      <c r="D32" s="388"/>
      <c r="E32" s="387"/>
      <c r="F32" s="390"/>
      <c r="G32" s="390"/>
      <c r="H32" s="390"/>
      <c r="I32" s="390"/>
      <c r="J32" s="390"/>
      <c r="K32" s="387"/>
      <c r="L32" s="390"/>
      <c r="M32" s="390"/>
      <c r="N32" s="302"/>
      <c r="O32" s="302"/>
      <c r="P32" s="302"/>
    </row>
    <row r="33" spans="1:16" s="210" customFormat="1" ht="15" customHeight="1">
      <c r="A33" s="399"/>
      <c r="B33" s="400"/>
      <c r="C33" s="401"/>
      <c r="D33" s="388"/>
      <c r="E33" s="387"/>
      <c r="F33" s="390"/>
      <c r="G33" s="390"/>
      <c r="H33" s="390"/>
      <c r="I33" s="390"/>
      <c r="J33" s="390"/>
      <c r="K33" s="387"/>
      <c r="L33" s="390"/>
      <c r="M33" s="390"/>
      <c r="N33" s="302"/>
      <c r="O33" s="302"/>
      <c r="P33" s="302"/>
    </row>
    <row r="34" spans="1:16" s="210" customFormat="1" ht="15" customHeight="1">
      <c r="A34" s="399"/>
      <c r="B34" s="400"/>
      <c r="C34" s="401"/>
      <c r="D34" s="388"/>
      <c r="E34" s="387"/>
      <c r="F34" s="390"/>
      <c r="G34" s="390"/>
      <c r="H34" s="390"/>
      <c r="I34" s="390"/>
      <c r="J34" s="390"/>
      <c r="K34" s="387"/>
      <c r="L34" s="390"/>
      <c r="M34" s="390"/>
      <c r="N34" s="302"/>
      <c r="O34" s="302"/>
      <c r="P34" s="302"/>
    </row>
    <row r="35" spans="1:16" s="210" customFormat="1" ht="15" customHeight="1">
      <c r="A35" s="399"/>
      <c r="B35" s="400"/>
      <c r="C35" s="401"/>
      <c r="D35" s="388"/>
      <c r="E35" s="387"/>
      <c r="F35" s="390"/>
      <c r="G35" s="390"/>
      <c r="H35" s="390"/>
      <c r="I35" s="390"/>
      <c r="J35" s="390"/>
      <c r="K35" s="387"/>
      <c r="L35" s="390"/>
      <c r="M35" s="390"/>
      <c r="N35" s="302"/>
      <c r="O35" s="302"/>
      <c r="P35" s="302"/>
    </row>
    <row r="36" spans="1:16" s="210" customFormat="1" ht="15" customHeight="1">
      <c r="A36" s="399"/>
      <c r="B36" s="400"/>
      <c r="C36" s="401"/>
      <c r="D36" s="388"/>
      <c r="E36" s="387"/>
      <c r="F36" s="390"/>
      <c r="G36" s="390"/>
      <c r="H36" s="390"/>
      <c r="I36" s="390"/>
      <c r="J36" s="390"/>
      <c r="K36" s="387"/>
      <c r="L36" s="390"/>
      <c r="M36" s="390"/>
      <c r="N36" s="302"/>
      <c r="O36" s="302"/>
      <c r="P36" s="302"/>
    </row>
    <row r="37" spans="1:16" s="210" customFormat="1" ht="15" customHeight="1">
      <c r="A37" s="399"/>
      <c r="B37" s="400"/>
      <c r="C37" s="401"/>
      <c r="D37" s="388"/>
      <c r="E37" s="387"/>
      <c r="F37" s="390"/>
      <c r="G37" s="390"/>
      <c r="H37" s="390"/>
      <c r="I37" s="390"/>
      <c r="J37" s="390"/>
      <c r="K37" s="387"/>
      <c r="L37" s="390"/>
      <c r="M37" s="390"/>
      <c r="N37" s="302"/>
      <c r="O37" s="302"/>
      <c r="P37" s="302"/>
    </row>
    <row r="38" spans="1:16" s="210" customFormat="1" ht="15" customHeight="1">
      <c r="A38" s="399"/>
      <c r="B38" s="400"/>
      <c r="C38" s="401"/>
      <c r="D38" s="388"/>
      <c r="E38" s="387"/>
      <c r="F38" s="390"/>
      <c r="G38" s="390"/>
      <c r="H38" s="390"/>
      <c r="I38" s="390"/>
      <c r="J38" s="390"/>
      <c r="K38" s="387"/>
      <c r="L38" s="390"/>
      <c r="M38" s="390"/>
      <c r="N38" s="302"/>
      <c r="O38" s="302"/>
      <c r="P38" s="302"/>
    </row>
    <row r="39" spans="1:16" s="210" customFormat="1" ht="15" customHeight="1">
      <c r="A39" s="399"/>
      <c r="B39" s="400"/>
      <c r="C39" s="401"/>
      <c r="D39" s="388"/>
      <c r="E39" s="387"/>
      <c r="F39" s="390"/>
      <c r="G39" s="390"/>
      <c r="H39" s="390"/>
      <c r="I39" s="390"/>
      <c r="J39" s="390"/>
      <c r="K39" s="387"/>
      <c r="L39" s="390"/>
      <c r="M39" s="390"/>
      <c r="N39" s="302"/>
      <c r="O39" s="302"/>
      <c r="P39" s="302"/>
    </row>
    <row r="40" spans="1:16" s="210" customFormat="1" ht="15" customHeight="1">
      <c r="A40" s="399"/>
      <c r="B40" s="400"/>
      <c r="C40" s="401"/>
      <c r="D40" s="388"/>
      <c r="E40" s="387"/>
      <c r="F40" s="390"/>
      <c r="G40" s="390"/>
      <c r="H40" s="390"/>
      <c r="I40" s="390"/>
      <c r="J40" s="390"/>
      <c r="K40" s="387"/>
      <c r="L40" s="390"/>
      <c r="M40" s="390"/>
      <c r="N40" s="302"/>
      <c r="O40" s="302"/>
      <c r="P40" s="302"/>
    </row>
    <row r="41" spans="1:16" s="210" customFormat="1" ht="15" customHeight="1">
      <c r="A41" s="399"/>
      <c r="B41" s="400"/>
      <c r="C41" s="401"/>
      <c r="D41" s="388"/>
      <c r="E41" s="387"/>
      <c r="F41" s="390"/>
      <c r="G41" s="390"/>
      <c r="H41" s="390"/>
      <c r="I41" s="390"/>
      <c r="J41" s="390"/>
      <c r="K41" s="387"/>
      <c r="L41" s="390"/>
      <c r="M41" s="390"/>
      <c r="N41" s="302"/>
      <c r="O41" s="302"/>
      <c r="P41" s="302"/>
    </row>
    <row r="42" spans="1:16" s="210" customFormat="1" ht="15" customHeight="1">
      <c r="A42" s="399"/>
      <c r="B42" s="400"/>
      <c r="C42" s="401"/>
      <c r="D42" s="388"/>
      <c r="E42" s="387"/>
      <c r="F42" s="390"/>
      <c r="G42" s="390"/>
      <c r="H42" s="390"/>
      <c r="I42" s="390"/>
      <c r="J42" s="390"/>
      <c r="K42" s="387"/>
      <c r="L42" s="390"/>
      <c r="M42" s="390"/>
      <c r="N42" s="302"/>
      <c r="O42" s="302"/>
      <c r="P42" s="302"/>
    </row>
    <row r="43" spans="1:16" s="210" customFormat="1" ht="15" customHeight="1">
      <c r="A43" s="399"/>
      <c r="B43" s="400"/>
      <c r="C43" s="401"/>
      <c r="D43" s="388"/>
      <c r="E43" s="387"/>
      <c r="F43" s="390"/>
      <c r="G43" s="390"/>
      <c r="H43" s="390"/>
      <c r="I43" s="390"/>
      <c r="J43" s="390"/>
      <c r="K43" s="387"/>
      <c r="L43" s="390"/>
      <c r="M43" s="390"/>
      <c r="N43" s="302"/>
      <c r="O43" s="302"/>
      <c r="P43" s="302"/>
    </row>
    <row r="44" spans="1:16" s="210" customFormat="1" ht="15" customHeight="1">
      <c r="A44" s="399"/>
      <c r="B44" s="400"/>
      <c r="C44" s="401"/>
      <c r="D44" s="388"/>
      <c r="E44" s="387"/>
      <c r="F44" s="390"/>
      <c r="G44" s="390"/>
      <c r="H44" s="390"/>
      <c r="I44" s="390"/>
      <c r="J44" s="390"/>
      <c r="K44" s="387"/>
      <c r="L44" s="390"/>
      <c r="M44" s="390"/>
      <c r="N44" s="302"/>
      <c r="O44" s="302"/>
      <c r="P44" s="302"/>
    </row>
    <row r="45" spans="1:16" s="210" customFormat="1" ht="15" customHeight="1">
      <c r="A45" s="399"/>
      <c r="B45" s="400"/>
      <c r="C45" s="401"/>
      <c r="D45" s="388"/>
      <c r="E45" s="387"/>
      <c r="F45" s="390"/>
      <c r="G45" s="390"/>
      <c r="H45" s="390"/>
      <c r="I45" s="390"/>
      <c r="J45" s="390"/>
      <c r="K45" s="387"/>
      <c r="L45" s="390"/>
      <c r="M45" s="390"/>
      <c r="N45" s="302"/>
      <c r="O45" s="302"/>
      <c r="P45" s="302"/>
    </row>
    <row r="46" spans="1:16" s="210" customFormat="1" ht="15" customHeight="1">
      <c r="A46" s="399"/>
      <c r="B46" s="402"/>
      <c r="C46" s="365"/>
      <c r="D46" s="387"/>
      <c r="E46" s="387"/>
      <c r="F46" s="390"/>
      <c r="G46" s="390"/>
      <c r="H46" s="390"/>
      <c r="I46" s="390"/>
      <c r="J46" s="390"/>
      <c r="K46" s="387"/>
      <c r="L46" s="390"/>
      <c r="M46" s="390"/>
      <c r="N46" s="302"/>
      <c r="O46" s="302"/>
      <c r="P46" s="302"/>
    </row>
    <row r="47" spans="1:16" s="210" customFormat="1" ht="15" customHeight="1">
      <c r="A47" s="399"/>
      <c r="B47" s="402"/>
      <c r="C47" s="365"/>
      <c r="D47" s="387"/>
      <c r="E47" s="387"/>
      <c r="F47" s="390"/>
      <c r="G47" s="390"/>
      <c r="H47" s="390"/>
      <c r="I47" s="390"/>
      <c r="J47" s="390"/>
      <c r="K47" s="387"/>
      <c r="L47" s="390"/>
      <c r="M47" s="390"/>
      <c r="N47" s="302"/>
      <c r="O47" s="302"/>
      <c r="P47" s="302"/>
    </row>
    <row r="48" spans="1:16" s="210" customFormat="1" ht="15" customHeight="1">
      <c r="A48" s="399"/>
      <c r="B48" s="402"/>
      <c r="C48" s="365"/>
      <c r="D48" s="387"/>
      <c r="E48" s="387"/>
      <c r="F48" s="390"/>
      <c r="G48" s="390"/>
      <c r="H48" s="390"/>
      <c r="I48" s="390"/>
      <c r="J48" s="390"/>
      <c r="K48" s="387"/>
      <c r="L48" s="390"/>
      <c r="M48" s="390"/>
      <c r="N48" s="302"/>
      <c r="O48" s="302"/>
      <c r="P48" s="302"/>
    </row>
    <row r="49" spans="1:16" s="210" customFormat="1" ht="15" customHeight="1">
      <c r="A49" s="767" t="s">
        <v>330</v>
      </c>
      <c r="B49" s="767"/>
      <c r="C49" s="767"/>
      <c r="D49" s="767"/>
      <c r="E49" s="767"/>
      <c r="F49" s="767"/>
      <c r="G49" s="767"/>
      <c r="H49" s="403"/>
      <c r="I49" s="403"/>
      <c r="J49" s="403"/>
      <c r="K49" s="404"/>
      <c r="L49" s="403"/>
      <c r="M49" s="403"/>
      <c r="N49" s="302"/>
      <c r="O49" s="302"/>
      <c r="P49" s="302"/>
    </row>
    <row r="50" spans="1:16" ht="12.6" customHeight="1">
      <c r="A50" s="663" t="s">
        <v>30</v>
      </c>
      <c r="B50" s="663"/>
      <c r="C50" s="663"/>
      <c r="D50" s="663"/>
      <c r="E50" s="663"/>
      <c r="F50" s="663" t="s">
        <v>31</v>
      </c>
      <c r="G50" s="663"/>
      <c r="H50" s="663"/>
      <c r="I50" s="663"/>
      <c r="J50" s="663"/>
      <c r="K50" s="663"/>
      <c r="L50" s="663"/>
      <c r="M50" s="663"/>
    </row>
    <row r="51" spans="1:16" ht="12.6" customHeight="1">
      <c r="A51" s="729"/>
      <c r="B51" s="729"/>
      <c r="C51" s="729"/>
      <c r="D51" s="729"/>
      <c r="E51" s="729"/>
      <c r="F51" s="729"/>
      <c r="G51" s="729"/>
      <c r="H51" s="729"/>
      <c r="I51" s="729"/>
      <c r="J51" s="729"/>
      <c r="K51" s="729"/>
      <c r="L51" s="729"/>
      <c r="M51" s="729"/>
    </row>
    <row r="52" spans="1:16" ht="12.6" customHeight="1">
      <c r="A52" s="701" t="s">
        <v>32</v>
      </c>
      <c r="B52" s="701"/>
      <c r="C52" s="701"/>
      <c r="D52" s="701"/>
      <c r="E52" s="701"/>
      <c r="F52" s="701"/>
      <c r="G52" s="701"/>
      <c r="H52" s="701" t="s">
        <v>33</v>
      </c>
      <c r="I52" s="701"/>
      <c r="J52" s="701"/>
      <c r="K52" s="701"/>
      <c r="L52" s="701"/>
      <c r="M52" s="701"/>
    </row>
    <row r="53" spans="1:16" ht="12.6" customHeight="1">
      <c r="A53" s="729"/>
      <c r="B53" s="729"/>
      <c r="C53" s="729"/>
      <c r="D53" s="729"/>
      <c r="E53" s="729"/>
      <c r="F53" s="729"/>
      <c r="G53" s="729"/>
      <c r="H53" s="729"/>
      <c r="I53" s="729"/>
      <c r="J53" s="729"/>
      <c r="K53" s="729"/>
      <c r="L53" s="729"/>
      <c r="M53" s="729"/>
    </row>
    <row r="54" spans="1:16" ht="15" customHeight="1">
      <c r="A54" s="701" t="s">
        <v>34</v>
      </c>
      <c r="B54" s="701"/>
      <c r="C54" s="701"/>
      <c r="D54" s="701"/>
      <c r="E54" s="701"/>
      <c r="F54" s="701"/>
      <c r="G54" s="701"/>
      <c r="H54" s="701"/>
      <c r="I54" s="701"/>
      <c r="J54" s="701"/>
      <c r="K54" s="701"/>
      <c r="L54" s="701"/>
      <c r="M54" s="701"/>
    </row>
    <row r="55" spans="1:16" ht="15" customHeight="1">
      <c r="A55" s="234"/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99"/>
    </row>
  </sheetData>
  <mergeCells count="23">
    <mergeCell ref="A5:M5"/>
    <mergeCell ref="C6:J6"/>
    <mergeCell ref="K6:M6"/>
    <mergeCell ref="A1:I2"/>
    <mergeCell ref="J1:M1"/>
    <mergeCell ref="J2:M2"/>
    <mergeCell ref="A4:M4"/>
    <mergeCell ref="C7:J8"/>
    <mergeCell ref="K7:M7"/>
    <mergeCell ref="A9:A10"/>
    <mergeCell ref="B9:D9"/>
    <mergeCell ref="F9:G9"/>
    <mergeCell ref="H9:M9"/>
    <mergeCell ref="A54:M54"/>
    <mergeCell ref="A52:G52"/>
    <mergeCell ref="H52:M52"/>
    <mergeCell ref="A53:G53"/>
    <mergeCell ref="H53:M53"/>
    <mergeCell ref="A49:G49"/>
    <mergeCell ref="A50:E50"/>
    <mergeCell ref="F50:M50"/>
    <mergeCell ref="A51:E51"/>
    <mergeCell ref="F51:M51"/>
  </mergeCells>
  <phoneticPr fontId="20" type="noConversion"/>
  <printOptions horizontalCentered="1"/>
  <pageMargins left="0.78749999999999998" right="0.39374999999999999" top="0.98402777777777783" bottom="0.39374999999999999" header="0.51180555555555562" footer="0.51180555555555562"/>
  <pageSetup paperSize="9" scale="95" firstPageNumber="0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53"/>
  <sheetViews>
    <sheetView showGridLines="0" workbookViewId="0">
      <selection activeCell="Y38" sqref="Y38"/>
    </sheetView>
  </sheetViews>
  <sheetFormatPr defaultColWidth="11.42578125" defaultRowHeight="15" customHeight="1"/>
  <cols>
    <col min="1" max="1" width="7.28515625" style="193" customWidth="1"/>
    <col min="2" max="2" width="23.140625" style="193" customWidth="1"/>
    <col min="3" max="3" width="8.5703125" style="193" customWidth="1"/>
    <col min="4" max="4" width="8" style="193" customWidth="1"/>
    <col min="5" max="5" width="7.7109375" style="193" customWidth="1"/>
    <col min="6" max="6" width="5.5703125" style="193" customWidth="1"/>
    <col min="7" max="7" width="5.28515625" style="193" customWidth="1"/>
    <col min="8" max="10" width="4" style="193" customWidth="1"/>
    <col min="11" max="11" width="3.28515625" style="193" customWidth="1"/>
    <col min="12" max="14" width="4" style="193" customWidth="1"/>
    <col min="15" max="15" width="3.42578125" style="193" customWidth="1"/>
    <col min="16" max="16384" width="11.42578125" style="193"/>
  </cols>
  <sheetData>
    <row r="1" spans="1:18" ht="9.9499999999999993" customHeight="1">
      <c r="A1" s="650" t="s">
        <v>331</v>
      </c>
      <c r="B1" s="650"/>
      <c r="C1" s="650"/>
      <c r="D1" s="650"/>
      <c r="E1" s="650"/>
      <c r="F1" s="650"/>
      <c r="G1" s="650"/>
      <c r="H1" s="650"/>
      <c r="I1" s="650"/>
      <c r="J1" s="650"/>
      <c r="K1" s="650"/>
      <c r="L1" s="780" t="s">
        <v>1</v>
      </c>
      <c r="M1" s="780"/>
      <c r="N1" s="780"/>
      <c r="O1" s="780"/>
    </row>
    <row r="2" spans="1:18" ht="20.100000000000001" customHeight="1">
      <c r="A2" s="650"/>
      <c r="B2" s="650"/>
      <c r="C2" s="650"/>
      <c r="D2" s="650"/>
      <c r="E2" s="650"/>
      <c r="F2" s="650"/>
      <c r="G2" s="650"/>
      <c r="H2" s="650"/>
      <c r="I2" s="650"/>
      <c r="J2" s="650"/>
      <c r="K2" s="650"/>
      <c r="L2" s="781" t="s">
        <v>332</v>
      </c>
      <c r="M2" s="781"/>
      <c r="N2" s="781"/>
      <c r="O2" s="781"/>
    </row>
    <row r="3" spans="1:18" ht="12.6" customHeight="1">
      <c r="A3" s="231" t="s">
        <v>3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3"/>
    </row>
    <row r="4" spans="1:18" ht="12.6" customHeight="1">
      <c r="A4" s="234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99"/>
    </row>
    <row r="5" spans="1:18" ht="12.6" customHeight="1">
      <c r="A5" s="198" t="s">
        <v>4</v>
      </c>
      <c r="B5" s="200"/>
      <c r="C5" s="701" t="s">
        <v>5</v>
      </c>
      <c r="D5" s="701"/>
      <c r="E5" s="701"/>
      <c r="F5" s="701"/>
      <c r="G5" s="701"/>
      <c r="H5" s="701"/>
      <c r="I5" s="701"/>
      <c r="J5" s="701"/>
      <c r="K5" s="701"/>
      <c r="L5" s="701"/>
      <c r="M5" s="701" t="s">
        <v>6</v>
      </c>
      <c r="N5" s="701"/>
      <c r="O5" s="701"/>
    </row>
    <row r="6" spans="1:18" ht="24.95" customHeight="1" thickBot="1">
      <c r="A6" s="778" t="str">
        <f>'PFP_XV Det_ Enc_ Soc_'!A6</f>
        <v>Região do Baixio do Poço Magro - Guanambi/BA</v>
      </c>
      <c r="B6" s="779"/>
      <c r="C6" s="749" t="str">
        <f>'PFP_XV Det_ Enc_ Soc_'!C6:F6</f>
        <v>Projeto Básico do Sistema de Abastecimento de Água Bruta na Região do Poço Magro e Adjacências.</v>
      </c>
      <c r="D6" s="750"/>
      <c r="E6" s="750"/>
      <c r="F6" s="750"/>
      <c r="G6" s="750"/>
      <c r="H6" s="750"/>
      <c r="I6" s="750"/>
      <c r="J6" s="750"/>
      <c r="K6" s="750"/>
      <c r="L6" s="751"/>
      <c r="M6" s="777"/>
      <c r="N6" s="777"/>
      <c r="O6" s="777"/>
    </row>
    <row r="7" spans="1:18" ht="9.9499999999999993" customHeight="1" thickTop="1" thickBot="1">
      <c r="A7" s="770" t="s">
        <v>176</v>
      </c>
      <c r="B7" s="764" t="s">
        <v>322</v>
      </c>
      <c r="C7" s="764"/>
      <c r="D7" s="764"/>
      <c r="E7" s="386" t="s">
        <v>249</v>
      </c>
      <c r="F7" s="766" t="s">
        <v>266</v>
      </c>
      <c r="G7" s="766"/>
      <c r="H7" s="766" t="s">
        <v>323</v>
      </c>
      <c r="I7" s="766"/>
      <c r="J7" s="766"/>
      <c r="K7" s="766"/>
      <c r="L7" s="766"/>
      <c r="M7" s="766"/>
      <c r="N7" s="766"/>
      <c r="O7" s="766"/>
    </row>
    <row r="8" spans="1:18" s="210" customFormat="1" ht="9.9499999999999993" customHeight="1">
      <c r="A8" s="770"/>
      <c r="B8" s="396" t="s">
        <v>324</v>
      </c>
      <c r="C8" s="366" t="s">
        <v>325</v>
      </c>
      <c r="D8" s="397" t="s">
        <v>326</v>
      </c>
      <c r="E8" s="387" t="s">
        <v>327</v>
      </c>
      <c r="F8" s="390" t="s">
        <v>328</v>
      </c>
      <c r="G8" s="390" t="s">
        <v>329</v>
      </c>
      <c r="H8" s="387" t="s">
        <v>277</v>
      </c>
      <c r="I8" s="390" t="s">
        <v>56</v>
      </c>
      <c r="J8" s="390" t="s">
        <v>57</v>
      </c>
      <c r="K8" s="390" t="s">
        <v>58</v>
      </c>
      <c r="L8" s="390" t="s">
        <v>59</v>
      </c>
      <c r="M8" s="387" t="s">
        <v>60</v>
      </c>
      <c r="N8" s="390" t="s">
        <v>61</v>
      </c>
      <c r="O8" s="390" t="s">
        <v>309</v>
      </c>
      <c r="P8" s="302"/>
      <c r="Q8" s="302"/>
      <c r="R8" s="302"/>
    </row>
    <row r="9" spans="1:18" s="210" customFormat="1" ht="15" customHeight="1">
      <c r="A9" s="399"/>
      <c r="B9" s="400"/>
      <c r="C9" s="401"/>
      <c r="D9" s="388"/>
      <c r="E9" s="387"/>
      <c r="F9" s="390"/>
      <c r="G9" s="390"/>
      <c r="H9" s="390"/>
      <c r="I9" s="390"/>
      <c r="J9" s="390"/>
      <c r="K9" s="390"/>
      <c r="L9" s="390"/>
      <c r="M9" s="390"/>
      <c r="N9" s="390"/>
      <c r="O9" s="390"/>
      <c r="P9" s="302"/>
      <c r="Q9" s="302"/>
      <c r="R9" s="302"/>
    </row>
    <row r="10" spans="1:18" s="210" customFormat="1" ht="15" customHeight="1">
      <c r="A10" s="399"/>
      <c r="B10" s="400"/>
      <c r="C10" s="401"/>
      <c r="D10" s="388"/>
      <c r="E10" s="387"/>
      <c r="F10" s="390"/>
      <c r="G10" s="390"/>
      <c r="H10" s="390"/>
      <c r="I10" s="390"/>
      <c r="J10" s="390"/>
      <c r="K10" s="390"/>
      <c r="L10" s="390"/>
      <c r="M10" s="390"/>
      <c r="N10" s="390"/>
      <c r="O10" s="390"/>
      <c r="P10" s="302"/>
      <c r="Q10" s="302"/>
      <c r="R10" s="302"/>
    </row>
    <row r="11" spans="1:18" s="210" customFormat="1" ht="15" customHeight="1">
      <c r="A11" s="399"/>
      <c r="B11" s="400"/>
      <c r="C11" s="401"/>
      <c r="D11" s="388"/>
      <c r="E11" s="387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02"/>
      <c r="Q11" s="302"/>
      <c r="R11" s="302"/>
    </row>
    <row r="12" spans="1:18" s="210" customFormat="1" ht="15" customHeight="1">
      <c r="A12" s="399"/>
      <c r="B12" s="400"/>
      <c r="C12" s="401"/>
      <c r="D12" s="388"/>
      <c r="E12" s="387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302"/>
      <c r="Q12" s="302"/>
      <c r="R12" s="302"/>
    </row>
    <row r="13" spans="1:18" s="210" customFormat="1" ht="15" customHeight="1">
      <c r="A13" s="399"/>
      <c r="B13" s="400"/>
      <c r="C13" s="401"/>
      <c r="D13" s="388"/>
      <c r="E13" s="387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302"/>
      <c r="Q13" s="302"/>
      <c r="R13" s="302"/>
    </row>
    <row r="14" spans="1:18" s="210" customFormat="1" ht="15" customHeight="1">
      <c r="A14" s="399"/>
      <c r="B14" s="400"/>
      <c r="C14" s="401"/>
      <c r="D14" s="388"/>
      <c r="E14" s="387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02"/>
      <c r="Q14" s="302"/>
      <c r="R14" s="302"/>
    </row>
    <row r="15" spans="1:18" s="210" customFormat="1" ht="15" customHeight="1">
      <c r="A15" s="399"/>
      <c r="B15" s="400"/>
      <c r="C15" s="401"/>
      <c r="D15" s="388"/>
      <c r="E15" s="387"/>
      <c r="F15" s="390"/>
      <c r="G15" s="390"/>
      <c r="H15" s="390"/>
      <c r="I15" s="390"/>
      <c r="J15" s="390"/>
      <c r="K15" s="390"/>
      <c r="L15" s="390"/>
      <c r="M15" s="390"/>
      <c r="N15" s="390"/>
      <c r="O15" s="390"/>
      <c r="P15" s="302"/>
      <c r="Q15" s="302"/>
      <c r="R15" s="302"/>
    </row>
    <row r="16" spans="1:18" s="210" customFormat="1" ht="15" customHeight="1">
      <c r="A16" s="399"/>
      <c r="B16" s="400"/>
      <c r="C16" s="401"/>
      <c r="D16" s="388"/>
      <c r="E16" s="387"/>
      <c r="F16" s="390"/>
      <c r="G16" s="390"/>
      <c r="H16" s="390"/>
      <c r="I16" s="390"/>
      <c r="J16" s="390"/>
      <c r="K16" s="390"/>
      <c r="L16" s="390"/>
      <c r="M16" s="390"/>
      <c r="N16" s="390"/>
      <c r="O16" s="390"/>
      <c r="P16" s="302"/>
      <c r="Q16" s="302"/>
      <c r="R16" s="302"/>
    </row>
    <row r="17" spans="1:18" s="210" customFormat="1" ht="15" customHeight="1">
      <c r="A17" s="399"/>
      <c r="B17" s="400"/>
      <c r="C17" s="401"/>
      <c r="D17" s="388"/>
      <c r="E17" s="387"/>
      <c r="F17" s="390"/>
      <c r="G17" s="390"/>
      <c r="H17" s="390"/>
      <c r="I17" s="390"/>
      <c r="J17" s="390"/>
      <c r="K17" s="390"/>
      <c r="L17" s="390"/>
      <c r="M17" s="390"/>
      <c r="N17" s="390"/>
      <c r="O17" s="390"/>
      <c r="P17" s="302"/>
      <c r="Q17" s="302"/>
      <c r="R17" s="302"/>
    </row>
    <row r="18" spans="1:18" s="210" customFormat="1" ht="15" customHeight="1">
      <c r="A18" s="399"/>
      <c r="B18" s="400"/>
      <c r="C18" s="401"/>
      <c r="D18" s="388"/>
      <c r="E18" s="387"/>
      <c r="F18" s="390"/>
      <c r="G18" s="390"/>
      <c r="H18" s="390"/>
      <c r="I18" s="390"/>
      <c r="J18" s="390"/>
      <c r="K18" s="390"/>
      <c r="L18" s="390"/>
      <c r="M18" s="390"/>
      <c r="N18" s="390"/>
      <c r="O18" s="390"/>
      <c r="P18" s="302"/>
      <c r="Q18" s="302"/>
      <c r="R18" s="302"/>
    </row>
    <row r="19" spans="1:18" s="210" customFormat="1" ht="15" customHeight="1">
      <c r="A19" s="399"/>
      <c r="B19" s="400"/>
      <c r="C19" s="401"/>
      <c r="D19" s="388"/>
      <c r="E19" s="387"/>
      <c r="F19" s="390"/>
      <c r="G19" s="390"/>
      <c r="H19" s="390"/>
      <c r="I19" s="390"/>
      <c r="J19" s="390"/>
      <c r="K19" s="390"/>
      <c r="L19" s="390"/>
      <c r="M19" s="390"/>
      <c r="N19" s="390"/>
      <c r="O19" s="390"/>
      <c r="P19" s="302"/>
      <c r="Q19" s="302"/>
      <c r="R19" s="302"/>
    </row>
    <row r="20" spans="1:18" s="210" customFormat="1" ht="15" customHeight="1">
      <c r="A20" s="399"/>
      <c r="B20" s="400"/>
      <c r="C20" s="401"/>
      <c r="D20" s="388"/>
      <c r="E20" s="387"/>
      <c r="F20" s="390"/>
      <c r="G20" s="390"/>
      <c r="H20" s="390"/>
      <c r="I20" s="390"/>
      <c r="J20" s="390"/>
      <c r="K20" s="390"/>
      <c r="L20" s="390"/>
      <c r="M20" s="390"/>
      <c r="N20" s="390"/>
      <c r="O20" s="390"/>
      <c r="P20" s="302"/>
      <c r="Q20" s="302"/>
      <c r="R20" s="302"/>
    </row>
    <row r="21" spans="1:18" s="210" customFormat="1" ht="15" customHeight="1">
      <c r="A21" s="399"/>
      <c r="B21" s="400"/>
      <c r="C21" s="401"/>
      <c r="D21" s="388"/>
      <c r="E21" s="387"/>
      <c r="F21" s="390"/>
      <c r="G21" s="390"/>
      <c r="H21" s="390"/>
      <c r="I21" s="390"/>
      <c r="J21" s="390"/>
      <c r="K21" s="390"/>
      <c r="L21" s="390"/>
      <c r="M21" s="390"/>
      <c r="N21" s="390"/>
      <c r="O21" s="390"/>
      <c r="P21" s="302"/>
      <c r="Q21" s="302"/>
      <c r="R21" s="302"/>
    </row>
    <row r="22" spans="1:18" s="210" customFormat="1" ht="15" customHeight="1">
      <c r="A22" s="399"/>
      <c r="B22" s="400"/>
      <c r="C22" s="401"/>
      <c r="D22" s="388"/>
      <c r="E22" s="387"/>
      <c r="F22" s="390"/>
      <c r="G22" s="390"/>
      <c r="H22" s="390"/>
      <c r="I22" s="390"/>
      <c r="J22" s="390"/>
      <c r="K22" s="390"/>
      <c r="L22" s="390"/>
      <c r="M22" s="390"/>
      <c r="N22" s="390"/>
      <c r="O22" s="390"/>
      <c r="P22" s="302"/>
      <c r="Q22" s="302"/>
      <c r="R22" s="302"/>
    </row>
    <row r="23" spans="1:18" s="210" customFormat="1" ht="15" customHeight="1">
      <c r="A23" s="399"/>
      <c r="B23" s="400"/>
      <c r="C23" s="401"/>
      <c r="D23" s="388"/>
      <c r="E23" s="387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302"/>
      <c r="Q23" s="302"/>
      <c r="R23" s="302"/>
    </row>
    <row r="24" spans="1:18" s="210" customFormat="1" ht="15" customHeight="1">
      <c r="A24" s="399"/>
      <c r="B24" s="400"/>
      <c r="C24" s="401"/>
      <c r="D24" s="388"/>
      <c r="E24" s="387"/>
      <c r="F24" s="390"/>
      <c r="G24" s="390"/>
      <c r="H24" s="390"/>
      <c r="I24" s="390"/>
      <c r="J24" s="390"/>
      <c r="K24" s="390"/>
      <c r="L24" s="390"/>
      <c r="M24" s="390"/>
      <c r="N24" s="390"/>
      <c r="O24" s="390"/>
      <c r="P24" s="302"/>
      <c r="Q24" s="302"/>
      <c r="R24" s="302"/>
    </row>
    <row r="25" spans="1:18" s="210" customFormat="1" ht="15" customHeight="1">
      <c r="A25" s="399"/>
      <c r="B25" s="400"/>
      <c r="C25" s="401"/>
      <c r="D25" s="388"/>
      <c r="E25" s="387"/>
      <c r="F25" s="390"/>
      <c r="G25" s="390"/>
      <c r="H25" s="390"/>
      <c r="I25" s="390"/>
      <c r="J25" s="390"/>
      <c r="K25" s="390"/>
      <c r="L25" s="390"/>
      <c r="M25" s="390"/>
      <c r="N25" s="390"/>
      <c r="O25" s="390"/>
      <c r="P25" s="302"/>
      <c r="Q25" s="302"/>
      <c r="R25" s="302"/>
    </row>
    <row r="26" spans="1:18" s="210" customFormat="1" ht="15" customHeight="1">
      <c r="A26" s="399"/>
      <c r="B26" s="400"/>
      <c r="C26" s="401"/>
      <c r="D26" s="388"/>
      <c r="E26" s="387"/>
      <c r="F26" s="390"/>
      <c r="G26" s="390"/>
      <c r="H26" s="390"/>
      <c r="I26" s="390"/>
      <c r="J26" s="390"/>
      <c r="K26" s="390"/>
      <c r="L26" s="390"/>
      <c r="M26" s="390"/>
      <c r="N26" s="390"/>
      <c r="O26" s="390"/>
      <c r="P26" s="302"/>
      <c r="Q26" s="302"/>
      <c r="R26" s="302"/>
    </row>
    <row r="27" spans="1:18" s="210" customFormat="1" ht="15" customHeight="1">
      <c r="A27" s="399"/>
      <c r="B27" s="400"/>
      <c r="C27" s="401"/>
      <c r="D27" s="388"/>
      <c r="E27" s="387"/>
      <c r="F27" s="390"/>
      <c r="G27" s="390"/>
      <c r="H27" s="390"/>
      <c r="I27" s="390"/>
      <c r="J27" s="390"/>
      <c r="K27" s="390"/>
      <c r="L27" s="390"/>
      <c r="M27" s="390"/>
      <c r="N27" s="390"/>
      <c r="O27" s="390"/>
      <c r="P27" s="302"/>
      <c r="Q27" s="302"/>
      <c r="R27" s="302"/>
    </row>
    <row r="28" spans="1:18" s="210" customFormat="1" ht="15" customHeight="1">
      <c r="A28" s="399"/>
      <c r="B28" s="400"/>
      <c r="C28" s="401"/>
      <c r="D28" s="388"/>
      <c r="E28" s="387"/>
      <c r="F28" s="390"/>
      <c r="G28" s="390"/>
      <c r="H28" s="390"/>
      <c r="I28" s="390"/>
      <c r="J28" s="390"/>
      <c r="K28" s="390"/>
      <c r="L28" s="390"/>
      <c r="M28" s="390"/>
      <c r="N28" s="390"/>
      <c r="O28" s="390"/>
      <c r="P28" s="302"/>
      <c r="Q28" s="302"/>
      <c r="R28" s="302"/>
    </row>
    <row r="29" spans="1:18" s="210" customFormat="1" ht="15" customHeight="1">
      <c r="A29" s="399"/>
      <c r="B29" s="400"/>
      <c r="C29" s="401"/>
      <c r="D29" s="388"/>
      <c r="E29" s="387"/>
      <c r="F29" s="390"/>
      <c r="G29" s="390"/>
      <c r="H29" s="390"/>
      <c r="I29" s="390"/>
      <c r="J29" s="390"/>
      <c r="K29" s="390"/>
      <c r="L29" s="390"/>
      <c r="M29" s="390"/>
      <c r="N29" s="390"/>
      <c r="O29" s="390"/>
      <c r="P29" s="302"/>
      <c r="Q29" s="302"/>
      <c r="R29" s="302"/>
    </row>
    <row r="30" spans="1:18" s="210" customFormat="1" ht="15" customHeight="1">
      <c r="A30" s="399"/>
      <c r="B30" s="400"/>
      <c r="C30" s="401"/>
      <c r="D30" s="388"/>
      <c r="E30" s="387"/>
      <c r="F30" s="390"/>
      <c r="G30" s="390"/>
      <c r="H30" s="390"/>
      <c r="I30" s="390"/>
      <c r="J30" s="390"/>
      <c r="K30" s="390"/>
      <c r="L30" s="390"/>
      <c r="M30" s="390"/>
      <c r="N30" s="390"/>
      <c r="O30" s="390"/>
      <c r="P30" s="302"/>
      <c r="Q30" s="302"/>
      <c r="R30" s="302"/>
    </row>
    <row r="31" spans="1:18" s="210" customFormat="1" ht="15" customHeight="1">
      <c r="A31" s="399"/>
      <c r="B31" s="400"/>
      <c r="C31" s="401"/>
      <c r="D31" s="388"/>
      <c r="E31" s="387"/>
      <c r="F31" s="390"/>
      <c r="G31" s="390"/>
      <c r="H31" s="390"/>
      <c r="I31" s="390"/>
      <c r="J31" s="390"/>
      <c r="K31" s="390"/>
      <c r="L31" s="390"/>
      <c r="M31" s="390"/>
      <c r="N31" s="390"/>
      <c r="O31" s="390"/>
      <c r="P31" s="302"/>
      <c r="Q31" s="302"/>
      <c r="R31" s="302"/>
    </row>
    <row r="32" spans="1:18" s="210" customFormat="1" ht="15" customHeight="1">
      <c r="A32" s="399"/>
      <c r="B32" s="400"/>
      <c r="C32" s="401"/>
      <c r="D32" s="388"/>
      <c r="E32" s="387"/>
      <c r="F32" s="390"/>
      <c r="G32" s="390"/>
      <c r="H32" s="390"/>
      <c r="I32" s="390"/>
      <c r="J32" s="390"/>
      <c r="K32" s="390"/>
      <c r="L32" s="390"/>
      <c r="M32" s="390"/>
      <c r="N32" s="390"/>
      <c r="O32" s="390"/>
      <c r="P32" s="302"/>
      <c r="Q32" s="302"/>
      <c r="R32" s="302"/>
    </row>
    <row r="33" spans="1:18" s="210" customFormat="1" ht="15" customHeight="1">
      <c r="A33" s="399"/>
      <c r="B33" s="400"/>
      <c r="C33" s="401"/>
      <c r="D33" s="388"/>
      <c r="E33" s="387"/>
      <c r="F33" s="390"/>
      <c r="G33" s="390"/>
      <c r="H33" s="390"/>
      <c r="I33" s="390"/>
      <c r="J33" s="390"/>
      <c r="K33" s="390"/>
      <c r="L33" s="390"/>
      <c r="M33" s="390"/>
      <c r="N33" s="390"/>
      <c r="O33" s="390"/>
      <c r="P33" s="302"/>
      <c r="Q33" s="302"/>
      <c r="R33" s="302"/>
    </row>
    <row r="34" spans="1:18" s="210" customFormat="1" ht="15" customHeight="1">
      <c r="A34" s="399"/>
      <c r="B34" s="400"/>
      <c r="C34" s="401"/>
      <c r="D34" s="388"/>
      <c r="E34" s="387"/>
      <c r="F34" s="390"/>
      <c r="G34" s="390"/>
      <c r="H34" s="390"/>
      <c r="I34" s="390"/>
      <c r="J34" s="390"/>
      <c r="K34" s="390"/>
      <c r="L34" s="390"/>
      <c r="M34" s="390"/>
      <c r="N34" s="390"/>
      <c r="O34" s="390"/>
      <c r="P34" s="302"/>
      <c r="Q34" s="302"/>
      <c r="R34" s="302"/>
    </row>
    <row r="35" spans="1:18" s="210" customFormat="1" ht="15" customHeight="1">
      <c r="A35" s="399"/>
      <c r="B35" s="400"/>
      <c r="C35" s="401"/>
      <c r="D35" s="388"/>
      <c r="E35" s="387"/>
      <c r="F35" s="390"/>
      <c r="G35" s="390"/>
      <c r="H35" s="390"/>
      <c r="I35" s="390"/>
      <c r="J35" s="390"/>
      <c r="K35" s="390"/>
      <c r="L35" s="390"/>
      <c r="M35" s="390"/>
      <c r="N35" s="390"/>
      <c r="O35" s="390"/>
      <c r="P35" s="302"/>
      <c r="Q35" s="302"/>
      <c r="R35" s="302"/>
    </row>
    <row r="36" spans="1:18" s="210" customFormat="1" ht="15" customHeight="1">
      <c r="A36" s="399"/>
      <c r="B36" s="400"/>
      <c r="C36" s="401"/>
      <c r="D36" s="388"/>
      <c r="E36" s="387"/>
      <c r="F36" s="390"/>
      <c r="G36" s="390"/>
      <c r="H36" s="390"/>
      <c r="I36" s="390"/>
      <c r="J36" s="390"/>
      <c r="K36" s="390"/>
      <c r="L36" s="390"/>
      <c r="M36" s="390"/>
      <c r="N36" s="390"/>
      <c r="O36" s="390"/>
      <c r="P36" s="302"/>
      <c r="Q36" s="302"/>
      <c r="R36" s="302"/>
    </row>
    <row r="37" spans="1:18" s="210" customFormat="1" ht="15" customHeight="1">
      <c r="A37" s="399"/>
      <c r="B37" s="400"/>
      <c r="C37" s="401"/>
      <c r="D37" s="388"/>
      <c r="E37" s="387"/>
      <c r="F37" s="390"/>
      <c r="G37" s="390"/>
      <c r="H37" s="390"/>
      <c r="I37" s="390"/>
      <c r="J37" s="390"/>
      <c r="K37" s="390"/>
      <c r="L37" s="390"/>
      <c r="M37" s="390"/>
      <c r="N37" s="390"/>
      <c r="O37" s="390"/>
      <c r="P37" s="302"/>
      <c r="Q37" s="302"/>
      <c r="R37" s="302"/>
    </row>
    <row r="38" spans="1:18" s="210" customFormat="1" ht="15" customHeight="1">
      <c r="A38" s="399"/>
      <c r="B38" s="400"/>
      <c r="C38" s="401"/>
      <c r="D38" s="388"/>
      <c r="E38" s="387"/>
      <c r="F38" s="390"/>
      <c r="G38" s="390"/>
      <c r="H38" s="390"/>
      <c r="I38" s="390"/>
      <c r="J38" s="390"/>
      <c r="K38" s="390"/>
      <c r="L38" s="390"/>
      <c r="M38" s="390"/>
      <c r="N38" s="390"/>
      <c r="O38" s="390"/>
      <c r="P38" s="302"/>
      <c r="Q38" s="302"/>
      <c r="R38" s="302"/>
    </row>
    <row r="39" spans="1:18" s="210" customFormat="1" ht="15" customHeight="1">
      <c r="A39" s="399"/>
      <c r="B39" s="400"/>
      <c r="C39" s="401"/>
      <c r="D39" s="388"/>
      <c r="E39" s="387"/>
      <c r="F39" s="390"/>
      <c r="G39" s="390"/>
      <c r="H39" s="390"/>
      <c r="I39" s="390"/>
      <c r="J39" s="390"/>
      <c r="K39" s="390"/>
      <c r="L39" s="390"/>
      <c r="M39" s="390"/>
      <c r="N39" s="390"/>
      <c r="O39" s="390"/>
      <c r="P39" s="302"/>
      <c r="Q39" s="302"/>
      <c r="R39" s="302"/>
    </row>
    <row r="40" spans="1:18" s="210" customFormat="1" ht="15" customHeight="1">
      <c r="A40" s="399"/>
      <c r="B40" s="400"/>
      <c r="C40" s="401"/>
      <c r="D40" s="388"/>
      <c r="E40" s="387"/>
      <c r="F40" s="390"/>
      <c r="G40" s="390"/>
      <c r="H40" s="390"/>
      <c r="I40" s="390"/>
      <c r="J40" s="390"/>
      <c r="K40" s="390"/>
      <c r="L40" s="390"/>
      <c r="M40" s="390"/>
      <c r="N40" s="390"/>
      <c r="O40" s="390"/>
      <c r="P40" s="302"/>
      <c r="Q40" s="302"/>
      <c r="R40" s="302"/>
    </row>
    <row r="41" spans="1:18" s="210" customFormat="1" ht="15" customHeight="1">
      <c r="A41" s="399"/>
      <c r="B41" s="400"/>
      <c r="C41" s="401"/>
      <c r="D41" s="388"/>
      <c r="E41" s="387"/>
      <c r="F41" s="390"/>
      <c r="G41" s="390"/>
      <c r="H41" s="390"/>
      <c r="I41" s="390"/>
      <c r="J41" s="390"/>
      <c r="K41" s="390"/>
      <c r="L41" s="390"/>
      <c r="M41" s="390"/>
      <c r="N41" s="390"/>
      <c r="O41" s="390"/>
      <c r="P41" s="302"/>
      <c r="Q41" s="302"/>
      <c r="R41" s="302"/>
    </row>
    <row r="42" spans="1:18" s="210" customFormat="1" ht="15" customHeight="1">
      <c r="A42" s="399"/>
      <c r="B42" s="400"/>
      <c r="C42" s="401"/>
      <c r="D42" s="388"/>
      <c r="E42" s="387"/>
      <c r="F42" s="390"/>
      <c r="G42" s="390"/>
      <c r="H42" s="390"/>
      <c r="I42" s="390"/>
      <c r="J42" s="390"/>
      <c r="K42" s="390"/>
      <c r="L42" s="390"/>
      <c r="M42" s="390"/>
      <c r="N42" s="390"/>
      <c r="O42" s="390"/>
      <c r="P42" s="302"/>
      <c r="Q42" s="302"/>
      <c r="R42" s="302"/>
    </row>
    <row r="43" spans="1:18" s="210" customFormat="1" ht="15" customHeight="1">
      <c r="A43" s="399"/>
      <c r="B43" s="400"/>
      <c r="C43" s="401"/>
      <c r="D43" s="388"/>
      <c r="E43" s="387"/>
      <c r="F43" s="390"/>
      <c r="G43" s="390"/>
      <c r="H43" s="390"/>
      <c r="I43" s="390"/>
      <c r="J43" s="390"/>
      <c r="K43" s="390"/>
      <c r="L43" s="390"/>
      <c r="M43" s="390"/>
      <c r="N43" s="390"/>
      <c r="O43" s="390"/>
      <c r="P43" s="302"/>
      <c r="Q43" s="302"/>
      <c r="R43" s="302"/>
    </row>
    <row r="44" spans="1:18" s="210" customFormat="1" ht="15" customHeight="1">
      <c r="A44" s="399"/>
      <c r="B44" s="402"/>
      <c r="C44" s="365"/>
      <c r="D44" s="387"/>
      <c r="E44" s="387"/>
      <c r="F44" s="390"/>
      <c r="G44" s="390"/>
      <c r="H44" s="390"/>
      <c r="I44" s="390"/>
      <c r="J44" s="390"/>
      <c r="K44" s="390"/>
      <c r="L44" s="390"/>
      <c r="M44" s="390"/>
      <c r="N44" s="390"/>
      <c r="O44" s="390"/>
      <c r="P44" s="302"/>
      <c r="Q44" s="302"/>
      <c r="R44" s="302"/>
    </row>
    <row r="45" spans="1:18" s="210" customFormat="1" ht="15" customHeight="1">
      <c r="A45" s="399"/>
      <c r="B45" s="402"/>
      <c r="C45" s="365"/>
      <c r="D45" s="387"/>
      <c r="E45" s="387"/>
      <c r="F45" s="390"/>
      <c r="G45" s="390"/>
      <c r="H45" s="390"/>
      <c r="I45" s="390"/>
      <c r="J45" s="390"/>
      <c r="K45" s="390"/>
      <c r="L45" s="390"/>
      <c r="M45" s="390"/>
      <c r="N45" s="390"/>
      <c r="O45" s="390"/>
      <c r="P45" s="302"/>
      <c r="Q45" s="302"/>
      <c r="R45" s="302"/>
    </row>
    <row r="46" spans="1:18" s="210" customFormat="1" ht="15" customHeight="1">
      <c r="A46" s="399"/>
      <c r="B46" s="402"/>
      <c r="C46" s="365"/>
      <c r="D46" s="387"/>
      <c r="E46" s="387"/>
      <c r="F46" s="390"/>
      <c r="G46" s="390"/>
      <c r="H46" s="390"/>
      <c r="I46" s="390"/>
      <c r="J46" s="390"/>
      <c r="K46" s="390"/>
      <c r="L46" s="390"/>
      <c r="M46" s="390"/>
      <c r="N46" s="390"/>
      <c r="O46" s="390"/>
      <c r="P46" s="302"/>
      <c r="Q46" s="302"/>
      <c r="R46" s="302"/>
    </row>
    <row r="47" spans="1:18" s="210" customFormat="1" ht="15" customHeight="1">
      <c r="A47" s="767" t="s">
        <v>330</v>
      </c>
      <c r="B47" s="767"/>
      <c r="C47" s="767"/>
      <c r="D47" s="767"/>
      <c r="E47" s="767"/>
      <c r="F47" s="767"/>
      <c r="G47" s="767"/>
      <c r="H47" s="405"/>
      <c r="I47" s="405"/>
      <c r="J47" s="405"/>
      <c r="K47" s="405"/>
      <c r="L47" s="405"/>
      <c r="M47" s="403"/>
      <c r="N47" s="403"/>
      <c r="O47" s="403"/>
      <c r="P47" s="302"/>
      <c r="Q47" s="302"/>
      <c r="R47" s="302"/>
    </row>
    <row r="48" spans="1:18" ht="12.6" customHeight="1">
      <c r="A48" s="231" t="s">
        <v>30</v>
      </c>
      <c r="B48" s="232"/>
      <c r="C48" s="232"/>
      <c r="D48" s="232"/>
      <c r="E48" s="233"/>
      <c r="F48" s="231" t="s">
        <v>31</v>
      </c>
      <c r="G48" s="232"/>
      <c r="H48" s="232"/>
      <c r="I48" s="232"/>
      <c r="J48" s="232"/>
      <c r="K48" s="232"/>
      <c r="L48" s="232"/>
      <c r="M48" s="232"/>
      <c r="N48" s="232"/>
      <c r="O48" s="233"/>
    </row>
    <row r="49" spans="1:15" ht="12.6" customHeight="1">
      <c r="A49" s="225"/>
      <c r="B49" s="226"/>
      <c r="C49" s="226"/>
      <c r="D49" s="226"/>
      <c r="E49" s="227"/>
      <c r="F49" s="225"/>
      <c r="G49" s="226"/>
      <c r="H49" s="226"/>
      <c r="I49" s="226"/>
      <c r="J49" s="226"/>
      <c r="K49" s="226"/>
      <c r="L49" s="226"/>
      <c r="M49" s="226"/>
      <c r="N49" s="226"/>
      <c r="O49" s="227"/>
    </row>
    <row r="50" spans="1:15" ht="12.6" customHeight="1">
      <c r="A50" s="198" t="s">
        <v>32</v>
      </c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199"/>
      <c r="M50" s="198" t="s">
        <v>33</v>
      </c>
      <c r="N50" s="200"/>
      <c r="O50" s="199"/>
    </row>
    <row r="51" spans="1:15" ht="12.6" customHeight="1">
      <c r="A51" s="234"/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99"/>
      <c r="M51" s="225"/>
      <c r="N51" s="226"/>
      <c r="O51" s="227"/>
    </row>
    <row r="52" spans="1:15" ht="15" customHeight="1">
      <c r="A52" s="198" t="s">
        <v>34</v>
      </c>
      <c r="B52" s="200"/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199"/>
    </row>
    <row r="53" spans="1:15" ht="15" customHeight="1">
      <c r="A53" s="234"/>
      <c r="B53" s="235"/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  <c r="O53" s="299"/>
    </row>
  </sheetData>
  <mergeCells count="13">
    <mergeCell ref="A1:K2"/>
    <mergeCell ref="L1:O1"/>
    <mergeCell ref="L2:O2"/>
    <mergeCell ref="C5:L5"/>
    <mergeCell ref="M5:O5"/>
    <mergeCell ref="A47:G47"/>
    <mergeCell ref="C6:L6"/>
    <mergeCell ref="M6:O6"/>
    <mergeCell ref="A7:A8"/>
    <mergeCell ref="B7:D7"/>
    <mergeCell ref="F7:G7"/>
    <mergeCell ref="H7:O7"/>
    <mergeCell ref="A6:B6"/>
  </mergeCells>
  <phoneticPr fontId="20" type="noConversion"/>
  <printOptions horizontalCentered="1"/>
  <pageMargins left="0.78749999999999998" right="0.39374999999999999" top="0.98402777777777783" bottom="0.39374999999999999" header="0.51180555555555562" footer="0.51180555555555562"/>
  <pageSetup paperSize="9" scale="95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K49"/>
  <sheetViews>
    <sheetView showGridLines="0" workbookViewId="0">
      <selection activeCell="AI52" sqref="AI52"/>
    </sheetView>
  </sheetViews>
  <sheetFormatPr defaultColWidth="11.42578125" defaultRowHeight="15" customHeight="1"/>
  <cols>
    <col min="1" max="1" width="4.85546875" style="193" customWidth="1"/>
    <col min="2" max="2" width="4.42578125" style="193" customWidth="1"/>
    <col min="3" max="3" width="2.85546875" style="193" customWidth="1"/>
    <col min="4" max="4" width="5.85546875" style="193" customWidth="1"/>
    <col min="5" max="5" width="5.42578125" style="193" customWidth="1"/>
    <col min="6" max="6" width="6.140625" style="193" customWidth="1"/>
    <col min="7" max="7" width="6.85546875" style="193" customWidth="1"/>
    <col min="8" max="8" width="8.42578125" style="193" customWidth="1"/>
    <col min="9" max="10" width="8.5703125" style="193" customWidth="1"/>
    <col min="11" max="34" width="2.7109375" style="193" customWidth="1"/>
    <col min="35" max="16384" width="11.42578125" style="193"/>
  </cols>
  <sheetData>
    <row r="1" spans="1:37" ht="9.9499999999999993" customHeight="1">
      <c r="A1" s="650" t="s">
        <v>333</v>
      </c>
      <c r="B1" s="650"/>
      <c r="C1" s="650"/>
      <c r="D1" s="650"/>
      <c r="E1" s="650"/>
      <c r="F1" s="650"/>
      <c r="G1" s="650"/>
      <c r="H1" s="650"/>
      <c r="I1" s="650"/>
      <c r="J1" s="650"/>
      <c r="K1" s="650"/>
      <c r="L1" s="650"/>
      <c r="M1" s="650"/>
      <c r="N1" s="650"/>
      <c r="O1" s="650"/>
      <c r="P1" s="650"/>
      <c r="Q1" s="650"/>
      <c r="R1" s="650"/>
      <c r="S1" s="650"/>
      <c r="T1" s="650"/>
      <c r="U1" s="650"/>
      <c r="V1" s="650"/>
      <c r="W1" s="650"/>
      <c r="X1" s="650"/>
      <c r="Y1" s="650"/>
      <c r="Z1" s="650"/>
      <c r="AA1" s="650"/>
      <c r="AB1" s="650"/>
      <c r="AC1" s="780" t="s">
        <v>1</v>
      </c>
      <c r="AD1" s="780"/>
      <c r="AE1" s="780"/>
      <c r="AF1" s="780"/>
      <c r="AG1" s="780"/>
      <c r="AH1" s="780"/>
    </row>
    <row r="2" spans="1:37" ht="20.100000000000001" customHeight="1">
      <c r="A2" s="650"/>
      <c r="B2" s="650"/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50"/>
      <c r="O2" s="650"/>
      <c r="P2" s="650"/>
      <c r="Q2" s="650"/>
      <c r="R2" s="650"/>
      <c r="S2" s="650"/>
      <c r="T2" s="650"/>
      <c r="U2" s="650"/>
      <c r="V2" s="650"/>
      <c r="W2" s="650"/>
      <c r="X2" s="650"/>
      <c r="Y2" s="650"/>
      <c r="Z2" s="650"/>
      <c r="AA2" s="650"/>
      <c r="AB2" s="650"/>
      <c r="AC2" s="781" t="s">
        <v>334</v>
      </c>
      <c r="AD2" s="781"/>
      <c r="AE2" s="781"/>
      <c r="AF2" s="781"/>
      <c r="AG2" s="781"/>
      <c r="AH2" s="781"/>
    </row>
    <row r="3" spans="1:37" ht="12.6" customHeight="1">
      <c r="A3" s="663" t="s">
        <v>3</v>
      </c>
      <c r="B3" s="663"/>
      <c r="C3" s="663"/>
      <c r="D3" s="663"/>
      <c r="E3" s="663"/>
      <c r="F3" s="663"/>
      <c r="G3" s="663"/>
      <c r="H3" s="663"/>
      <c r="I3" s="663"/>
      <c r="J3" s="663"/>
      <c r="K3" s="663"/>
      <c r="L3" s="663"/>
      <c r="M3" s="663"/>
      <c r="N3" s="663"/>
      <c r="O3" s="663"/>
      <c r="P3" s="663"/>
      <c r="Q3" s="663"/>
      <c r="R3" s="663"/>
      <c r="S3" s="663"/>
      <c r="T3" s="663"/>
      <c r="U3" s="663"/>
      <c r="V3" s="663"/>
      <c r="W3" s="663"/>
      <c r="X3" s="663"/>
      <c r="Y3" s="663"/>
      <c r="Z3" s="663"/>
      <c r="AA3" s="663"/>
      <c r="AB3" s="663"/>
      <c r="AC3" s="663"/>
      <c r="AD3" s="663"/>
      <c r="AE3" s="663"/>
      <c r="AF3" s="663"/>
      <c r="AG3" s="663"/>
      <c r="AH3" s="663"/>
    </row>
    <row r="4" spans="1:37" ht="12.6" customHeight="1">
      <c r="A4" s="234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99"/>
    </row>
    <row r="5" spans="1:37" ht="12.6" customHeight="1">
      <c r="A5" s="701" t="s">
        <v>4</v>
      </c>
      <c r="B5" s="701"/>
      <c r="C5" s="701"/>
      <c r="D5" s="701"/>
      <c r="E5" s="701"/>
      <c r="F5" s="701"/>
      <c r="G5" s="701"/>
      <c r="H5" s="701"/>
      <c r="I5" s="701" t="s">
        <v>5</v>
      </c>
      <c r="J5" s="701"/>
      <c r="K5" s="701"/>
      <c r="L5" s="701"/>
      <c r="M5" s="701"/>
      <c r="N5" s="701"/>
      <c r="O5" s="701"/>
      <c r="P5" s="701"/>
      <c r="Q5" s="701"/>
      <c r="R5" s="701"/>
      <c r="S5" s="701"/>
      <c r="T5" s="701"/>
      <c r="U5" s="701"/>
      <c r="V5" s="701"/>
      <c r="W5" s="701"/>
      <c r="X5" s="701"/>
      <c r="Y5" s="701"/>
      <c r="Z5" s="701"/>
      <c r="AA5" s="701"/>
      <c r="AB5" s="701"/>
      <c r="AC5" s="701"/>
      <c r="AD5" s="701"/>
      <c r="AE5" s="701" t="s">
        <v>6</v>
      </c>
      <c r="AF5" s="701"/>
      <c r="AG5" s="701"/>
      <c r="AH5" s="701"/>
    </row>
    <row r="6" spans="1:37" ht="12.6" customHeight="1" thickBot="1">
      <c r="A6" s="778" t="str">
        <f>'PTP_IV Cronog Per NT e A'!A6:B6</f>
        <v>Região do Baixio do Poço Magro - Guanambi/BA</v>
      </c>
      <c r="B6" s="783"/>
      <c r="C6" s="783"/>
      <c r="D6" s="783"/>
      <c r="E6" s="783"/>
      <c r="F6" s="783"/>
      <c r="G6" s="783"/>
      <c r="H6" s="779"/>
      <c r="I6" s="651" t="str">
        <f>PFP!F6</f>
        <v>Projeto Básico do Sistema de Abastecimento de Água Bruta na Região do Poço Magro e Adjacências.</v>
      </c>
      <c r="J6" s="651"/>
      <c r="K6" s="651"/>
      <c r="L6" s="651"/>
      <c r="M6" s="651"/>
      <c r="N6" s="651"/>
      <c r="O6" s="651"/>
      <c r="P6" s="651"/>
      <c r="Q6" s="651"/>
      <c r="R6" s="651"/>
      <c r="S6" s="651"/>
      <c r="T6" s="651"/>
      <c r="U6" s="651"/>
      <c r="V6" s="651"/>
      <c r="W6" s="651"/>
      <c r="X6" s="651"/>
      <c r="Y6" s="651"/>
      <c r="Z6" s="651"/>
      <c r="AA6" s="651"/>
      <c r="AB6" s="651"/>
      <c r="AC6" s="651"/>
      <c r="AD6" s="651"/>
      <c r="AE6" s="651"/>
      <c r="AF6" s="651"/>
      <c r="AG6" s="651"/>
      <c r="AH6" s="651"/>
    </row>
    <row r="7" spans="1:37" ht="9.9499999999999993" customHeight="1" thickTop="1" thickBot="1">
      <c r="A7" s="770" t="s">
        <v>335</v>
      </c>
      <c r="B7" s="764" t="s">
        <v>336</v>
      </c>
      <c r="C7" s="764"/>
      <c r="D7" s="765" t="s">
        <v>337</v>
      </c>
      <c r="E7" s="765"/>
      <c r="F7" s="765"/>
      <c r="G7" s="765"/>
      <c r="H7" s="386" t="s">
        <v>250</v>
      </c>
      <c r="I7" s="766" t="s">
        <v>338</v>
      </c>
      <c r="J7" s="766"/>
      <c r="K7" s="766" t="s">
        <v>339</v>
      </c>
      <c r="L7" s="766"/>
      <c r="M7" s="766" t="s">
        <v>340</v>
      </c>
      <c r="N7" s="766"/>
      <c r="O7" s="766" t="s">
        <v>341</v>
      </c>
      <c r="P7" s="766"/>
      <c r="Q7" s="766" t="s">
        <v>342</v>
      </c>
      <c r="R7" s="766"/>
      <c r="S7" s="766" t="s">
        <v>343</v>
      </c>
      <c r="T7" s="766"/>
      <c r="U7" s="766" t="s">
        <v>344</v>
      </c>
      <c r="V7" s="766"/>
      <c r="W7" s="766" t="s">
        <v>345</v>
      </c>
      <c r="X7" s="766"/>
      <c r="Y7" s="766" t="s">
        <v>346</v>
      </c>
      <c r="Z7" s="766"/>
      <c r="AA7" s="766" t="s">
        <v>347</v>
      </c>
      <c r="AB7" s="766"/>
      <c r="AC7" s="766" t="s">
        <v>348</v>
      </c>
      <c r="AD7" s="766"/>
      <c r="AE7" s="766" t="s">
        <v>349</v>
      </c>
      <c r="AF7" s="766"/>
      <c r="AG7" s="766" t="s">
        <v>350</v>
      </c>
      <c r="AH7" s="766"/>
    </row>
    <row r="8" spans="1:37" s="210" customFormat="1" ht="9.9499999999999993" customHeight="1">
      <c r="A8" s="770"/>
      <c r="B8" s="764"/>
      <c r="C8" s="764"/>
      <c r="D8" s="765"/>
      <c r="E8" s="765"/>
      <c r="F8" s="765"/>
      <c r="G8" s="765"/>
      <c r="H8" s="387" t="s">
        <v>351</v>
      </c>
      <c r="I8" s="390" t="s">
        <v>328</v>
      </c>
      <c r="J8" s="390" t="s">
        <v>329</v>
      </c>
      <c r="K8" s="746"/>
      <c r="L8" s="746"/>
      <c r="M8" s="746"/>
      <c r="N8" s="746"/>
      <c r="O8" s="746"/>
      <c r="P8" s="746"/>
      <c r="Q8" s="746"/>
      <c r="R8" s="746"/>
      <c r="S8" s="746"/>
      <c r="T8" s="746"/>
      <c r="U8" s="746"/>
      <c r="V8" s="746"/>
      <c r="W8" s="746"/>
      <c r="X8" s="746"/>
      <c r="Y8" s="746"/>
      <c r="Z8" s="746"/>
      <c r="AA8" s="746"/>
      <c r="AB8" s="746"/>
      <c r="AC8" s="746"/>
      <c r="AD8" s="746"/>
      <c r="AE8" s="746"/>
      <c r="AF8" s="746"/>
      <c r="AG8" s="746"/>
      <c r="AH8" s="746"/>
      <c r="AI8" s="302"/>
      <c r="AJ8" s="302"/>
      <c r="AK8" s="302"/>
    </row>
    <row r="9" spans="1:37" s="210" customFormat="1" ht="9.9499999999999993" customHeight="1">
      <c r="A9" s="399"/>
      <c r="B9" s="400"/>
      <c r="C9" s="406"/>
      <c r="D9" s="407"/>
      <c r="E9" s="408"/>
      <c r="F9" s="408"/>
      <c r="G9" s="409"/>
      <c r="H9" s="387"/>
      <c r="I9" s="390"/>
      <c r="J9" s="390"/>
      <c r="K9" s="410"/>
      <c r="L9" s="398"/>
      <c r="M9" s="410"/>
      <c r="N9" s="398"/>
      <c r="O9" s="410"/>
      <c r="P9" s="398"/>
      <c r="Q9" s="410"/>
      <c r="R9" s="398"/>
      <c r="S9" s="410"/>
      <c r="T9" s="398"/>
      <c r="U9" s="410"/>
      <c r="V9" s="398"/>
      <c r="W9" s="410"/>
      <c r="X9" s="398"/>
      <c r="Y9" s="410"/>
      <c r="Z9" s="398"/>
      <c r="AA9" s="410"/>
      <c r="AB9" s="398"/>
      <c r="AC9" s="410"/>
      <c r="AD9" s="398"/>
      <c r="AE9" s="410"/>
      <c r="AF9" s="398"/>
      <c r="AG9" s="410"/>
      <c r="AH9" s="398"/>
      <c r="AI9" s="302"/>
      <c r="AJ9" s="302"/>
      <c r="AK9" s="302"/>
    </row>
    <row r="10" spans="1:37" s="210" customFormat="1" ht="9.9499999999999993" customHeight="1">
      <c r="A10" s="399"/>
      <c r="B10" s="400"/>
      <c r="C10" s="406"/>
      <c r="D10" s="407"/>
      <c r="E10" s="408"/>
      <c r="F10" s="408"/>
      <c r="G10" s="409"/>
      <c r="H10" s="387"/>
      <c r="I10" s="390"/>
      <c r="J10" s="390"/>
      <c r="K10" s="410"/>
      <c r="L10" s="398"/>
      <c r="M10" s="410"/>
      <c r="N10" s="398"/>
      <c r="O10" s="410"/>
      <c r="P10" s="398"/>
      <c r="Q10" s="410"/>
      <c r="R10" s="398"/>
      <c r="S10" s="410"/>
      <c r="T10" s="398"/>
      <c r="U10" s="410"/>
      <c r="V10" s="398"/>
      <c r="W10" s="410"/>
      <c r="X10" s="398"/>
      <c r="Y10" s="410"/>
      <c r="Z10" s="398"/>
      <c r="AA10" s="410"/>
      <c r="AB10" s="398"/>
      <c r="AC10" s="410"/>
      <c r="AD10" s="398"/>
      <c r="AE10" s="410"/>
      <c r="AF10" s="398"/>
      <c r="AG10" s="410"/>
      <c r="AH10" s="398"/>
      <c r="AI10" s="302"/>
      <c r="AJ10" s="302"/>
      <c r="AK10" s="302"/>
    </row>
    <row r="11" spans="1:37" s="210" customFormat="1" ht="9.9499999999999993" customHeight="1">
      <c r="A11" s="399"/>
      <c r="B11" s="400"/>
      <c r="C11" s="406"/>
      <c r="D11" s="407"/>
      <c r="E11" s="408"/>
      <c r="F11" s="408"/>
      <c r="G11" s="409"/>
      <c r="H11" s="387"/>
      <c r="I11" s="390"/>
      <c r="J11" s="390"/>
      <c r="K11" s="410"/>
      <c r="L11" s="398"/>
      <c r="M11" s="410"/>
      <c r="N11" s="398"/>
      <c r="O11" s="410"/>
      <c r="P11" s="398"/>
      <c r="Q11" s="410"/>
      <c r="R11" s="398"/>
      <c r="S11" s="410"/>
      <c r="T11" s="398"/>
      <c r="U11" s="410"/>
      <c r="V11" s="398"/>
      <c r="W11" s="410"/>
      <c r="X11" s="398"/>
      <c r="Y11" s="410"/>
      <c r="Z11" s="398"/>
      <c r="AA11" s="410"/>
      <c r="AB11" s="398"/>
      <c r="AC11" s="410"/>
      <c r="AD11" s="398"/>
      <c r="AE11" s="410"/>
      <c r="AF11" s="398"/>
      <c r="AG11" s="410"/>
      <c r="AH11" s="398"/>
      <c r="AI11" s="302"/>
      <c r="AJ11" s="302"/>
      <c r="AK11" s="302"/>
    </row>
    <row r="12" spans="1:37" s="210" customFormat="1" ht="9.9499999999999993" customHeight="1">
      <c r="A12" s="399"/>
      <c r="B12" s="400"/>
      <c r="C12" s="406"/>
      <c r="D12" s="407"/>
      <c r="E12" s="408"/>
      <c r="F12" s="408"/>
      <c r="G12" s="409"/>
      <c r="H12" s="387"/>
      <c r="I12" s="390"/>
      <c r="J12" s="390"/>
      <c r="K12" s="410"/>
      <c r="L12" s="398"/>
      <c r="M12" s="410"/>
      <c r="N12" s="398"/>
      <c r="O12" s="410"/>
      <c r="P12" s="398"/>
      <c r="Q12" s="410"/>
      <c r="R12" s="398"/>
      <c r="S12" s="410"/>
      <c r="T12" s="398"/>
      <c r="U12" s="410"/>
      <c r="V12" s="398"/>
      <c r="W12" s="410"/>
      <c r="X12" s="398"/>
      <c r="Y12" s="410"/>
      <c r="Z12" s="398"/>
      <c r="AA12" s="410"/>
      <c r="AB12" s="398"/>
      <c r="AC12" s="410"/>
      <c r="AD12" s="398"/>
      <c r="AE12" s="410"/>
      <c r="AF12" s="398"/>
      <c r="AG12" s="410"/>
      <c r="AH12" s="398"/>
      <c r="AI12" s="302"/>
      <c r="AJ12" s="302"/>
      <c r="AK12" s="302"/>
    </row>
    <row r="13" spans="1:37" s="210" customFormat="1" ht="9.9499999999999993" customHeight="1">
      <c r="A13" s="399"/>
      <c r="B13" s="400"/>
      <c r="C13" s="406"/>
      <c r="D13" s="407"/>
      <c r="E13" s="408"/>
      <c r="F13" s="408"/>
      <c r="G13" s="409"/>
      <c r="H13" s="387"/>
      <c r="I13" s="390"/>
      <c r="J13" s="390"/>
      <c r="K13" s="410"/>
      <c r="L13" s="398"/>
      <c r="M13" s="410"/>
      <c r="N13" s="398"/>
      <c r="O13" s="410"/>
      <c r="P13" s="398"/>
      <c r="Q13" s="410"/>
      <c r="R13" s="398"/>
      <c r="S13" s="410"/>
      <c r="T13" s="398"/>
      <c r="U13" s="410"/>
      <c r="V13" s="398"/>
      <c r="W13" s="410"/>
      <c r="X13" s="398"/>
      <c r="Y13" s="410"/>
      <c r="Z13" s="398"/>
      <c r="AA13" s="410"/>
      <c r="AB13" s="398"/>
      <c r="AC13" s="410"/>
      <c r="AD13" s="398"/>
      <c r="AE13" s="410"/>
      <c r="AF13" s="398"/>
      <c r="AG13" s="410"/>
      <c r="AH13" s="398"/>
      <c r="AI13" s="302"/>
      <c r="AJ13" s="302"/>
      <c r="AK13" s="302"/>
    </row>
    <row r="14" spans="1:37" s="210" customFormat="1" ht="9.9499999999999993" customHeight="1">
      <c r="A14" s="399"/>
      <c r="B14" s="400"/>
      <c r="C14" s="406"/>
      <c r="D14" s="407"/>
      <c r="E14" s="408"/>
      <c r="F14" s="408"/>
      <c r="G14" s="409"/>
      <c r="H14" s="387"/>
      <c r="I14" s="390"/>
      <c r="J14" s="390"/>
      <c r="K14" s="410"/>
      <c r="L14" s="398"/>
      <c r="M14" s="410"/>
      <c r="N14" s="398"/>
      <c r="O14" s="410"/>
      <c r="P14" s="398"/>
      <c r="Q14" s="410"/>
      <c r="R14" s="398"/>
      <c r="S14" s="410"/>
      <c r="T14" s="398"/>
      <c r="U14" s="410"/>
      <c r="V14" s="398"/>
      <c r="W14" s="410"/>
      <c r="X14" s="398"/>
      <c r="Y14" s="410"/>
      <c r="Z14" s="398"/>
      <c r="AA14" s="410"/>
      <c r="AB14" s="398"/>
      <c r="AC14" s="410"/>
      <c r="AD14" s="398"/>
      <c r="AE14" s="410"/>
      <c r="AF14" s="398"/>
      <c r="AG14" s="410"/>
      <c r="AH14" s="398"/>
      <c r="AI14" s="302"/>
      <c r="AJ14" s="302"/>
      <c r="AK14" s="302"/>
    </row>
    <row r="15" spans="1:37" s="210" customFormat="1" ht="9.9499999999999993" customHeight="1">
      <c r="A15" s="399"/>
      <c r="B15" s="400"/>
      <c r="C15" s="406"/>
      <c r="D15" s="407"/>
      <c r="E15" s="408"/>
      <c r="F15" s="408"/>
      <c r="G15" s="409"/>
      <c r="H15" s="387"/>
      <c r="I15" s="390"/>
      <c r="J15" s="390"/>
      <c r="K15" s="410"/>
      <c r="L15" s="398"/>
      <c r="M15" s="410"/>
      <c r="N15" s="398"/>
      <c r="O15" s="410"/>
      <c r="P15" s="398"/>
      <c r="Q15" s="410"/>
      <c r="R15" s="398"/>
      <c r="S15" s="410"/>
      <c r="T15" s="398"/>
      <c r="U15" s="410"/>
      <c r="V15" s="398"/>
      <c r="W15" s="410"/>
      <c r="X15" s="398"/>
      <c r="Y15" s="410"/>
      <c r="Z15" s="398"/>
      <c r="AA15" s="410"/>
      <c r="AB15" s="398"/>
      <c r="AC15" s="410"/>
      <c r="AD15" s="398"/>
      <c r="AE15" s="410"/>
      <c r="AF15" s="398"/>
      <c r="AG15" s="410"/>
      <c r="AH15" s="398"/>
      <c r="AI15" s="302"/>
      <c r="AJ15" s="302"/>
      <c r="AK15" s="302"/>
    </row>
    <row r="16" spans="1:37" s="210" customFormat="1" ht="9.9499999999999993" customHeight="1">
      <c r="A16" s="399"/>
      <c r="B16" s="400"/>
      <c r="C16" s="406"/>
      <c r="D16" s="407"/>
      <c r="E16" s="408"/>
      <c r="F16" s="408"/>
      <c r="G16" s="409"/>
      <c r="H16" s="387"/>
      <c r="I16" s="390"/>
      <c r="J16" s="390"/>
      <c r="K16" s="410"/>
      <c r="L16" s="398"/>
      <c r="M16" s="410"/>
      <c r="N16" s="398"/>
      <c r="O16" s="410"/>
      <c r="P16" s="398"/>
      <c r="Q16" s="410"/>
      <c r="R16" s="398"/>
      <c r="S16" s="410"/>
      <c r="T16" s="398"/>
      <c r="U16" s="410"/>
      <c r="V16" s="398"/>
      <c r="W16" s="410"/>
      <c r="X16" s="398"/>
      <c r="Y16" s="410"/>
      <c r="Z16" s="398"/>
      <c r="AA16" s="410"/>
      <c r="AB16" s="398"/>
      <c r="AC16" s="410"/>
      <c r="AD16" s="398"/>
      <c r="AE16" s="410"/>
      <c r="AF16" s="398"/>
      <c r="AG16" s="410"/>
      <c r="AH16" s="398"/>
      <c r="AI16" s="302"/>
      <c r="AJ16" s="302"/>
      <c r="AK16" s="302"/>
    </row>
    <row r="17" spans="1:37" s="210" customFormat="1" ht="9.9499999999999993" customHeight="1">
      <c r="A17" s="399"/>
      <c r="B17" s="400"/>
      <c r="C17" s="406"/>
      <c r="D17" s="407"/>
      <c r="E17" s="408"/>
      <c r="F17" s="408"/>
      <c r="G17" s="409"/>
      <c r="H17" s="387"/>
      <c r="I17" s="390"/>
      <c r="J17" s="390"/>
      <c r="K17" s="410"/>
      <c r="L17" s="398"/>
      <c r="M17" s="410"/>
      <c r="N17" s="398"/>
      <c r="O17" s="410"/>
      <c r="P17" s="398"/>
      <c r="Q17" s="410"/>
      <c r="R17" s="398"/>
      <c r="S17" s="410"/>
      <c r="T17" s="398"/>
      <c r="U17" s="410"/>
      <c r="V17" s="398"/>
      <c r="W17" s="410"/>
      <c r="X17" s="398"/>
      <c r="Y17" s="410"/>
      <c r="Z17" s="398"/>
      <c r="AA17" s="410"/>
      <c r="AB17" s="398"/>
      <c r="AC17" s="410"/>
      <c r="AD17" s="398"/>
      <c r="AE17" s="410"/>
      <c r="AF17" s="398"/>
      <c r="AG17" s="410"/>
      <c r="AH17" s="398"/>
      <c r="AI17" s="302"/>
      <c r="AJ17" s="302"/>
      <c r="AK17" s="302"/>
    </row>
    <row r="18" spans="1:37" s="210" customFormat="1" ht="9.9499999999999993" customHeight="1">
      <c r="A18" s="399"/>
      <c r="B18" s="400"/>
      <c r="C18" s="406"/>
      <c r="D18" s="407"/>
      <c r="E18" s="408"/>
      <c r="F18" s="408"/>
      <c r="G18" s="409"/>
      <c r="H18" s="387"/>
      <c r="I18" s="390"/>
      <c r="J18" s="390"/>
      <c r="K18" s="410"/>
      <c r="L18" s="398"/>
      <c r="M18" s="410"/>
      <c r="N18" s="398"/>
      <c r="O18" s="410"/>
      <c r="P18" s="398"/>
      <c r="Q18" s="410"/>
      <c r="R18" s="398"/>
      <c r="S18" s="410"/>
      <c r="T18" s="398"/>
      <c r="U18" s="410"/>
      <c r="V18" s="398"/>
      <c r="W18" s="410"/>
      <c r="X18" s="398"/>
      <c r="Y18" s="410"/>
      <c r="Z18" s="398"/>
      <c r="AA18" s="410"/>
      <c r="AB18" s="398"/>
      <c r="AC18" s="410"/>
      <c r="AD18" s="398"/>
      <c r="AE18" s="410"/>
      <c r="AF18" s="398"/>
      <c r="AG18" s="410"/>
      <c r="AH18" s="398"/>
      <c r="AI18" s="302"/>
      <c r="AJ18" s="302"/>
      <c r="AK18" s="302"/>
    </row>
    <row r="19" spans="1:37" s="210" customFormat="1" ht="9.9499999999999993" customHeight="1">
      <c r="A19" s="399"/>
      <c r="B19" s="400"/>
      <c r="C19" s="406"/>
      <c r="D19" s="407"/>
      <c r="E19" s="408"/>
      <c r="F19" s="408"/>
      <c r="G19" s="409"/>
      <c r="H19" s="387"/>
      <c r="I19" s="390"/>
      <c r="J19" s="390"/>
      <c r="K19" s="410"/>
      <c r="L19" s="398"/>
      <c r="M19" s="410"/>
      <c r="N19" s="398"/>
      <c r="O19" s="410"/>
      <c r="P19" s="398"/>
      <c r="Q19" s="410"/>
      <c r="R19" s="398"/>
      <c r="S19" s="410"/>
      <c r="T19" s="398"/>
      <c r="U19" s="410"/>
      <c r="V19" s="398"/>
      <c r="W19" s="410"/>
      <c r="X19" s="398"/>
      <c r="Y19" s="410"/>
      <c r="Z19" s="398"/>
      <c r="AA19" s="410"/>
      <c r="AB19" s="398"/>
      <c r="AC19" s="410"/>
      <c r="AD19" s="398"/>
      <c r="AE19" s="410"/>
      <c r="AF19" s="398"/>
      <c r="AG19" s="410"/>
      <c r="AH19" s="398"/>
      <c r="AI19" s="302"/>
      <c r="AJ19" s="302"/>
      <c r="AK19" s="302"/>
    </row>
    <row r="20" spans="1:37" s="210" customFormat="1" ht="9.9499999999999993" customHeight="1">
      <c r="A20" s="399"/>
      <c r="B20" s="400"/>
      <c r="C20" s="406"/>
      <c r="D20" s="407"/>
      <c r="E20" s="408"/>
      <c r="F20" s="408"/>
      <c r="G20" s="409"/>
      <c r="H20" s="387"/>
      <c r="I20" s="390"/>
      <c r="J20" s="390"/>
      <c r="K20" s="410"/>
      <c r="L20" s="398"/>
      <c r="M20" s="410"/>
      <c r="N20" s="398"/>
      <c r="O20" s="410"/>
      <c r="P20" s="398"/>
      <c r="Q20" s="410"/>
      <c r="R20" s="398"/>
      <c r="S20" s="410"/>
      <c r="T20" s="398"/>
      <c r="U20" s="410"/>
      <c r="V20" s="398"/>
      <c r="W20" s="410"/>
      <c r="X20" s="398"/>
      <c r="Y20" s="410"/>
      <c r="Z20" s="398"/>
      <c r="AA20" s="410"/>
      <c r="AB20" s="398"/>
      <c r="AC20" s="410"/>
      <c r="AD20" s="398"/>
      <c r="AE20" s="410"/>
      <c r="AF20" s="398"/>
      <c r="AG20" s="410"/>
      <c r="AH20" s="398"/>
      <c r="AI20" s="302"/>
      <c r="AJ20" s="302"/>
      <c r="AK20" s="302"/>
    </row>
    <row r="21" spans="1:37" s="210" customFormat="1" ht="9.9499999999999993" customHeight="1">
      <c r="A21" s="399"/>
      <c r="B21" s="400"/>
      <c r="C21" s="406"/>
      <c r="D21" s="407"/>
      <c r="E21" s="408"/>
      <c r="F21" s="408"/>
      <c r="G21" s="409"/>
      <c r="H21" s="387"/>
      <c r="I21" s="390"/>
      <c r="J21" s="390"/>
      <c r="K21" s="410"/>
      <c r="L21" s="398"/>
      <c r="M21" s="410"/>
      <c r="N21" s="398"/>
      <c r="O21" s="410"/>
      <c r="P21" s="398"/>
      <c r="Q21" s="410"/>
      <c r="R21" s="398"/>
      <c r="S21" s="410"/>
      <c r="T21" s="398"/>
      <c r="U21" s="410"/>
      <c r="V21" s="398"/>
      <c r="W21" s="410"/>
      <c r="X21" s="398"/>
      <c r="Y21" s="410"/>
      <c r="Z21" s="398"/>
      <c r="AA21" s="410"/>
      <c r="AB21" s="398"/>
      <c r="AC21" s="410"/>
      <c r="AD21" s="398"/>
      <c r="AE21" s="410"/>
      <c r="AF21" s="398"/>
      <c r="AG21" s="410"/>
      <c r="AH21" s="398"/>
      <c r="AI21" s="302"/>
      <c r="AJ21" s="302"/>
      <c r="AK21" s="302"/>
    </row>
    <row r="22" spans="1:37" s="210" customFormat="1" ht="9.9499999999999993" customHeight="1">
      <c r="A22" s="399"/>
      <c r="B22" s="400"/>
      <c r="C22" s="406"/>
      <c r="D22" s="407"/>
      <c r="E22" s="408"/>
      <c r="F22" s="408"/>
      <c r="G22" s="409"/>
      <c r="H22" s="387"/>
      <c r="I22" s="390"/>
      <c r="J22" s="390"/>
      <c r="K22" s="410"/>
      <c r="L22" s="398"/>
      <c r="M22" s="410"/>
      <c r="N22" s="398"/>
      <c r="O22" s="410"/>
      <c r="P22" s="398"/>
      <c r="Q22" s="410"/>
      <c r="R22" s="398"/>
      <c r="S22" s="410"/>
      <c r="T22" s="398"/>
      <c r="U22" s="410"/>
      <c r="V22" s="398"/>
      <c r="W22" s="410"/>
      <c r="X22" s="398"/>
      <c r="Y22" s="410"/>
      <c r="Z22" s="398"/>
      <c r="AA22" s="410"/>
      <c r="AB22" s="398"/>
      <c r="AC22" s="410"/>
      <c r="AD22" s="398"/>
      <c r="AE22" s="410"/>
      <c r="AF22" s="398"/>
      <c r="AG22" s="410"/>
      <c r="AH22" s="398"/>
      <c r="AI22" s="302"/>
      <c r="AJ22" s="302"/>
      <c r="AK22" s="302"/>
    </row>
    <row r="23" spans="1:37" s="210" customFormat="1" ht="9.9499999999999993" customHeight="1">
      <c r="A23" s="399"/>
      <c r="B23" s="400"/>
      <c r="C23" s="406"/>
      <c r="D23" s="407"/>
      <c r="E23" s="408"/>
      <c r="F23" s="408"/>
      <c r="G23" s="409"/>
      <c r="H23" s="387"/>
      <c r="I23" s="390"/>
      <c r="J23" s="390"/>
      <c r="K23" s="410"/>
      <c r="L23" s="398"/>
      <c r="M23" s="410"/>
      <c r="N23" s="398"/>
      <c r="O23" s="410"/>
      <c r="P23" s="398"/>
      <c r="Q23" s="410"/>
      <c r="R23" s="398"/>
      <c r="S23" s="410"/>
      <c r="T23" s="398"/>
      <c r="U23" s="410"/>
      <c r="V23" s="398"/>
      <c r="W23" s="410"/>
      <c r="X23" s="398"/>
      <c r="Y23" s="410"/>
      <c r="Z23" s="398"/>
      <c r="AA23" s="410"/>
      <c r="AB23" s="398"/>
      <c r="AC23" s="410"/>
      <c r="AD23" s="398"/>
      <c r="AE23" s="410"/>
      <c r="AF23" s="398"/>
      <c r="AG23" s="410"/>
      <c r="AH23" s="398"/>
      <c r="AI23" s="302"/>
      <c r="AJ23" s="302"/>
      <c r="AK23" s="302"/>
    </row>
    <row r="24" spans="1:37" s="210" customFormat="1" ht="9.9499999999999993" customHeight="1">
      <c r="A24" s="399"/>
      <c r="B24" s="400"/>
      <c r="C24" s="406"/>
      <c r="D24" s="407"/>
      <c r="E24" s="408"/>
      <c r="F24" s="408"/>
      <c r="G24" s="409"/>
      <c r="H24" s="387"/>
      <c r="I24" s="390"/>
      <c r="J24" s="390"/>
      <c r="K24" s="410"/>
      <c r="L24" s="398"/>
      <c r="M24" s="410"/>
      <c r="N24" s="398"/>
      <c r="O24" s="410"/>
      <c r="P24" s="398"/>
      <c r="Q24" s="410"/>
      <c r="R24" s="398"/>
      <c r="S24" s="410"/>
      <c r="T24" s="398"/>
      <c r="U24" s="410"/>
      <c r="V24" s="398"/>
      <c r="W24" s="410"/>
      <c r="X24" s="398"/>
      <c r="Y24" s="410"/>
      <c r="Z24" s="398"/>
      <c r="AA24" s="410"/>
      <c r="AB24" s="398"/>
      <c r="AC24" s="410"/>
      <c r="AD24" s="398"/>
      <c r="AE24" s="410"/>
      <c r="AF24" s="398"/>
      <c r="AG24" s="410"/>
      <c r="AH24" s="398"/>
      <c r="AI24" s="302"/>
      <c r="AJ24" s="302"/>
      <c r="AK24" s="302"/>
    </row>
    <row r="25" spans="1:37" s="210" customFormat="1" ht="9.9499999999999993" customHeight="1">
      <c r="A25" s="399"/>
      <c r="B25" s="400"/>
      <c r="C25" s="406"/>
      <c r="D25" s="407"/>
      <c r="E25" s="408"/>
      <c r="F25" s="408"/>
      <c r="G25" s="409"/>
      <c r="H25" s="387"/>
      <c r="I25" s="390"/>
      <c r="J25" s="390"/>
      <c r="K25" s="410"/>
      <c r="L25" s="398"/>
      <c r="M25" s="410"/>
      <c r="N25" s="398"/>
      <c r="O25" s="410"/>
      <c r="P25" s="398"/>
      <c r="Q25" s="410"/>
      <c r="R25" s="398"/>
      <c r="S25" s="410"/>
      <c r="T25" s="398"/>
      <c r="U25" s="410"/>
      <c r="V25" s="398"/>
      <c r="W25" s="410"/>
      <c r="X25" s="398"/>
      <c r="Y25" s="410"/>
      <c r="Z25" s="398"/>
      <c r="AA25" s="410"/>
      <c r="AB25" s="398"/>
      <c r="AC25" s="410"/>
      <c r="AD25" s="398"/>
      <c r="AE25" s="410"/>
      <c r="AF25" s="398"/>
      <c r="AG25" s="410"/>
      <c r="AH25" s="398"/>
      <c r="AI25" s="302"/>
      <c r="AJ25" s="302"/>
      <c r="AK25" s="302"/>
    </row>
    <row r="26" spans="1:37" s="210" customFormat="1" ht="9.9499999999999993" customHeight="1">
      <c r="A26" s="399"/>
      <c r="B26" s="400"/>
      <c r="C26" s="406"/>
      <c r="D26" s="407"/>
      <c r="E26" s="408"/>
      <c r="F26" s="408"/>
      <c r="G26" s="409"/>
      <c r="H26" s="387"/>
      <c r="I26" s="390"/>
      <c r="J26" s="390"/>
      <c r="K26" s="410"/>
      <c r="L26" s="398"/>
      <c r="M26" s="410"/>
      <c r="N26" s="398"/>
      <c r="O26" s="410"/>
      <c r="P26" s="398"/>
      <c r="Q26" s="410"/>
      <c r="R26" s="398"/>
      <c r="S26" s="410"/>
      <c r="T26" s="398"/>
      <c r="U26" s="410"/>
      <c r="V26" s="398"/>
      <c r="W26" s="410"/>
      <c r="X26" s="398"/>
      <c r="Y26" s="410"/>
      <c r="Z26" s="398"/>
      <c r="AA26" s="410"/>
      <c r="AB26" s="398"/>
      <c r="AC26" s="410"/>
      <c r="AD26" s="398"/>
      <c r="AE26" s="410"/>
      <c r="AF26" s="398"/>
      <c r="AG26" s="410"/>
      <c r="AH26" s="398"/>
      <c r="AI26" s="302"/>
      <c r="AJ26" s="302"/>
      <c r="AK26" s="302"/>
    </row>
    <row r="27" spans="1:37" s="210" customFormat="1" ht="9.9499999999999993" customHeight="1">
      <c r="A27" s="399"/>
      <c r="B27" s="400"/>
      <c r="C27" s="406"/>
      <c r="D27" s="407"/>
      <c r="E27" s="408"/>
      <c r="F27" s="408"/>
      <c r="G27" s="409"/>
      <c r="H27" s="387"/>
      <c r="I27" s="390"/>
      <c r="J27" s="390"/>
      <c r="K27" s="410"/>
      <c r="L27" s="398"/>
      <c r="M27" s="410"/>
      <c r="N27" s="398"/>
      <c r="O27" s="410"/>
      <c r="P27" s="398"/>
      <c r="Q27" s="410"/>
      <c r="R27" s="398"/>
      <c r="S27" s="410"/>
      <c r="T27" s="398"/>
      <c r="U27" s="410"/>
      <c r="V27" s="398"/>
      <c r="W27" s="410"/>
      <c r="X27" s="398"/>
      <c r="Y27" s="410"/>
      <c r="Z27" s="398"/>
      <c r="AA27" s="410"/>
      <c r="AB27" s="398"/>
      <c r="AC27" s="410"/>
      <c r="AD27" s="398"/>
      <c r="AE27" s="410"/>
      <c r="AF27" s="398"/>
      <c r="AG27" s="410"/>
      <c r="AH27" s="398"/>
      <c r="AI27" s="302"/>
      <c r="AJ27" s="302"/>
      <c r="AK27" s="302"/>
    </row>
    <row r="28" spans="1:37" s="210" customFormat="1" ht="9.9499999999999993" customHeight="1">
      <c r="A28" s="399"/>
      <c r="B28" s="400"/>
      <c r="C28" s="406"/>
      <c r="D28" s="407"/>
      <c r="E28" s="408"/>
      <c r="F28" s="408"/>
      <c r="G28" s="409"/>
      <c r="H28" s="387"/>
      <c r="I28" s="390"/>
      <c r="J28" s="390"/>
      <c r="K28" s="410"/>
      <c r="L28" s="398"/>
      <c r="M28" s="410"/>
      <c r="N28" s="398"/>
      <c r="O28" s="410"/>
      <c r="P28" s="398"/>
      <c r="Q28" s="410"/>
      <c r="R28" s="398"/>
      <c r="S28" s="410"/>
      <c r="T28" s="398"/>
      <c r="U28" s="410"/>
      <c r="V28" s="398"/>
      <c r="W28" s="410"/>
      <c r="X28" s="398"/>
      <c r="Y28" s="410"/>
      <c r="Z28" s="398"/>
      <c r="AA28" s="410"/>
      <c r="AB28" s="398"/>
      <c r="AC28" s="410"/>
      <c r="AD28" s="398"/>
      <c r="AE28" s="410"/>
      <c r="AF28" s="398"/>
      <c r="AG28" s="410"/>
      <c r="AH28" s="398"/>
      <c r="AI28" s="302"/>
      <c r="AJ28" s="302"/>
      <c r="AK28" s="302"/>
    </row>
    <row r="29" spans="1:37" s="210" customFormat="1" ht="9.9499999999999993" customHeight="1">
      <c r="A29" s="399"/>
      <c r="B29" s="400"/>
      <c r="C29" s="406"/>
      <c r="D29" s="407"/>
      <c r="E29" s="408"/>
      <c r="F29" s="408"/>
      <c r="G29" s="409"/>
      <c r="H29" s="387"/>
      <c r="I29" s="390"/>
      <c r="J29" s="390"/>
      <c r="K29" s="410"/>
      <c r="L29" s="398"/>
      <c r="M29" s="410"/>
      <c r="N29" s="398"/>
      <c r="O29" s="410"/>
      <c r="P29" s="398"/>
      <c r="Q29" s="410"/>
      <c r="R29" s="398"/>
      <c r="S29" s="410"/>
      <c r="T29" s="398"/>
      <c r="U29" s="410"/>
      <c r="V29" s="398"/>
      <c r="W29" s="410"/>
      <c r="X29" s="398"/>
      <c r="Y29" s="410"/>
      <c r="Z29" s="398"/>
      <c r="AA29" s="410"/>
      <c r="AB29" s="398"/>
      <c r="AC29" s="410"/>
      <c r="AD29" s="398"/>
      <c r="AE29" s="410"/>
      <c r="AF29" s="398"/>
      <c r="AG29" s="410"/>
      <c r="AH29" s="398"/>
      <c r="AI29" s="302"/>
      <c r="AJ29" s="302"/>
      <c r="AK29" s="302"/>
    </row>
    <row r="30" spans="1:37" s="210" customFormat="1" ht="9.9499999999999993" customHeight="1">
      <c r="A30" s="399"/>
      <c r="B30" s="400"/>
      <c r="C30" s="406"/>
      <c r="D30" s="407"/>
      <c r="E30" s="408"/>
      <c r="F30" s="408"/>
      <c r="G30" s="409"/>
      <c r="H30" s="387"/>
      <c r="I30" s="390"/>
      <c r="J30" s="390"/>
      <c r="K30" s="410"/>
      <c r="L30" s="398"/>
      <c r="M30" s="410"/>
      <c r="N30" s="398"/>
      <c r="O30" s="410"/>
      <c r="P30" s="398"/>
      <c r="Q30" s="410"/>
      <c r="R30" s="398"/>
      <c r="S30" s="410"/>
      <c r="T30" s="398"/>
      <c r="U30" s="410"/>
      <c r="V30" s="398"/>
      <c r="W30" s="410"/>
      <c r="X30" s="398"/>
      <c r="Y30" s="410"/>
      <c r="Z30" s="398"/>
      <c r="AA30" s="410"/>
      <c r="AB30" s="398"/>
      <c r="AC30" s="410"/>
      <c r="AD30" s="398"/>
      <c r="AE30" s="410"/>
      <c r="AF30" s="398"/>
      <c r="AG30" s="410"/>
      <c r="AH30" s="398"/>
      <c r="AI30" s="302"/>
      <c r="AJ30" s="302"/>
      <c r="AK30" s="302"/>
    </row>
    <row r="31" spans="1:37" s="210" customFormat="1" ht="9.9499999999999993" customHeight="1">
      <c r="A31" s="399"/>
      <c r="B31" s="400"/>
      <c r="C31" s="406"/>
      <c r="D31" s="407"/>
      <c r="E31" s="408"/>
      <c r="F31" s="408"/>
      <c r="G31" s="409"/>
      <c r="H31" s="387"/>
      <c r="I31" s="390"/>
      <c r="J31" s="390"/>
      <c r="K31" s="410"/>
      <c r="L31" s="398"/>
      <c r="M31" s="410"/>
      <c r="N31" s="398"/>
      <c r="O31" s="410"/>
      <c r="P31" s="398"/>
      <c r="Q31" s="410"/>
      <c r="R31" s="398"/>
      <c r="S31" s="410"/>
      <c r="T31" s="398"/>
      <c r="U31" s="410"/>
      <c r="V31" s="398"/>
      <c r="W31" s="410"/>
      <c r="X31" s="398"/>
      <c r="Y31" s="410"/>
      <c r="Z31" s="398"/>
      <c r="AA31" s="410"/>
      <c r="AB31" s="398"/>
      <c r="AC31" s="410"/>
      <c r="AD31" s="398"/>
      <c r="AE31" s="410"/>
      <c r="AF31" s="398"/>
      <c r="AG31" s="410"/>
      <c r="AH31" s="398"/>
      <c r="AI31" s="302"/>
      <c r="AJ31" s="302"/>
      <c r="AK31" s="302"/>
    </row>
    <row r="32" spans="1:37" s="210" customFormat="1" ht="9.9499999999999993" customHeight="1">
      <c r="A32" s="399"/>
      <c r="B32" s="400"/>
      <c r="C32" s="406"/>
      <c r="D32" s="407"/>
      <c r="E32" s="408"/>
      <c r="F32" s="408"/>
      <c r="G32" s="409"/>
      <c r="H32" s="387"/>
      <c r="I32" s="390"/>
      <c r="J32" s="390"/>
      <c r="K32" s="410"/>
      <c r="L32" s="398"/>
      <c r="M32" s="410"/>
      <c r="N32" s="398"/>
      <c r="O32" s="410"/>
      <c r="P32" s="398"/>
      <c r="Q32" s="410"/>
      <c r="R32" s="398"/>
      <c r="S32" s="410"/>
      <c r="T32" s="398"/>
      <c r="U32" s="410"/>
      <c r="V32" s="398"/>
      <c r="W32" s="410"/>
      <c r="X32" s="398"/>
      <c r="Y32" s="410"/>
      <c r="Z32" s="398"/>
      <c r="AA32" s="410"/>
      <c r="AB32" s="398"/>
      <c r="AC32" s="410"/>
      <c r="AD32" s="398"/>
      <c r="AE32" s="410"/>
      <c r="AF32" s="398"/>
      <c r="AG32" s="410"/>
      <c r="AH32" s="398"/>
      <c r="AI32" s="302"/>
      <c r="AJ32" s="302"/>
      <c r="AK32" s="302"/>
    </row>
    <row r="33" spans="1:37" s="210" customFormat="1" ht="9.9499999999999993" customHeight="1">
      <c r="A33" s="399"/>
      <c r="B33" s="400"/>
      <c r="C33" s="406"/>
      <c r="D33" s="407"/>
      <c r="E33" s="408"/>
      <c r="F33" s="408"/>
      <c r="G33" s="409"/>
      <c r="H33" s="387"/>
      <c r="I33" s="390"/>
      <c r="J33" s="390"/>
      <c r="K33" s="410"/>
      <c r="L33" s="398"/>
      <c r="M33" s="410"/>
      <c r="N33" s="398"/>
      <c r="O33" s="410"/>
      <c r="P33" s="398"/>
      <c r="Q33" s="410"/>
      <c r="R33" s="398"/>
      <c r="S33" s="410"/>
      <c r="T33" s="398"/>
      <c r="U33" s="410"/>
      <c r="V33" s="398"/>
      <c r="W33" s="410"/>
      <c r="X33" s="398"/>
      <c r="Y33" s="410"/>
      <c r="Z33" s="398"/>
      <c r="AA33" s="410"/>
      <c r="AB33" s="398"/>
      <c r="AC33" s="410"/>
      <c r="AD33" s="398"/>
      <c r="AE33" s="410"/>
      <c r="AF33" s="398"/>
      <c r="AG33" s="410"/>
      <c r="AH33" s="398"/>
      <c r="AI33" s="302"/>
      <c r="AJ33" s="302"/>
      <c r="AK33" s="302"/>
    </row>
    <row r="34" spans="1:37" s="210" customFormat="1" ht="9.9499999999999993" customHeight="1">
      <c r="A34" s="399"/>
      <c r="B34" s="400"/>
      <c r="C34" s="406"/>
      <c r="D34" s="407"/>
      <c r="E34" s="408"/>
      <c r="F34" s="408"/>
      <c r="G34" s="409"/>
      <c r="H34" s="387"/>
      <c r="I34" s="390"/>
      <c r="J34" s="390"/>
      <c r="K34" s="410"/>
      <c r="L34" s="398"/>
      <c r="M34" s="410"/>
      <c r="N34" s="398"/>
      <c r="O34" s="410"/>
      <c r="P34" s="398"/>
      <c r="Q34" s="410"/>
      <c r="R34" s="398"/>
      <c r="S34" s="410"/>
      <c r="T34" s="398"/>
      <c r="U34" s="410"/>
      <c r="V34" s="398"/>
      <c r="W34" s="410"/>
      <c r="X34" s="398"/>
      <c r="Y34" s="410"/>
      <c r="Z34" s="398"/>
      <c r="AA34" s="410"/>
      <c r="AB34" s="398"/>
      <c r="AC34" s="410"/>
      <c r="AD34" s="398"/>
      <c r="AE34" s="410"/>
      <c r="AF34" s="398"/>
      <c r="AG34" s="410"/>
      <c r="AH34" s="398"/>
      <c r="AI34" s="302"/>
      <c r="AJ34" s="302"/>
      <c r="AK34" s="302"/>
    </row>
    <row r="35" spans="1:37" s="210" customFormat="1" ht="9.9499999999999993" customHeight="1">
      <c r="A35" s="399"/>
      <c r="B35" s="400"/>
      <c r="C35" s="406"/>
      <c r="D35" s="407"/>
      <c r="E35" s="408"/>
      <c r="F35" s="408"/>
      <c r="G35" s="409"/>
      <c r="H35" s="387"/>
      <c r="I35" s="390"/>
      <c r="J35" s="390"/>
      <c r="K35" s="410"/>
      <c r="L35" s="398"/>
      <c r="M35" s="410"/>
      <c r="N35" s="398"/>
      <c r="O35" s="410"/>
      <c r="P35" s="398"/>
      <c r="Q35" s="410"/>
      <c r="R35" s="398"/>
      <c r="S35" s="410"/>
      <c r="T35" s="398"/>
      <c r="U35" s="410"/>
      <c r="V35" s="398"/>
      <c r="W35" s="410"/>
      <c r="X35" s="398"/>
      <c r="Y35" s="410"/>
      <c r="Z35" s="398"/>
      <c r="AA35" s="410"/>
      <c r="AB35" s="398"/>
      <c r="AC35" s="410"/>
      <c r="AD35" s="398"/>
      <c r="AE35" s="410"/>
      <c r="AF35" s="398"/>
      <c r="AG35" s="410"/>
      <c r="AH35" s="398"/>
      <c r="AI35" s="302"/>
      <c r="AJ35" s="302"/>
      <c r="AK35" s="302"/>
    </row>
    <row r="36" spans="1:37" s="210" customFormat="1" ht="9.9499999999999993" customHeight="1">
      <c r="A36" s="399"/>
      <c r="B36" s="400"/>
      <c r="C36" s="406"/>
      <c r="D36" s="407"/>
      <c r="E36" s="408"/>
      <c r="F36" s="408"/>
      <c r="G36" s="409"/>
      <c r="H36" s="387"/>
      <c r="I36" s="390"/>
      <c r="J36" s="390"/>
      <c r="K36" s="410"/>
      <c r="L36" s="398"/>
      <c r="M36" s="410"/>
      <c r="N36" s="398"/>
      <c r="O36" s="410"/>
      <c r="P36" s="398"/>
      <c r="Q36" s="410"/>
      <c r="R36" s="398"/>
      <c r="S36" s="410"/>
      <c r="T36" s="398"/>
      <c r="U36" s="410"/>
      <c r="V36" s="398"/>
      <c r="W36" s="410"/>
      <c r="X36" s="398"/>
      <c r="Y36" s="410"/>
      <c r="Z36" s="398"/>
      <c r="AA36" s="410"/>
      <c r="AB36" s="398"/>
      <c r="AC36" s="410"/>
      <c r="AD36" s="398"/>
      <c r="AE36" s="410"/>
      <c r="AF36" s="398"/>
      <c r="AG36" s="410"/>
      <c r="AH36" s="398"/>
      <c r="AI36" s="302"/>
      <c r="AJ36" s="302"/>
      <c r="AK36" s="302"/>
    </row>
    <row r="37" spans="1:37" s="210" customFormat="1" ht="9.9499999999999993" customHeight="1">
      <c r="A37" s="399"/>
      <c r="B37" s="400"/>
      <c r="C37" s="406"/>
      <c r="D37" s="407"/>
      <c r="E37" s="408"/>
      <c r="F37" s="408"/>
      <c r="G37" s="409"/>
      <c r="H37" s="387"/>
      <c r="I37" s="390"/>
      <c r="J37" s="390"/>
      <c r="K37" s="410"/>
      <c r="L37" s="398"/>
      <c r="M37" s="410"/>
      <c r="N37" s="398"/>
      <c r="O37" s="410"/>
      <c r="P37" s="398"/>
      <c r="Q37" s="410"/>
      <c r="R37" s="398"/>
      <c r="S37" s="410"/>
      <c r="T37" s="398"/>
      <c r="U37" s="410"/>
      <c r="V37" s="398"/>
      <c r="W37" s="410"/>
      <c r="X37" s="398"/>
      <c r="Y37" s="410"/>
      <c r="Z37" s="398"/>
      <c r="AA37" s="410"/>
      <c r="AB37" s="398"/>
      <c r="AC37" s="410"/>
      <c r="AD37" s="398"/>
      <c r="AE37" s="410"/>
      <c r="AF37" s="398"/>
      <c r="AG37" s="410"/>
      <c r="AH37" s="398"/>
      <c r="AI37" s="302"/>
      <c r="AJ37" s="302"/>
      <c r="AK37" s="302"/>
    </row>
    <row r="38" spans="1:37" s="210" customFormat="1" ht="9.9499999999999993" customHeight="1">
      <c r="A38" s="399"/>
      <c r="B38" s="400"/>
      <c r="C38" s="406"/>
      <c r="D38" s="407"/>
      <c r="E38" s="408"/>
      <c r="F38" s="408"/>
      <c r="G38" s="409"/>
      <c r="H38" s="387"/>
      <c r="I38" s="390"/>
      <c r="J38" s="390"/>
      <c r="K38" s="410"/>
      <c r="L38" s="398"/>
      <c r="M38" s="410"/>
      <c r="N38" s="398"/>
      <c r="O38" s="410"/>
      <c r="P38" s="398"/>
      <c r="Q38" s="410"/>
      <c r="R38" s="398"/>
      <c r="S38" s="410"/>
      <c r="T38" s="398"/>
      <c r="U38" s="410"/>
      <c r="V38" s="398"/>
      <c r="W38" s="410"/>
      <c r="X38" s="398"/>
      <c r="Y38" s="410"/>
      <c r="Z38" s="398"/>
      <c r="AA38" s="410"/>
      <c r="AB38" s="398"/>
      <c r="AC38" s="410"/>
      <c r="AD38" s="398"/>
      <c r="AE38" s="410"/>
      <c r="AF38" s="398"/>
      <c r="AG38" s="410"/>
      <c r="AH38" s="398"/>
      <c r="AI38" s="302"/>
      <c r="AJ38" s="302"/>
      <c r="AK38" s="302"/>
    </row>
    <row r="39" spans="1:37" s="210" customFormat="1" ht="9.9499999999999993" customHeight="1">
      <c r="A39" s="399"/>
      <c r="B39" s="400"/>
      <c r="C39" s="406"/>
      <c r="D39" s="407"/>
      <c r="E39" s="408"/>
      <c r="F39" s="408"/>
      <c r="G39" s="409"/>
      <c r="H39" s="387"/>
      <c r="I39" s="390"/>
      <c r="J39" s="390"/>
      <c r="K39" s="410"/>
      <c r="L39" s="398"/>
      <c r="M39" s="410"/>
      <c r="N39" s="398"/>
      <c r="O39" s="410"/>
      <c r="P39" s="398"/>
      <c r="Q39" s="410"/>
      <c r="R39" s="398"/>
      <c r="S39" s="410"/>
      <c r="T39" s="398"/>
      <c r="U39" s="410"/>
      <c r="V39" s="398"/>
      <c r="W39" s="410"/>
      <c r="X39" s="398"/>
      <c r="Y39" s="410"/>
      <c r="Z39" s="398"/>
      <c r="AA39" s="410"/>
      <c r="AB39" s="398"/>
      <c r="AC39" s="410"/>
      <c r="AD39" s="398"/>
      <c r="AE39" s="410"/>
      <c r="AF39" s="398"/>
      <c r="AG39" s="410"/>
      <c r="AH39" s="398"/>
      <c r="AI39" s="302"/>
      <c r="AJ39" s="302"/>
      <c r="AK39" s="302"/>
    </row>
    <row r="40" spans="1:37" s="210" customFormat="1" ht="9.9499999999999993" customHeight="1">
      <c r="A40" s="399"/>
      <c r="B40" s="400"/>
      <c r="C40" s="406"/>
      <c r="D40" s="407"/>
      <c r="E40" s="408"/>
      <c r="F40" s="408"/>
      <c r="G40" s="409"/>
      <c r="H40" s="387"/>
      <c r="I40" s="390"/>
      <c r="J40" s="390"/>
      <c r="K40" s="410"/>
      <c r="L40" s="398"/>
      <c r="M40" s="410"/>
      <c r="N40" s="398"/>
      <c r="O40" s="410"/>
      <c r="P40" s="398"/>
      <c r="Q40" s="410"/>
      <c r="R40" s="398"/>
      <c r="S40" s="410"/>
      <c r="T40" s="398"/>
      <c r="U40" s="410"/>
      <c r="V40" s="398"/>
      <c r="W40" s="410"/>
      <c r="X40" s="398"/>
      <c r="Y40" s="410"/>
      <c r="Z40" s="398"/>
      <c r="AA40" s="410"/>
      <c r="AB40" s="398"/>
      <c r="AC40" s="410"/>
      <c r="AD40" s="398"/>
      <c r="AE40" s="410"/>
      <c r="AF40" s="398"/>
      <c r="AG40" s="410"/>
      <c r="AH40" s="398"/>
      <c r="AI40" s="302"/>
      <c r="AJ40" s="302"/>
      <c r="AK40" s="302"/>
    </row>
    <row r="41" spans="1:37" s="210" customFormat="1" ht="9.9499999999999993" customHeight="1">
      <c r="A41" s="399"/>
      <c r="B41" s="400"/>
      <c r="C41" s="406"/>
      <c r="D41" s="407"/>
      <c r="E41" s="408"/>
      <c r="F41" s="408"/>
      <c r="G41" s="409"/>
      <c r="H41" s="387"/>
      <c r="I41" s="390"/>
      <c r="J41" s="390"/>
      <c r="K41" s="410"/>
      <c r="L41" s="398"/>
      <c r="M41" s="410"/>
      <c r="N41" s="398"/>
      <c r="O41" s="410"/>
      <c r="P41" s="398"/>
      <c r="Q41" s="410"/>
      <c r="R41" s="398"/>
      <c r="S41" s="410"/>
      <c r="T41" s="398"/>
      <c r="U41" s="410"/>
      <c r="V41" s="398"/>
      <c r="W41" s="410"/>
      <c r="X41" s="398"/>
      <c r="Y41" s="410"/>
      <c r="Z41" s="398"/>
      <c r="AA41" s="410"/>
      <c r="AB41" s="398"/>
      <c r="AC41" s="410"/>
      <c r="AD41" s="398"/>
      <c r="AE41" s="410"/>
      <c r="AF41" s="398"/>
      <c r="AG41" s="410"/>
      <c r="AH41" s="398"/>
      <c r="AI41" s="302"/>
      <c r="AJ41" s="302"/>
      <c r="AK41" s="302"/>
    </row>
    <row r="42" spans="1:37" s="210" customFormat="1" ht="9.9499999999999993" customHeight="1">
      <c r="A42" s="399"/>
      <c r="B42" s="400"/>
      <c r="C42" s="406"/>
      <c r="D42" s="407"/>
      <c r="E42" s="408"/>
      <c r="F42" s="408"/>
      <c r="G42" s="409"/>
      <c r="H42" s="387"/>
      <c r="I42" s="390"/>
      <c r="J42" s="390"/>
      <c r="K42" s="410"/>
      <c r="L42" s="398"/>
      <c r="M42" s="410"/>
      <c r="N42" s="398"/>
      <c r="O42" s="410"/>
      <c r="P42" s="398"/>
      <c r="Q42" s="410"/>
      <c r="R42" s="398"/>
      <c r="S42" s="410"/>
      <c r="T42" s="398"/>
      <c r="U42" s="410"/>
      <c r="V42" s="398"/>
      <c r="W42" s="410"/>
      <c r="X42" s="398"/>
      <c r="Y42" s="410"/>
      <c r="Z42" s="398"/>
      <c r="AA42" s="410"/>
      <c r="AB42" s="398"/>
      <c r="AC42" s="410"/>
      <c r="AD42" s="398"/>
      <c r="AE42" s="410"/>
      <c r="AF42" s="398"/>
      <c r="AG42" s="410"/>
      <c r="AH42" s="398"/>
      <c r="AI42" s="302"/>
      <c r="AJ42" s="302"/>
      <c r="AK42" s="302"/>
    </row>
    <row r="43" spans="1:37" s="210" customFormat="1" ht="9.9499999999999993" customHeight="1">
      <c r="A43" s="399"/>
      <c r="B43" s="400"/>
      <c r="C43" s="406"/>
      <c r="D43" s="407"/>
      <c r="E43" s="408"/>
      <c r="F43" s="408"/>
      <c r="G43" s="409"/>
      <c r="H43" s="387"/>
      <c r="I43" s="390"/>
      <c r="J43" s="390"/>
      <c r="K43" s="410"/>
      <c r="L43" s="398"/>
      <c r="M43" s="410"/>
      <c r="N43" s="398"/>
      <c r="O43" s="410"/>
      <c r="P43" s="398"/>
      <c r="Q43" s="410"/>
      <c r="R43" s="398"/>
      <c r="S43" s="410"/>
      <c r="T43" s="398"/>
      <c r="U43" s="410"/>
      <c r="V43" s="398"/>
      <c r="W43" s="410"/>
      <c r="X43" s="398"/>
      <c r="Y43" s="410"/>
      <c r="Z43" s="398"/>
      <c r="AA43" s="410"/>
      <c r="AB43" s="398"/>
      <c r="AC43" s="410"/>
      <c r="AD43" s="398"/>
      <c r="AE43" s="410"/>
      <c r="AF43" s="398"/>
      <c r="AG43" s="410"/>
      <c r="AH43" s="398"/>
      <c r="AI43" s="302"/>
      <c r="AJ43" s="302"/>
      <c r="AK43" s="302"/>
    </row>
    <row r="44" spans="1:37" ht="12.6" customHeight="1">
      <c r="A44" s="663" t="s">
        <v>30</v>
      </c>
      <c r="B44" s="663"/>
      <c r="C44" s="663"/>
      <c r="D44" s="663"/>
      <c r="E44" s="663"/>
      <c r="F44" s="663"/>
      <c r="G44" s="663"/>
      <c r="H44" s="663"/>
      <c r="I44" s="663"/>
      <c r="J44" s="663"/>
      <c r="K44" s="663"/>
      <c r="L44" s="663"/>
      <c r="M44" s="663"/>
      <c r="N44" s="663"/>
      <c r="O44" s="663"/>
      <c r="P44" s="663"/>
      <c r="Q44" s="663" t="s">
        <v>31</v>
      </c>
      <c r="R44" s="663"/>
      <c r="S44" s="663"/>
      <c r="T44" s="663"/>
      <c r="U44" s="663"/>
      <c r="V44" s="663"/>
      <c r="W44" s="663"/>
      <c r="X44" s="663"/>
      <c r="Y44" s="663"/>
      <c r="Z44" s="663"/>
      <c r="AA44" s="663"/>
      <c r="AB44" s="663"/>
      <c r="AC44" s="663"/>
      <c r="AD44" s="663"/>
      <c r="AE44" s="663"/>
      <c r="AF44" s="663"/>
      <c r="AG44" s="663"/>
      <c r="AH44" s="663"/>
    </row>
    <row r="45" spans="1:37" ht="12.6" customHeight="1">
      <c r="A45" s="225"/>
      <c r="B45" s="782"/>
      <c r="C45" s="782"/>
      <c r="D45" s="782"/>
      <c r="E45" s="782"/>
      <c r="F45" s="782"/>
      <c r="G45" s="782"/>
      <c r="H45" s="782"/>
      <c r="I45" s="782"/>
      <c r="J45" s="782"/>
      <c r="K45" s="782"/>
      <c r="L45" s="782"/>
      <c r="M45" s="782"/>
      <c r="N45" s="782"/>
      <c r="O45" s="782"/>
      <c r="P45" s="782"/>
      <c r="Q45" s="729"/>
      <c r="R45" s="729"/>
      <c r="S45" s="729"/>
      <c r="T45" s="729"/>
      <c r="U45" s="729"/>
      <c r="V45" s="729"/>
      <c r="W45" s="729"/>
      <c r="X45" s="729"/>
      <c r="Y45" s="729"/>
      <c r="Z45" s="729"/>
      <c r="AA45" s="729"/>
      <c r="AB45" s="729"/>
      <c r="AC45" s="729"/>
      <c r="AD45" s="729"/>
      <c r="AE45" s="729"/>
      <c r="AF45" s="729"/>
      <c r="AG45" s="729"/>
      <c r="AH45" s="729"/>
    </row>
    <row r="46" spans="1:37" ht="12.6" customHeight="1">
      <c r="A46" s="701" t="s">
        <v>32</v>
      </c>
      <c r="B46" s="701"/>
      <c r="C46" s="701"/>
      <c r="D46" s="701"/>
      <c r="E46" s="701"/>
      <c r="F46" s="701"/>
      <c r="G46" s="701"/>
      <c r="H46" s="701"/>
      <c r="I46" s="701"/>
      <c r="J46" s="701"/>
      <c r="K46" s="701"/>
      <c r="L46" s="701"/>
      <c r="M46" s="701"/>
      <c r="N46" s="701"/>
      <c r="O46" s="701"/>
      <c r="P46" s="701"/>
      <c r="Q46" s="701"/>
      <c r="R46" s="701"/>
      <c r="S46" s="701"/>
      <c r="T46" s="701"/>
      <c r="U46" s="701"/>
      <c r="V46" s="701"/>
      <c r="W46" s="701"/>
      <c r="X46" s="701"/>
      <c r="Y46" s="701"/>
      <c r="Z46" s="198" t="s">
        <v>33</v>
      </c>
      <c r="AA46" s="200"/>
      <c r="AB46" s="200"/>
      <c r="AC46" s="200"/>
      <c r="AD46" s="200"/>
      <c r="AE46" s="200"/>
      <c r="AF46" s="200"/>
      <c r="AG46" s="200"/>
      <c r="AH46" s="199"/>
    </row>
    <row r="47" spans="1:37" ht="12.6" customHeight="1">
      <c r="A47" s="729"/>
      <c r="B47" s="729"/>
      <c r="C47" s="729"/>
      <c r="D47" s="729"/>
      <c r="E47" s="729"/>
      <c r="F47" s="729"/>
      <c r="G47" s="729"/>
      <c r="H47" s="729"/>
      <c r="I47" s="729"/>
      <c r="J47" s="729"/>
      <c r="K47" s="729"/>
      <c r="L47" s="729"/>
      <c r="M47" s="729"/>
      <c r="N47" s="729"/>
      <c r="O47" s="729"/>
      <c r="P47" s="729"/>
      <c r="Q47" s="729"/>
      <c r="R47" s="729"/>
      <c r="S47" s="729"/>
      <c r="T47" s="729"/>
      <c r="U47" s="729"/>
      <c r="V47" s="729"/>
      <c r="W47" s="729"/>
      <c r="X47" s="729"/>
      <c r="Y47" s="729"/>
      <c r="Z47" s="225"/>
      <c r="AA47" s="226"/>
      <c r="AB47" s="226"/>
      <c r="AC47" s="226"/>
      <c r="AD47" s="226"/>
      <c r="AE47" s="226"/>
      <c r="AF47" s="226"/>
      <c r="AG47" s="226"/>
      <c r="AH47" s="227"/>
    </row>
    <row r="48" spans="1:37" ht="15" customHeight="1">
      <c r="A48" s="701" t="s">
        <v>63</v>
      </c>
      <c r="B48" s="701"/>
      <c r="C48" s="701"/>
      <c r="D48" s="701"/>
      <c r="E48" s="701"/>
      <c r="F48" s="701"/>
      <c r="G48" s="701"/>
      <c r="H48" s="701"/>
      <c r="I48" s="701"/>
      <c r="J48" s="701"/>
      <c r="K48" s="701"/>
      <c r="L48" s="701"/>
      <c r="M48" s="701"/>
      <c r="N48" s="701"/>
      <c r="O48" s="701"/>
      <c r="P48" s="701"/>
      <c r="Q48" s="701"/>
      <c r="R48" s="701"/>
      <c r="S48" s="701"/>
      <c r="T48" s="701"/>
      <c r="U48" s="701"/>
      <c r="V48" s="701"/>
      <c r="W48" s="701"/>
      <c r="X48" s="701"/>
      <c r="Y48" s="701"/>
      <c r="Z48" s="701"/>
      <c r="AA48" s="701"/>
      <c r="AB48" s="701"/>
      <c r="AC48" s="701"/>
      <c r="AD48" s="701"/>
      <c r="AE48" s="701"/>
      <c r="AF48" s="701"/>
      <c r="AG48" s="701"/>
      <c r="AH48" s="701"/>
    </row>
    <row r="49" spans="1:34" ht="15" customHeight="1">
      <c r="A49" s="234"/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  <c r="U49" s="235"/>
      <c r="V49" s="235"/>
      <c r="W49" s="235"/>
      <c r="X49" s="235"/>
      <c r="Y49" s="235"/>
      <c r="Z49" s="235"/>
      <c r="AA49" s="235"/>
      <c r="AB49" s="235"/>
      <c r="AC49" s="235"/>
      <c r="AD49" s="235"/>
      <c r="AE49" s="235"/>
      <c r="AF49" s="235"/>
      <c r="AG49" s="235"/>
      <c r="AH49" s="299"/>
    </row>
  </sheetData>
  <mergeCells count="45">
    <mergeCell ref="A5:H5"/>
    <mergeCell ref="I5:AD5"/>
    <mergeCell ref="AE5:AH5"/>
    <mergeCell ref="A1:AB2"/>
    <mergeCell ref="AC1:AH1"/>
    <mergeCell ref="AC2:AH2"/>
    <mergeCell ref="A3:AH3"/>
    <mergeCell ref="AE6:AH6"/>
    <mergeCell ref="A7:A8"/>
    <mergeCell ref="B7:C8"/>
    <mergeCell ref="D7:G8"/>
    <mergeCell ref="I7:J7"/>
    <mergeCell ref="K7:L7"/>
    <mergeCell ref="M7:N7"/>
    <mergeCell ref="O7:P7"/>
    <mergeCell ref="Y7:Z7"/>
    <mergeCell ref="AA7:AB7"/>
    <mergeCell ref="A6:H6"/>
    <mergeCell ref="I6:AD6"/>
    <mergeCell ref="U8:V8"/>
    <mergeCell ref="W8:X8"/>
    <mergeCell ref="Q7:R7"/>
    <mergeCell ref="S7:T7"/>
    <mergeCell ref="AE7:AF7"/>
    <mergeCell ref="AG7:AH7"/>
    <mergeCell ref="K8:L8"/>
    <mergeCell ref="M8:N8"/>
    <mergeCell ref="O8:P8"/>
    <mergeCell ref="Q8:R8"/>
    <mergeCell ref="S8:T8"/>
    <mergeCell ref="AC8:AD8"/>
    <mergeCell ref="AE8:AF8"/>
    <mergeCell ref="AG8:AH8"/>
    <mergeCell ref="U7:V7"/>
    <mergeCell ref="W7:X7"/>
    <mergeCell ref="Y8:Z8"/>
    <mergeCell ref="AA8:AB8"/>
    <mergeCell ref="AC7:AD7"/>
    <mergeCell ref="A46:Y46"/>
    <mergeCell ref="A47:Y47"/>
    <mergeCell ref="A48:AH48"/>
    <mergeCell ref="A44:P44"/>
    <mergeCell ref="Q44:AH44"/>
    <mergeCell ref="B45:P45"/>
    <mergeCell ref="Q45:AH45"/>
  </mergeCells>
  <phoneticPr fontId="20" type="noConversion"/>
  <printOptions horizontalCentered="1"/>
  <pageMargins left="0.78749999999999998" right="0.98402777777777783" top="0.98402777777777783" bottom="0.39374999999999999" header="0.51180555555555562" footer="0.51180555555555562"/>
  <pageSetup paperSize="9" scale="95" firstPageNumber="0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46"/>
  <sheetViews>
    <sheetView view="pageBreakPreview" topLeftCell="A7" zoomScale="89" zoomScaleSheetLayoutView="89" workbookViewId="0">
      <selection activeCell="F46" sqref="F46"/>
    </sheetView>
  </sheetViews>
  <sheetFormatPr defaultRowHeight="12.75"/>
  <cols>
    <col min="1" max="1" width="11.42578125" customWidth="1"/>
    <col min="2" max="2" width="30.140625" bestFit="1" customWidth="1"/>
    <col min="3" max="4" width="25.85546875" customWidth="1"/>
    <col min="5" max="5" width="9.28515625" bestFit="1" customWidth="1"/>
    <col min="6" max="6" width="11.5703125" bestFit="1" customWidth="1"/>
  </cols>
  <sheetData>
    <row r="1" spans="1:6">
      <c r="A1" s="486" t="s">
        <v>482</v>
      </c>
      <c r="B1" s="785"/>
      <c r="C1" s="786"/>
      <c r="D1" s="787"/>
      <c r="E1" s="486" t="s">
        <v>483</v>
      </c>
      <c r="F1" s="487" t="s">
        <v>449</v>
      </c>
    </row>
    <row r="2" spans="1:6">
      <c r="A2" s="486" t="s">
        <v>467</v>
      </c>
      <c r="B2" s="784" t="s">
        <v>484</v>
      </c>
      <c r="C2" s="784"/>
      <c r="D2" s="784"/>
      <c r="E2" s="784"/>
      <c r="F2" s="784"/>
    </row>
    <row r="3" spans="1:6">
      <c r="A3" s="486" t="s">
        <v>468</v>
      </c>
      <c r="B3" s="488"/>
      <c r="C3" s="486"/>
      <c r="D3" s="486"/>
      <c r="E3" s="489" t="s">
        <v>469</v>
      </c>
      <c r="F3" s="490">
        <v>42767</v>
      </c>
    </row>
    <row r="4" spans="1:6">
      <c r="A4" s="447" t="s">
        <v>470</v>
      </c>
      <c r="B4" s="447" t="s">
        <v>471</v>
      </c>
      <c r="C4" s="447" t="s">
        <v>450</v>
      </c>
      <c r="D4" s="447" t="s">
        <v>472</v>
      </c>
      <c r="E4" s="447" t="s">
        <v>473</v>
      </c>
      <c r="F4" s="447" t="s">
        <v>474</v>
      </c>
    </row>
    <row r="5" spans="1:6">
      <c r="A5" s="491"/>
      <c r="B5" s="491" t="s">
        <v>475</v>
      </c>
      <c r="C5" s="491"/>
      <c r="D5" s="491"/>
      <c r="E5" s="492"/>
      <c r="F5" s="493"/>
    </row>
    <row r="6" spans="1:6">
      <c r="A6" s="448"/>
      <c r="B6" s="449"/>
      <c r="C6" s="448"/>
      <c r="D6" s="450"/>
      <c r="E6" s="451"/>
      <c r="F6" s="452"/>
    </row>
    <row r="7" spans="1:6">
      <c r="A7" s="448"/>
      <c r="B7" s="449"/>
      <c r="C7" s="448"/>
      <c r="D7" s="450"/>
      <c r="E7" s="451" t="str">
        <f>IF(A7&lt;&gt;"",ROUND(VLOOKUP($A7,[1]Sinapi!$A$12:$F$9228,5,FALSE)/(1+$C$9/100),2),"")</f>
        <v/>
      </c>
      <c r="F7" s="452" t="str">
        <f>IF(D7&lt;&gt;"",ROUND(D7*E7,2),"")</f>
        <v/>
      </c>
    </row>
    <row r="8" spans="1:6">
      <c r="A8" s="491"/>
      <c r="B8" s="491"/>
      <c r="C8" s="491"/>
      <c r="D8" s="491"/>
      <c r="E8" s="492"/>
      <c r="F8" s="493"/>
    </row>
    <row r="9" spans="1:6">
      <c r="A9" s="491"/>
      <c r="B9" s="491"/>
      <c r="C9" s="491"/>
      <c r="D9" s="491"/>
      <c r="E9" s="492" t="s">
        <v>476</v>
      </c>
      <c r="F9" s="494">
        <f>SUM(F6:F7)</f>
        <v>0</v>
      </c>
    </row>
    <row r="10" spans="1:6">
      <c r="A10" s="491"/>
      <c r="B10" s="491" t="s">
        <v>485</v>
      </c>
      <c r="C10" s="491"/>
      <c r="D10" s="491"/>
      <c r="E10" s="492"/>
      <c r="F10" s="493"/>
    </row>
    <row r="11" spans="1:6">
      <c r="A11" s="454" t="s">
        <v>207</v>
      </c>
      <c r="B11" s="455" t="s">
        <v>486</v>
      </c>
      <c r="C11" s="448"/>
      <c r="D11" s="448"/>
      <c r="E11" s="448"/>
      <c r="F11" s="449"/>
    </row>
    <row r="12" spans="1:6">
      <c r="A12" s="448" t="s">
        <v>59</v>
      </c>
      <c r="B12" s="449" t="s">
        <v>487</v>
      </c>
      <c r="C12" s="448" t="s">
        <v>488</v>
      </c>
      <c r="D12" s="448"/>
      <c r="E12" s="485">
        <v>89990</v>
      </c>
      <c r="F12" s="448"/>
    </row>
    <row r="13" spans="1:6">
      <c r="A13" s="448" t="s">
        <v>60</v>
      </c>
      <c r="B13" s="449" t="s">
        <v>489</v>
      </c>
      <c r="C13" s="448" t="s">
        <v>449</v>
      </c>
      <c r="D13" s="448"/>
      <c r="E13" s="485">
        <v>2</v>
      </c>
      <c r="F13" s="448"/>
    </row>
    <row r="14" spans="1:6" ht="22.5">
      <c r="A14" s="448" t="s">
        <v>61</v>
      </c>
      <c r="B14" s="449" t="s">
        <v>490</v>
      </c>
      <c r="C14" s="448" t="s">
        <v>187</v>
      </c>
      <c r="D14" s="448">
        <v>93</v>
      </c>
      <c r="E14" s="485">
        <f>ROUND(D14*E12/100,2)</f>
        <v>83690.7</v>
      </c>
      <c r="F14" s="448"/>
    </row>
    <row r="15" spans="1:6">
      <c r="A15" s="448" t="s">
        <v>212</v>
      </c>
      <c r="B15" s="449" t="s">
        <v>491</v>
      </c>
      <c r="C15" s="448"/>
      <c r="D15" s="448"/>
      <c r="E15" s="485"/>
      <c r="F15" s="453">
        <f>(E12-E14)/E13</f>
        <v>3149.6500000000015</v>
      </c>
    </row>
    <row r="16" spans="1:6">
      <c r="A16" s="454" t="s">
        <v>224</v>
      </c>
      <c r="B16" s="455" t="s">
        <v>492</v>
      </c>
      <c r="C16" s="448"/>
      <c r="D16" s="448"/>
      <c r="E16" s="485"/>
      <c r="F16" s="449"/>
    </row>
    <row r="17" spans="1:6" ht="22.5">
      <c r="A17" s="448" t="s">
        <v>49</v>
      </c>
      <c r="B17" s="449" t="s">
        <v>493</v>
      </c>
      <c r="C17" s="448" t="s">
        <v>187</v>
      </c>
      <c r="D17" s="448">
        <v>5</v>
      </c>
      <c r="E17" s="485">
        <f>(D17/100)*(F15)</f>
        <v>157.48250000000007</v>
      </c>
      <c r="F17" s="449"/>
    </row>
    <row r="18" spans="1:6">
      <c r="A18" s="448" t="s">
        <v>50</v>
      </c>
      <c r="B18" s="449" t="s">
        <v>494</v>
      </c>
      <c r="C18" s="448"/>
      <c r="D18" s="448"/>
      <c r="E18" s="485"/>
      <c r="F18" s="453">
        <f>E17</f>
        <v>157.48250000000007</v>
      </c>
    </row>
    <row r="19" spans="1:6">
      <c r="A19" s="454" t="s">
        <v>51</v>
      </c>
      <c r="B19" s="455" t="s">
        <v>495</v>
      </c>
      <c r="C19" s="448"/>
      <c r="D19" s="448"/>
      <c r="E19" s="485"/>
      <c r="F19" s="449"/>
    </row>
    <row r="20" spans="1:6" ht="22.5">
      <c r="A20" s="448" t="s">
        <v>229</v>
      </c>
      <c r="B20" s="449" t="s">
        <v>573</v>
      </c>
      <c r="C20" s="448" t="s">
        <v>187</v>
      </c>
      <c r="D20" s="448">
        <v>100</v>
      </c>
      <c r="E20" s="485">
        <f>F15</f>
        <v>3149.6500000000015</v>
      </c>
      <c r="F20" s="449"/>
    </row>
    <row r="21" spans="1:6">
      <c r="A21" s="448" t="s">
        <v>230</v>
      </c>
      <c r="B21" s="449" t="s">
        <v>496</v>
      </c>
      <c r="C21" s="448"/>
      <c r="D21" s="448"/>
      <c r="E21" s="485"/>
      <c r="F21" s="453">
        <f>E20</f>
        <v>3149.6500000000015</v>
      </c>
    </row>
    <row r="22" spans="1:6">
      <c r="A22" s="454" t="s">
        <v>232</v>
      </c>
      <c r="B22" s="455" t="s">
        <v>497</v>
      </c>
      <c r="C22" s="448"/>
      <c r="D22" s="448"/>
      <c r="E22" s="485"/>
      <c r="F22" s="449"/>
    </row>
    <row r="23" spans="1:6">
      <c r="A23" s="448" t="s">
        <v>234</v>
      </c>
      <c r="B23" s="449" t="s">
        <v>498</v>
      </c>
      <c r="C23" s="448" t="s">
        <v>115</v>
      </c>
      <c r="D23" s="448">
        <v>3000</v>
      </c>
      <c r="E23" s="485"/>
      <c r="F23" s="449"/>
    </row>
    <row r="24" spans="1:6" ht="22.5">
      <c r="A24" s="448" t="s">
        <v>402</v>
      </c>
      <c r="B24" s="449" t="s">
        <v>499</v>
      </c>
      <c r="C24" s="448" t="s">
        <v>500</v>
      </c>
      <c r="D24" s="448">
        <v>10</v>
      </c>
      <c r="E24" s="485"/>
      <c r="F24" s="449"/>
    </row>
    <row r="25" spans="1:6" ht="22.5">
      <c r="A25" s="448" t="s">
        <v>501</v>
      </c>
      <c r="B25" s="449" t="s">
        <v>502</v>
      </c>
      <c r="C25" s="448" t="s">
        <v>503</v>
      </c>
      <c r="D25" s="448">
        <v>300</v>
      </c>
      <c r="E25" s="485"/>
      <c r="F25" s="449"/>
    </row>
    <row r="26" spans="1:6">
      <c r="A26" s="448" t="s">
        <v>504</v>
      </c>
      <c r="B26" s="449" t="s">
        <v>574</v>
      </c>
      <c r="C26" s="448" t="s">
        <v>503</v>
      </c>
      <c r="D26" s="448"/>
      <c r="E26" s="485">
        <v>3.4</v>
      </c>
      <c r="F26" s="449"/>
    </row>
    <row r="27" spans="1:6">
      <c r="A27" s="448" t="s">
        <v>505</v>
      </c>
      <c r="B27" s="449" t="s">
        <v>506</v>
      </c>
      <c r="C27" s="448"/>
      <c r="D27" s="448"/>
      <c r="E27" s="485"/>
      <c r="F27" s="453">
        <f>ROUND(E26*D25,2)</f>
        <v>1020</v>
      </c>
    </row>
    <row r="28" spans="1:6">
      <c r="A28" s="454" t="s">
        <v>507</v>
      </c>
      <c r="B28" s="455" t="s">
        <v>508</v>
      </c>
      <c r="C28" s="448"/>
      <c r="D28" s="448"/>
      <c r="E28" s="485"/>
      <c r="F28" s="449"/>
    </row>
    <row r="29" spans="1:6">
      <c r="A29" s="448" t="s">
        <v>509</v>
      </c>
      <c r="B29" s="449" t="s">
        <v>575</v>
      </c>
      <c r="C29" s="448" t="s">
        <v>115</v>
      </c>
      <c r="D29" s="448">
        <v>10000</v>
      </c>
      <c r="E29" s="485"/>
      <c r="F29" s="449"/>
    </row>
    <row r="30" spans="1:6">
      <c r="A30" s="448" t="s">
        <v>510</v>
      </c>
      <c r="B30" s="449" t="s">
        <v>511</v>
      </c>
      <c r="C30" s="448" t="s">
        <v>503</v>
      </c>
      <c r="D30" s="448">
        <v>3.5</v>
      </c>
      <c r="E30" s="485"/>
      <c r="F30" s="449"/>
    </row>
    <row r="31" spans="1:6">
      <c r="A31" s="448" t="s">
        <v>512</v>
      </c>
      <c r="B31" s="449" t="s">
        <v>513</v>
      </c>
      <c r="C31" s="448" t="s">
        <v>503</v>
      </c>
      <c r="D31" s="448"/>
      <c r="E31" s="485">
        <v>22</v>
      </c>
      <c r="F31" s="449"/>
    </row>
    <row r="32" spans="1:6">
      <c r="A32" s="448" t="s">
        <v>514</v>
      </c>
      <c r="B32" s="449" t="s">
        <v>515</v>
      </c>
      <c r="C32" s="448"/>
      <c r="D32" s="448"/>
      <c r="E32" s="485">
        <f>ROUND(D30*E31,2)</f>
        <v>77</v>
      </c>
      <c r="F32" s="449"/>
    </row>
    <row r="33" spans="1:6">
      <c r="A33" s="448" t="s">
        <v>516</v>
      </c>
      <c r="B33" s="449" t="s">
        <v>517</v>
      </c>
      <c r="C33" s="448"/>
      <c r="D33" s="448"/>
      <c r="E33" s="485"/>
      <c r="F33" s="453">
        <f>((D23/D29)*E32)</f>
        <v>23.099999999999998</v>
      </c>
    </row>
    <row r="34" spans="1:6">
      <c r="A34" s="454" t="s">
        <v>518</v>
      </c>
      <c r="B34" s="455" t="s">
        <v>519</v>
      </c>
      <c r="C34" s="448"/>
      <c r="D34" s="448"/>
      <c r="E34" s="485"/>
      <c r="F34" s="449"/>
    </row>
    <row r="35" spans="1:6">
      <c r="A35" s="448" t="s">
        <v>520</v>
      </c>
      <c r="B35" s="449" t="s">
        <v>521</v>
      </c>
      <c r="C35" s="448" t="s">
        <v>115</v>
      </c>
      <c r="D35" s="448">
        <v>50000</v>
      </c>
      <c r="E35" s="485"/>
      <c r="F35" s="449"/>
    </row>
    <row r="36" spans="1:6">
      <c r="A36" s="448" t="s">
        <v>522</v>
      </c>
      <c r="B36" s="449" t="s">
        <v>523</v>
      </c>
      <c r="C36" s="448" t="s">
        <v>488</v>
      </c>
      <c r="D36" s="448">
        <v>5</v>
      </c>
      <c r="E36" s="485"/>
      <c r="F36" s="449"/>
    </row>
    <row r="37" spans="1:6">
      <c r="A37" s="448" t="s">
        <v>524</v>
      </c>
      <c r="B37" s="449" t="s">
        <v>525</v>
      </c>
      <c r="C37" s="448"/>
      <c r="D37" s="448"/>
      <c r="E37" s="485">
        <v>500</v>
      </c>
      <c r="F37" s="449"/>
    </row>
    <row r="38" spans="1:6">
      <c r="A38" s="448" t="s">
        <v>526</v>
      </c>
      <c r="B38" s="449" t="s">
        <v>527</v>
      </c>
      <c r="C38" s="448"/>
      <c r="D38" s="448"/>
      <c r="E38" s="485">
        <f>ROUND(4*E37,2)</f>
        <v>2000</v>
      </c>
      <c r="F38" s="449"/>
    </row>
    <row r="39" spans="1:6">
      <c r="A39" s="448" t="s">
        <v>528</v>
      </c>
      <c r="B39" s="449" t="s">
        <v>529</v>
      </c>
      <c r="C39" s="448"/>
      <c r="D39" s="448"/>
      <c r="E39" s="448"/>
      <c r="F39" s="453">
        <f>((D23/D35)*E38)</f>
        <v>120</v>
      </c>
    </row>
    <row r="40" spans="1:6">
      <c r="A40" s="491"/>
      <c r="B40" s="491"/>
      <c r="C40" s="491"/>
      <c r="D40" s="491"/>
      <c r="E40" s="492" t="s">
        <v>478</v>
      </c>
      <c r="F40" s="494">
        <f>SUM(F15,F18,F21,F27,F33,F39)</f>
        <v>7619.8825000000033</v>
      </c>
    </row>
    <row r="41" spans="1:6">
      <c r="A41" s="491"/>
      <c r="B41" s="491" t="s">
        <v>477</v>
      </c>
      <c r="C41" s="491"/>
      <c r="D41" s="491"/>
      <c r="E41" s="492"/>
      <c r="F41" s="493"/>
    </row>
    <row r="42" spans="1:6">
      <c r="A42" s="448"/>
      <c r="B42" s="449"/>
      <c r="C42" s="448"/>
      <c r="D42" s="450"/>
      <c r="E42" s="451"/>
      <c r="F42" s="452"/>
    </row>
    <row r="43" spans="1:6">
      <c r="A43" s="448"/>
      <c r="B43" s="449"/>
      <c r="C43" s="448"/>
      <c r="D43" s="450"/>
      <c r="E43" s="451"/>
      <c r="F43" s="452" t="str">
        <f>IF(D43&lt;&gt;"",ROUND(D43*E43,2),"")</f>
        <v/>
      </c>
    </row>
    <row r="44" spans="1:6">
      <c r="A44" s="491"/>
      <c r="B44" s="491"/>
      <c r="C44" s="491"/>
      <c r="D44" s="491"/>
      <c r="E44" s="492" t="s">
        <v>479</v>
      </c>
      <c r="F44" s="494">
        <f>SUM(F42:F43)</f>
        <v>0</v>
      </c>
    </row>
    <row r="45" spans="1:6">
      <c r="A45" s="491"/>
      <c r="B45" s="491"/>
      <c r="C45" s="491"/>
      <c r="D45" s="491"/>
      <c r="E45" s="492" t="s">
        <v>480</v>
      </c>
      <c r="F45" s="495">
        <f>F40+F9+F44</f>
        <v>7619.8825000000033</v>
      </c>
    </row>
    <row r="46" spans="1:6" ht="15">
      <c r="A46" s="496"/>
      <c r="B46" s="496"/>
      <c r="C46" s="496"/>
      <c r="D46" s="496"/>
      <c r="E46" s="497" t="s">
        <v>481</v>
      </c>
      <c r="F46" s="498">
        <f>F45</f>
        <v>7619.8825000000033</v>
      </c>
    </row>
  </sheetData>
  <mergeCells count="2">
    <mergeCell ref="B2:F2"/>
    <mergeCell ref="B1:D1"/>
  </mergeCells>
  <pageMargins left="0.511811024" right="0.511811024" top="0.78740157499999996" bottom="0.78740157499999996" header="0.31496062000000002" footer="0.31496062000000002"/>
  <pageSetup paperSize="9" scale="8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30"/>
  <sheetViews>
    <sheetView topLeftCell="A7" zoomScale="115" zoomScaleNormal="115" workbookViewId="0">
      <selection activeCell="D23" sqref="D23"/>
    </sheetView>
  </sheetViews>
  <sheetFormatPr defaultRowHeight="15"/>
  <cols>
    <col min="1" max="1" width="2.85546875" style="456" bestFit="1" customWidth="1"/>
    <col min="2" max="2" width="15.5703125" style="456" bestFit="1" customWidth="1"/>
    <col min="3" max="3" width="9.28515625" style="456" bestFit="1" customWidth="1"/>
    <col min="4" max="4" width="33.28515625" style="456" bestFit="1" customWidth="1"/>
    <col min="5" max="5" width="2.28515625" style="456" bestFit="1" customWidth="1"/>
    <col min="6" max="6" width="12.28515625" style="456" bestFit="1" customWidth="1"/>
    <col min="7" max="7" width="13" style="456" customWidth="1"/>
    <col min="8" max="16384" width="9.140625" style="456"/>
  </cols>
  <sheetData>
    <row r="1" spans="1:9" ht="9" customHeight="1"/>
    <row r="2" spans="1:9" ht="18.75">
      <c r="A2" s="791" t="s">
        <v>531</v>
      </c>
      <c r="B2" s="791"/>
      <c r="C2" s="791"/>
      <c r="D2" s="791"/>
      <c r="E2" s="791"/>
      <c r="F2" s="791"/>
      <c r="G2" s="791"/>
      <c r="H2" s="791"/>
      <c r="I2" s="791"/>
    </row>
    <row r="3" spans="1:9" ht="15.75">
      <c r="A3" s="792"/>
      <c r="B3" s="792"/>
      <c r="C3" s="792"/>
      <c r="D3" s="792"/>
      <c r="E3" s="792"/>
      <c r="F3" s="792"/>
      <c r="G3" s="792"/>
      <c r="H3" s="792"/>
      <c r="I3" s="792"/>
    </row>
    <row r="4" spans="1:9" ht="15.75">
      <c r="A4" s="792"/>
      <c r="B4" s="792"/>
      <c r="C4" s="792"/>
      <c r="D4" s="792"/>
      <c r="E4" s="792"/>
      <c r="F4" s="792"/>
      <c r="G4" s="792"/>
      <c r="H4" s="792"/>
      <c r="I4" s="792"/>
    </row>
    <row r="5" spans="1:9" ht="12" customHeight="1">
      <c r="A5" s="457"/>
      <c r="B5" s="457"/>
      <c r="C5" s="457"/>
      <c r="D5" s="457"/>
      <c r="E5" s="457"/>
      <c r="F5" s="457"/>
      <c r="G5" s="457"/>
      <c r="H5" s="457"/>
      <c r="I5" s="457"/>
    </row>
    <row r="6" spans="1:9" ht="15.75">
      <c r="B6" s="795" t="s">
        <v>532</v>
      </c>
      <c r="C6" s="795"/>
      <c r="D6" s="795"/>
    </row>
    <row r="7" spans="1:9" ht="15.75">
      <c r="B7" s="541" t="s">
        <v>558</v>
      </c>
      <c r="C7" s="542"/>
      <c r="D7" s="543" t="s">
        <v>533</v>
      </c>
    </row>
    <row r="8" spans="1:9" ht="15.75">
      <c r="B8" s="541" t="s">
        <v>550</v>
      </c>
      <c r="C8" s="542"/>
      <c r="D8" s="543" t="s">
        <v>534</v>
      </c>
    </row>
    <row r="10" spans="1:9" ht="15.75">
      <c r="A10" s="537" t="s">
        <v>535</v>
      </c>
      <c r="B10" s="541" t="s">
        <v>536</v>
      </c>
      <c r="C10" s="458"/>
    </row>
    <row r="11" spans="1:9">
      <c r="C11" s="458"/>
    </row>
    <row r="12" spans="1:9">
      <c r="B12" s="460"/>
      <c r="C12" s="458"/>
    </row>
    <row r="13" spans="1:9">
      <c r="B13" s="544" t="s">
        <v>537</v>
      </c>
      <c r="C13" s="540"/>
    </row>
    <row r="14" spans="1:9">
      <c r="B14" s="788" t="s">
        <v>538</v>
      </c>
      <c r="C14" s="788"/>
      <c r="D14" s="461"/>
    </row>
    <row r="15" spans="1:9">
      <c r="B15" s="788" t="s">
        <v>539</v>
      </c>
      <c r="C15" s="788"/>
      <c r="D15" s="461"/>
    </row>
    <row r="16" spans="1:9">
      <c r="B16" s="462"/>
      <c r="C16" s="463"/>
    </row>
    <row r="17" spans="1:6" ht="15.75">
      <c r="A17" s="537" t="s">
        <v>540</v>
      </c>
      <c r="B17" s="789" t="s">
        <v>546</v>
      </c>
      <c r="C17" s="789"/>
      <c r="D17" s="789"/>
      <c r="E17" s="536"/>
    </row>
    <row r="19" spans="1:6" ht="15.75">
      <c r="B19" s="545" t="s">
        <v>541</v>
      </c>
      <c r="C19" s="546">
        <v>213.959</v>
      </c>
      <c r="D19" s="464"/>
      <c r="E19" s="539" t="s">
        <v>542</v>
      </c>
      <c r="F19" s="538">
        <f>((C19-C20)/C20)</f>
        <v>4.7109375382341591E-2</v>
      </c>
    </row>
    <row r="20" spans="1:6" ht="15.75">
      <c r="B20" s="545" t="s">
        <v>543</v>
      </c>
      <c r="C20" s="546">
        <v>204.333</v>
      </c>
    </row>
    <row r="22" spans="1:6" ht="18.75">
      <c r="A22" s="793" t="s">
        <v>544</v>
      </c>
      <c r="B22" s="793"/>
      <c r="C22" s="793"/>
      <c r="D22" s="793"/>
    </row>
    <row r="23" spans="1:6" ht="18.75">
      <c r="B23" s="462"/>
      <c r="C23" s="465" t="s">
        <v>545</v>
      </c>
      <c r="D23" s="466">
        <f>F19</f>
        <v>4.7109375382341591E-2</v>
      </c>
    </row>
    <row r="24" spans="1:6">
      <c r="D24" s="467"/>
    </row>
    <row r="25" spans="1:6" ht="18.75">
      <c r="B25" s="794" t="s">
        <v>547</v>
      </c>
      <c r="C25" s="794"/>
      <c r="D25" s="468"/>
    </row>
    <row r="26" spans="1:6">
      <c r="B26" s="459"/>
      <c r="C26" s="459"/>
      <c r="D26" s="459"/>
    </row>
    <row r="27" spans="1:6" ht="18.75">
      <c r="B27" s="794" t="s">
        <v>548</v>
      </c>
      <c r="C27" s="794"/>
      <c r="D27" s="468">
        <f>ROUND((D25*D23),2)</f>
        <v>0</v>
      </c>
      <c r="E27" s="469"/>
      <c r="F27" s="467"/>
    </row>
    <row r="28" spans="1:6">
      <c r="D28" s="462"/>
      <c r="E28" s="469"/>
      <c r="F28" s="467"/>
    </row>
    <row r="29" spans="1:6" ht="37.5" customHeight="1">
      <c r="B29" s="790" t="s">
        <v>549</v>
      </c>
      <c r="C29" s="790"/>
      <c r="D29" s="468">
        <f>D25+D27</f>
        <v>0</v>
      </c>
      <c r="E29" s="469"/>
    </row>
    <row r="30" spans="1:6">
      <c r="F30" s="467"/>
    </row>
  </sheetData>
  <mergeCells count="11">
    <mergeCell ref="B14:C14"/>
    <mergeCell ref="B15:C15"/>
    <mergeCell ref="B17:D17"/>
    <mergeCell ref="B29:C29"/>
    <mergeCell ref="A2:I2"/>
    <mergeCell ref="A3:I3"/>
    <mergeCell ref="A4:I4"/>
    <mergeCell ref="A22:D22"/>
    <mergeCell ref="B25:C25"/>
    <mergeCell ref="B27:C27"/>
    <mergeCell ref="B6:D6"/>
  </mergeCells>
  <pageMargins left="0.51181102362204722" right="0.51181102362204722" top="0.78740157480314965" bottom="0.78740157480314965" header="0.31496062992125984" footer="0.31496062992125984"/>
  <pageSetup paperSize="9" scale="75" orientation="portrait" horizontalDpi="300" verticalDpi="300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K54"/>
  <sheetViews>
    <sheetView showGridLines="0" topLeftCell="A19" workbookViewId="0">
      <selection activeCell="G53" sqref="G53"/>
    </sheetView>
  </sheetViews>
  <sheetFormatPr defaultColWidth="11.42578125" defaultRowHeight="15" customHeight="1"/>
  <cols>
    <col min="1" max="1" width="13.140625" style="24" customWidth="1"/>
    <col min="2" max="2" width="21.140625" style="24" customWidth="1"/>
    <col min="3" max="3" width="9.7109375" style="24" customWidth="1"/>
    <col min="4" max="4" width="10.5703125" style="24" customWidth="1"/>
    <col min="5" max="5" width="9.5703125" style="24" customWidth="1"/>
    <col min="6" max="6" width="11.140625" style="24" customWidth="1"/>
    <col min="7" max="7" width="12.140625" style="24" customWidth="1"/>
    <col min="8" max="16384" width="11.42578125" style="24"/>
  </cols>
  <sheetData>
    <row r="1" spans="1:11" ht="9.9499999999999993" customHeight="1">
      <c r="A1" s="592" t="s">
        <v>38</v>
      </c>
      <c r="B1" s="592"/>
      <c r="C1" s="592"/>
      <c r="D1" s="592"/>
      <c r="E1" s="592"/>
      <c r="F1" s="592"/>
      <c r="G1" s="25" t="s">
        <v>1</v>
      </c>
    </row>
    <row r="2" spans="1:11" ht="20.100000000000001" customHeight="1">
      <c r="A2" s="592"/>
      <c r="B2" s="592"/>
      <c r="C2" s="592"/>
      <c r="D2" s="592"/>
      <c r="E2" s="592"/>
      <c r="F2" s="592"/>
      <c r="G2" s="26" t="s">
        <v>39</v>
      </c>
    </row>
    <row r="3" spans="1:11" ht="12.6" customHeight="1">
      <c r="A3" s="593" t="s">
        <v>3</v>
      </c>
      <c r="B3" s="593"/>
      <c r="C3" s="593"/>
      <c r="D3" s="593"/>
      <c r="E3" s="593"/>
      <c r="F3" s="593"/>
      <c r="G3" s="593"/>
    </row>
    <row r="4" spans="1:11" ht="12.6" customHeight="1">
      <c r="A4" s="27"/>
      <c r="B4" s="28"/>
      <c r="C4" s="28"/>
      <c r="D4" s="28"/>
      <c r="E4" s="28"/>
      <c r="F4" s="28"/>
      <c r="G4" s="29"/>
    </row>
    <row r="5" spans="1:11" ht="12.6" customHeight="1">
      <c r="A5" s="30" t="s">
        <v>4</v>
      </c>
      <c r="B5" s="31"/>
      <c r="C5" s="30" t="s">
        <v>5</v>
      </c>
      <c r="D5" s="31"/>
      <c r="E5" s="31"/>
      <c r="F5" s="31"/>
      <c r="G5" s="6" t="s">
        <v>6</v>
      </c>
    </row>
    <row r="6" spans="1:11" ht="24.95" customHeight="1" thickBot="1">
      <c r="A6" s="32" t="str">
        <f>PFP!A6</f>
        <v>Região do Baixio do Poço Magro - Guanambi/BA</v>
      </c>
      <c r="B6" s="33"/>
      <c r="C6" s="584" t="str">
        <f>PFP!F6</f>
        <v>Projeto Básico do Sistema de Abastecimento de Água Bruta na Região do Poço Magro e Adjacências.</v>
      </c>
      <c r="D6" s="585"/>
      <c r="E6" s="585"/>
      <c r="F6" s="586"/>
      <c r="G6" s="7"/>
    </row>
    <row r="7" spans="1:11" s="38" customFormat="1" ht="11.1" customHeight="1" thickTop="1">
      <c r="A7" s="594" t="s">
        <v>40</v>
      </c>
      <c r="B7" s="34" t="s">
        <v>41</v>
      </c>
      <c r="C7" s="35" t="s">
        <v>42</v>
      </c>
      <c r="D7" s="35" t="s">
        <v>43</v>
      </c>
      <c r="E7" s="35" t="s">
        <v>43</v>
      </c>
      <c r="F7" s="36" t="s">
        <v>43</v>
      </c>
      <c r="G7" s="37" t="s">
        <v>43</v>
      </c>
    </row>
    <row r="8" spans="1:11" s="38" customFormat="1" ht="11.1" customHeight="1">
      <c r="A8" s="594"/>
      <c r="B8" s="34" t="s">
        <v>44</v>
      </c>
      <c r="C8" s="35" t="s">
        <v>45</v>
      </c>
      <c r="D8" s="35" t="s">
        <v>46</v>
      </c>
      <c r="E8" s="35" t="s">
        <v>47</v>
      </c>
      <c r="F8" s="36" t="s">
        <v>48</v>
      </c>
      <c r="G8" s="39" t="s">
        <v>48</v>
      </c>
    </row>
    <row r="9" spans="1:11" s="38" customFormat="1" ht="11.1" customHeight="1">
      <c r="A9" s="594"/>
      <c r="B9" s="40"/>
      <c r="C9" s="41"/>
      <c r="D9" s="41" t="s">
        <v>49</v>
      </c>
      <c r="E9" s="41" t="s">
        <v>50</v>
      </c>
      <c r="F9" s="42" t="s">
        <v>49</v>
      </c>
      <c r="G9" s="43" t="s">
        <v>50</v>
      </c>
    </row>
    <row r="10" spans="1:11" ht="15" customHeight="1">
      <c r="A10" s="44"/>
      <c r="B10" s="45"/>
      <c r="C10" s="46"/>
      <c r="D10" s="46"/>
      <c r="E10" s="47"/>
      <c r="F10" s="48"/>
      <c r="G10" s="49"/>
    </row>
    <row r="11" spans="1:11" ht="15" customHeight="1">
      <c r="A11" s="50" t="s">
        <v>51</v>
      </c>
      <c r="B11" s="51">
        <v>0</v>
      </c>
      <c r="C11" s="52"/>
      <c r="D11" s="52">
        <f>B11*C11</f>
        <v>0</v>
      </c>
      <c r="E11" s="53"/>
      <c r="F11" s="54">
        <f>D11*0.2</f>
        <v>0</v>
      </c>
      <c r="G11" s="55"/>
    </row>
    <row r="12" spans="1:11" ht="15" customHeight="1">
      <c r="A12" s="50"/>
      <c r="B12" s="51"/>
      <c r="C12" s="52"/>
      <c r="D12" s="52"/>
      <c r="E12" s="53"/>
      <c r="F12" s="54"/>
      <c r="G12" s="55"/>
    </row>
    <row r="13" spans="1:11" ht="15" customHeight="1">
      <c r="A13" s="50" t="s">
        <v>52</v>
      </c>
      <c r="B13" s="51">
        <v>0</v>
      </c>
      <c r="C13" s="471"/>
      <c r="D13" s="52">
        <f>B13*C13</f>
        <v>0</v>
      </c>
      <c r="E13" s="53"/>
      <c r="F13" s="54">
        <f>D13*'PFP_XV Det_ Enc_ Soc_'!$F$47</f>
        <v>0</v>
      </c>
      <c r="G13" s="55"/>
    </row>
    <row r="14" spans="1:11" ht="15" customHeight="1">
      <c r="A14" s="56"/>
      <c r="B14" s="51"/>
      <c r="C14" s="471"/>
      <c r="D14" s="52"/>
      <c r="E14" s="53"/>
      <c r="F14" s="54"/>
      <c r="G14" s="55"/>
    </row>
    <row r="15" spans="1:11" ht="15" customHeight="1">
      <c r="A15" s="50" t="s">
        <v>53</v>
      </c>
      <c r="B15" s="51">
        <v>0</v>
      </c>
      <c r="C15" s="471"/>
      <c r="D15" s="52">
        <f>B15*C15</f>
        <v>0</v>
      </c>
      <c r="E15" s="53"/>
      <c r="F15" s="54">
        <f>D15*'PFP_XV Det_ Enc_ Soc_'!$F$47</f>
        <v>0</v>
      </c>
      <c r="G15" s="55"/>
      <c r="K15" s="24">
        <v>40813</v>
      </c>
    </row>
    <row r="16" spans="1:11" ht="15" customHeight="1">
      <c r="A16" s="56"/>
      <c r="B16" s="51"/>
      <c r="C16" s="471"/>
      <c r="D16" s="52"/>
      <c r="E16" s="53"/>
      <c r="F16" s="54"/>
      <c r="G16" s="55"/>
    </row>
    <row r="17" spans="1:10" ht="15" customHeight="1">
      <c r="A17" s="50" t="s">
        <v>54</v>
      </c>
      <c r="B17" s="51">
        <v>0</v>
      </c>
      <c r="C17" s="471"/>
      <c r="D17" s="52">
        <f>B17*C17</f>
        <v>0</v>
      </c>
      <c r="E17" s="53"/>
      <c r="F17" s="54">
        <f>D17*'PFP_XV Det_ Enc_ Soc_'!$F$47</f>
        <v>0</v>
      </c>
      <c r="G17" s="55"/>
    </row>
    <row r="18" spans="1:10" ht="15" customHeight="1">
      <c r="A18" s="56"/>
      <c r="B18" s="51"/>
      <c r="C18" s="471"/>
      <c r="D18" s="52"/>
      <c r="E18" s="53"/>
      <c r="F18" s="54"/>
      <c r="G18" s="55"/>
    </row>
    <row r="19" spans="1:10" ht="15" customHeight="1">
      <c r="A19" s="50" t="s">
        <v>55</v>
      </c>
      <c r="B19" s="51">
        <v>1</v>
      </c>
      <c r="C19" s="471">
        <v>12718.04</v>
      </c>
      <c r="D19" s="52">
        <f>B19*C19</f>
        <v>12718.04</v>
      </c>
      <c r="E19" s="53"/>
      <c r="F19" s="54">
        <f>D19*'PFP_XV Det_ Enc_ Soc_'!$F$47</f>
        <v>11428.430743999999</v>
      </c>
      <c r="G19" s="55"/>
    </row>
    <row r="20" spans="1:10" ht="15" customHeight="1">
      <c r="A20" s="56"/>
      <c r="B20" s="51"/>
      <c r="C20" s="471"/>
      <c r="D20" s="52"/>
      <c r="E20" s="53"/>
      <c r="F20" s="54"/>
      <c r="G20" s="55"/>
      <c r="J20" s="24">
        <f>PFP!R37</f>
        <v>0</v>
      </c>
    </row>
    <row r="21" spans="1:10" ht="15" customHeight="1">
      <c r="A21" s="50" t="s">
        <v>277</v>
      </c>
      <c r="B21" s="51">
        <v>1</v>
      </c>
      <c r="C21" s="471">
        <v>7964.5</v>
      </c>
      <c r="D21" s="52">
        <f>B21*C21</f>
        <v>7964.5</v>
      </c>
      <c r="E21" s="53"/>
      <c r="F21" s="54">
        <f>D21*'PFP_XV Det_ Enc_ Soc_'!$F$47</f>
        <v>7156.8996999999999</v>
      </c>
      <c r="G21" s="55"/>
    </row>
    <row r="22" spans="1:10" ht="15" customHeight="1">
      <c r="A22" s="56"/>
      <c r="B22" s="51"/>
      <c r="C22" s="471"/>
      <c r="D22" s="52"/>
      <c r="E22" s="53"/>
      <c r="F22" s="54"/>
      <c r="G22" s="55"/>
    </row>
    <row r="23" spans="1:10" ht="15" customHeight="1">
      <c r="A23" s="50" t="s">
        <v>56</v>
      </c>
      <c r="B23" s="51">
        <v>1</v>
      </c>
      <c r="C23" s="471">
        <v>4452.8</v>
      </c>
      <c r="D23" s="52">
        <f>B23*C23</f>
        <v>4452.8</v>
      </c>
      <c r="E23" s="53"/>
      <c r="F23" s="54">
        <f>D23*'PFP_XV Det_ Enc_ Soc_'!$F$47</f>
        <v>4001.2860799999999</v>
      </c>
      <c r="G23" s="55"/>
    </row>
    <row r="24" spans="1:10" ht="15" customHeight="1">
      <c r="A24" s="56"/>
      <c r="B24" s="51"/>
      <c r="C24" s="471"/>
      <c r="D24" s="52"/>
      <c r="E24" s="53"/>
      <c r="F24" s="54"/>
      <c r="G24" s="55"/>
    </row>
    <row r="25" spans="1:10" ht="15" customHeight="1">
      <c r="A25" s="50" t="s">
        <v>56</v>
      </c>
      <c r="B25" s="51">
        <v>1</v>
      </c>
      <c r="C25" s="471">
        <v>5790.4</v>
      </c>
      <c r="D25" s="52">
        <f>B25*C25</f>
        <v>5790.4</v>
      </c>
      <c r="E25" s="53"/>
      <c r="F25" s="54">
        <f>D25*'PFP_XV Det_ Enc_ Soc_'!$F$47</f>
        <v>5203.2534399999995</v>
      </c>
      <c r="G25" s="55"/>
    </row>
    <row r="26" spans="1:10" ht="15" customHeight="1">
      <c r="A26" s="50"/>
      <c r="B26" s="51"/>
      <c r="C26" s="471"/>
      <c r="D26" s="52"/>
      <c r="E26" s="53"/>
      <c r="F26" s="54"/>
      <c r="G26" s="55"/>
    </row>
    <row r="27" spans="1:10" ht="15" customHeight="1">
      <c r="A27" s="50" t="s">
        <v>57</v>
      </c>
      <c r="B27" s="51">
        <v>1</v>
      </c>
      <c r="C27" s="471">
        <v>2641.15</v>
      </c>
      <c r="D27" s="52">
        <f>B27*C27</f>
        <v>2641.15</v>
      </c>
      <c r="E27" s="53"/>
      <c r="F27" s="54">
        <f>D27*'PFP_XV Det_ Enc_ Soc_'!$F$47</f>
        <v>2373.3373900000001</v>
      </c>
      <c r="G27" s="55"/>
    </row>
    <row r="28" spans="1:10" ht="15" customHeight="1">
      <c r="A28" s="56"/>
      <c r="B28" s="51"/>
      <c r="C28" s="471"/>
      <c r="D28" s="52"/>
      <c r="E28" s="53"/>
      <c r="F28" s="54"/>
      <c r="G28" s="55"/>
    </row>
    <row r="29" spans="1:10" ht="15" customHeight="1">
      <c r="A29" s="50" t="s">
        <v>58</v>
      </c>
      <c r="B29" s="51">
        <v>1</v>
      </c>
      <c r="C29" s="471">
        <v>3345.45</v>
      </c>
      <c r="D29" s="52">
        <f>B29*C29</f>
        <v>3345.45</v>
      </c>
      <c r="E29" s="53"/>
      <c r="F29" s="54">
        <f>D29*'PFP_XV Det_ Enc_ Soc_'!$F$47</f>
        <v>3006.2213699999998</v>
      </c>
      <c r="G29" s="55"/>
    </row>
    <row r="30" spans="1:10" ht="15" customHeight="1">
      <c r="A30" s="56"/>
      <c r="B30" s="51"/>
      <c r="C30" s="471"/>
      <c r="D30" s="52"/>
      <c r="E30" s="53"/>
      <c r="F30" s="54"/>
      <c r="G30" s="55"/>
    </row>
    <row r="31" spans="1:10" ht="15" customHeight="1">
      <c r="A31" s="50" t="s">
        <v>59</v>
      </c>
      <c r="B31" s="51">
        <v>0</v>
      </c>
      <c r="C31" s="471"/>
      <c r="D31" s="52">
        <f>B31*C31</f>
        <v>0</v>
      </c>
      <c r="E31" s="53"/>
      <c r="F31" s="54">
        <f>D31*'PFP_XV Det_ Enc_ Soc_'!$F$47</f>
        <v>0</v>
      </c>
      <c r="G31" s="55"/>
    </row>
    <row r="32" spans="1:10" ht="15" customHeight="1">
      <c r="A32" s="56"/>
      <c r="B32" s="51"/>
      <c r="C32" s="471"/>
      <c r="D32" s="52"/>
      <c r="E32" s="53"/>
      <c r="F32" s="54"/>
      <c r="G32" s="55"/>
    </row>
    <row r="33" spans="1:7" ht="15" customHeight="1">
      <c r="A33" s="50" t="s">
        <v>60</v>
      </c>
      <c r="B33" s="51">
        <v>0</v>
      </c>
      <c r="C33" s="471"/>
      <c r="D33" s="52">
        <f>B33*C33</f>
        <v>0</v>
      </c>
      <c r="E33" s="53"/>
      <c r="F33" s="54">
        <f>D33*'PFP_XV Det_ Enc_ Soc_'!$F$47</f>
        <v>0</v>
      </c>
      <c r="G33" s="55"/>
    </row>
    <row r="34" spans="1:7" ht="15" customHeight="1">
      <c r="A34" s="56"/>
      <c r="B34" s="51"/>
      <c r="C34" s="471"/>
      <c r="D34" s="52"/>
      <c r="E34" s="53"/>
      <c r="F34" s="54"/>
      <c r="G34" s="55"/>
    </row>
    <row r="35" spans="1:7" ht="15" customHeight="1">
      <c r="A35" s="50" t="s">
        <v>61</v>
      </c>
      <c r="B35" s="51">
        <v>1</v>
      </c>
      <c r="C35" s="471">
        <v>2258.4899999999998</v>
      </c>
      <c r="D35" s="52">
        <f>B35*C35</f>
        <v>2258.4899999999998</v>
      </c>
      <c r="E35" s="53"/>
      <c r="F35" s="54">
        <f>D35*'PFP_XV Det_ Enc_ Soc_'!$F$47</f>
        <v>2029.4791139999998</v>
      </c>
      <c r="G35" s="55"/>
    </row>
    <row r="36" spans="1:7" ht="15" customHeight="1">
      <c r="A36" s="50"/>
      <c r="B36" s="51"/>
      <c r="C36" s="471"/>
      <c r="D36" s="52"/>
      <c r="E36" s="53"/>
      <c r="F36" s="54"/>
      <c r="G36" s="55"/>
    </row>
    <row r="37" spans="1:7" ht="15" customHeight="1">
      <c r="A37" s="50"/>
      <c r="B37" s="51"/>
      <c r="C37" s="471"/>
      <c r="D37" s="52"/>
      <c r="E37" s="53"/>
      <c r="F37" s="54"/>
      <c r="G37" s="55"/>
    </row>
    <row r="38" spans="1:7" ht="15" customHeight="1">
      <c r="A38" s="50"/>
      <c r="B38" s="51"/>
      <c r="C38" s="52"/>
      <c r="D38" s="52"/>
      <c r="E38" s="53"/>
      <c r="F38" s="54"/>
      <c r="G38" s="55"/>
    </row>
    <row r="39" spans="1:7" ht="15" customHeight="1">
      <c r="A39" s="50"/>
      <c r="B39" s="51"/>
      <c r="C39" s="52"/>
      <c r="D39" s="52"/>
      <c r="E39" s="53"/>
      <c r="F39" s="54"/>
      <c r="G39" s="55"/>
    </row>
    <row r="40" spans="1:7" ht="15" customHeight="1">
      <c r="A40" s="50"/>
      <c r="B40" s="51"/>
      <c r="C40" s="52"/>
      <c r="D40" s="52"/>
      <c r="E40" s="53"/>
      <c r="F40" s="54"/>
      <c r="G40" s="55"/>
    </row>
    <row r="41" spans="1:7" ht="15" customHeight="1">
      <c r="A41" s="57"/>
      <c r="B41" s="58"/>
      <c r="C41" s="59"/>
      <c r="D41" s="60"/>
      <c r="E41" s="61"/>
      <c r="F41" s="62"/>
      <c r="G41" s="63"/>
    </row>
    <row r="42" spans="1:7" s="28" customFormat="1" ht="20.25" customHeight="1">
      <c r="A42" s="64" t="s">
        <v>62</v>
      </c>
      <c r="B42" s="65">
        <f>SUM(B10:B41)</f>
        <v>7</v>
      </c>
      <c r="C42" s="66"/>
      <c r="D42" s="67">
        <f>SUM(D11:D41)</f>
        <v>39170.829999999994</v>
      </c>
      <c r="E42" s="68">
        <f>SUM(E11:E41)</f>
        <v>0</v>
      </c>
      <c r="F42" s="67">
        <f>SUM(F11:F41)</f>
        <v>35198.907837999999</v>
      </c>
      <c r="G42" s="67">
        <f>SUM(G11:G41)</f>
        <v>0</v>
      </c>
    </row>
    <row r="43" spans="1:7" ht="12.6" customHeight="1">
      <c r="A43" s="69" t="s">
        <v>30</v>
      </c>
      <c r="B43" s="70"/>
      <c r="C43" s="70"/>
      <c r="D43" s="70"/>
      <c r="E43" s="71"/>
      <c r="F43" s="72" t="s">
        <v>31</v>
      </c>
      <c r="G43" s="73"/>
    </row>
    <row r="44" spans="1:7" ht="12.6" customHeight="1">
      <c r="A44" s="27"/>
      <c r="B44" s="28"/>
      <c r="C44" s="28"/>
      <c r="D44" s="28"/>
      <c r="E44" s="74"/>
      <c r="F44" s="28"/>
      <c r="G44" s="29"/>
    </row>
    <row r="45" spans="1:7" ht="12.6" customHeight="1">
      <c r="A45" s="75" t="s">
        <v>32</v>
      </c>
      <c r="B45" s="76"/>
      <c r="C45" s="76"/>
      <c r="D45" s="76"/>
      <c r="E45" s="76"/>
      <c r="F45" s="77"/>
      <c r="G45" s="77" t="s">
        <v>33</v>
      </c>
    </row>
    <row r="46" spans="1:7" ht="12.6" customHeight="1">
      <c r="A46" s="78"/>
      <c r="B46" s="79"/>
      <c r="C46" s="79"/>
      <c r="D46" s="79"/>
      <c r="E46" s="79"/>
      <c r="F46" s="80"/>
      <c r="G46" s="80"/>
    </row>
    <row r="47" spans="1:7" ht="12" customHeight="1">
      <c r="A47" s="81" t="s">
        <v>63</v>
      </c>
      <c r="B47" s="82"/>
      <c r="C47" s="82"/>
      <c r="D47" s="82"/>
      <c r="E47" s="82"/>
      <c r="F47" s="82"/>
      <c r="G47" s="83"/>
    </row>
    <row r="48" spans="1:7" ht="12" customHeight="1">
      <c r="A48" s="81" t="s">
        <v>64</v>
      </c>
      <c r="B48" s="82"/>
      <c r="C48" s="82"/>
      <c r="D48" s="82"/>
      <c r="E48" s="82"/>
      <c r="F48" s="82"/>
      <c r="G48" s="83"/>
    </row>
    <row r="49" spans="1:7" ht="12" customHeight="1">
      <c r="A49" s="78" t="s">
        <v>65</v>
      </c>
      <c r="B49" s="79"/>
      <c r="C49" s="79"/>
      <c r="D49" s="79"/>
      <c r="E49" s="79"/>
      <c r="F49" s="79"/>
      <c r="G49" s="80"/>
    </row>
    <row r="50" spans="1:7" ht="12" customHeight="1">
      <c r="A50" s="75" t="s">
        <v>34</v>
      </c>
      <c r="B50" s="76"/>
      <c r="C50" s="76"/>
      <c r="D50" s="76"/>
      <c r="E50" s="76"/>
      <c r="F50" s="76"/>
      <c r="G50" s="77"/>
    </row>
    <row r="51" spans="1:7" ht="12" customHeight="1">
      <c r="A51" s="81" t="s">
        <v>66</v>
      </c>
      <c r="B51" s="82"/>
      <c r="C51" s="82"/>
      <c r="D51" s="82"/>
      <c r="E51" s="82"/>
      <c r="F51" s="82"/>
      <c r="G51" s="83"/>
    </row>
    <row r="52" spans="1:7" ht="12" customHeight="1">
      <c r="A52" s="81" t="s">
        <v>67</v>
      </c>
      <c r="B52" s="82"/>
      <c r="C52" s="82"/>
      <c r="D52" s="82"/>
      <c r="E52" s="82"/>
      <c r="F52" s="82"/>
      <c r="G52" s="83"/>
    </row>
    <row r="53" spans="1:7" ht="12" customHeight="1">
      <c r="A53" s="81" t="s">
        <v>353</v>
      </c>
      <c r="B53" s="82"/>
      <c r="C53" s="82"/>
      <c r="D53" s="82"/>
      <c r="E53" s="82"/>
      <c r="F53" s="82"/>
      <c r="G53" s="83"/>
    </row>
    <row r="54" spans="1:7" ht="12" customHeight="1">
      <c r="A54" s="78"/>
      <c r="B54" s="79"/>
      <c r="C54" s="79"/>
      <c r="D54" s="79"/>
      <c r="E54" s="79"/>
      <c r="F54" s="79"/>
      <c r="G54" s="80"/>
    </row>
  </sheetData>
  <mergeCells count="4">
    <mergeCell ref="A1:F2"/>
    <mergeCell ref="A3:G3"/>
    <mergeCell ref="A7:A9"/>
    <mergeCell ref="C6:F6"/>
  </mergeCells>
  <phoneticPr fontId="20" type="noConversion"/>
  <printOptions horizontalCentered="1"/>
  <pageMargins left="0.78740157480314965" right="0.39370078740157483" top="0.59055118110236227" bottom="0.39370078740157483" header="0.51181102362204722" footer="0.51181102362204722"/>
  <pageSetup paperSize="9" firstPageNumber="0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activeCell="E9" sqref="E9"/>
    </sheetView>
  </sheetViews>
  <sheetFormatPr defaultRowHeight="12.75"/>
  <cols>
    <col min="1" max="1" width="25" bestFit="1" customWidth="1"/>
    <col min="2" max="2" width="6.5703125" bestFit="1" customWidth="1"/>
    <col min="3" max="3" width="7.140625" bestFit="1" customWidth="1"/>
    <col min="4" max="4" width="12.7109375" bestFit="1" customWidth="1"/>
    <col min="5" max="5" width="11.42578125" bestFit="1" customWidth="1"/>
    <col min="10" max="10" width="25" bestFit="1" customWidth="1"/>
    <col min="11" max="11" width="6.5703125" bestFit="1" customWidth="1"/>
    <col min="12" max="12" width="7.140625" bestFit="1" customWidth="1"/>
    <col min="13" max="13" width="12.7109375" bestFit="1" customWidth="1"/>
    <col min="14" max="14" width="11.42578125" bestFit="1" customWidth="1"/>
  </cols>
  <sheetData>
    <row r="1" spans="1:14">
      <c r="A1" s="800" t="s">
        <v>599</v>
      </c>
      <c r="B1" s="800"/>
      <c r="C1" s="800"/>
      <c r="D1" s="800"/>
      <c r="E1" s="800"/>
      <c r="J1" s="560"/>
      <c r="K1" s="560"/>
      <c r="L1" s="560"/>
      <c r="M1" s="560"/>
      <c r="N1" s="560"/>
    </row>
    <row r="2" spans="1:14" ht="38.25" customHeight="1">
      <c r="A2" s="797" t="s">
        <v>598</v>
      </c>
      <c r="B2" s="798"/>
      <c r="C2" s="798"/>
      <c r="D2" s="798"/>
      <c r="E2" s="799"/>
      <c r="J2" s="561"/>
      <c r="K2" s="561"/>
      <c r="L2" s="561"/>
      <c r="M2" s="561"/>
      <c r="N2" s="561"/>
    </row>
    <row r="3" spans="1:14">
      <c r="A3" s="550" t="s">
        <v>584</v>
      </c>
      <c r="B3" s="551" t="s">
        <v>581</v>
      </c>
      <c r="C3" s="551" t="s">
        <v>582</v>
      </c>
      <c r="D3" s="551" t="s">
        <v>92</v>
      </c>
      <c r="E3" s="551" t="s">
        <v>583</v>
      </c>
      <c r="J3" s="555"/>
      <c r="K3" s="556"/>
      <c r="L3" s="556"/>
      <c r="M3" s="556"/>
      <c r="N3" s="556"/>
    </row>
    <row r="4" spans="1:14">
      <c r="A4" s="550" t="s">
        <v>586</v>
      </c>
      <c r="B4" s="551" t="s">
        <v>449</v>
      </c>
      <c r="C4" s="552">
        <v>1</v>
      </c>
      <c r="D4" s="552">
        <v>972.28</v>
      </c>
      <c r="E4" s="552">
        <f>ROUND((C4*D4),2)</f>
        <v>972.28</v>
      </c>
      <c r="J4" s="555"/>
      <c r="K4" s="556"/>
      <c r="L4" s="557"/>
      <c r="M4" s="557"/>
      <c r="N4" s="557"/>
    </row>
    <row r="5" spans="1:14">
      <c r="A5" s="550" t="s">
        <v>585</v>
      </c>
      <c r="B5" s="551" t="s">
        <v>449</v>
      </c>
      <c r="C5" s="552">
        <v>0.3</v>
      </c>
      <c r="D5" s="552">
        <v>550.82000000000005</v>
      </c>
      <c r="E5" s="552">
        <f>ROUND((C5*D5),2)</f>
        <v>165.25</v>
      </c>
      <c r="J5" s="555"/>
      <c r="K5" s="556"/>
      <c r="L5" s="557"/>
      <c r="M5" s="557"/>
      <c r="N5" s="557"/>
    </row>
    <row r="6" spans="1:14">
      <c r="A6" s="550"/>
      <c r="B6" s="551"/>
      <c r="C6" s="552"/>
      <c r="D6" s="552"/>
      <c r="E6" s="552">
        <f>SUM(E4:E5)</f>
        <v>1137.53</v>
      </c>
      <c r="J6" s="555"/>
      <c r="K6" s="556"/>
      <c r="L6" s="557"/>
      <c r="M6" s="557"/>
      <c r="N6" s="557"/>
    </row>
    <row r="7" spans="1:14">
      <c r="A7" s="550"/>
      <c r="B7" s="551"/>
      <c r="C7" s="554" t="s">
        <v>596</v>
      </c>
      <c r="D7" s="553">
        <v>0.29899999999999999</v>
      </c>
      <c r="E7" s="552">
        <f>E6*D7</f>
        <v>340.12146999999999</v>
      </c>
      <c r="J7" s="555"/>
      <c r="K7" s="556"/>
      <c r="L7" s="558"/>
      <c r="M7" s="559"/>
      <c r="N7" s="557"/>
    </row>
    <row r="8" spans="1:14">
      <c r="A8" s="550"/>
      <c r="B8" s="551"/>
      <c r="C8" s="552"/>
      <c r="D8" s="553"/>
      <c r="E8" s="552"/>
      <c r="J8" s="555"/>
      <c r="K8" s="556"/>
      <c r="L8" s="557"/>
      <c r="M8" s="559"/>
      <c r="N8" s="557"/>
    </row>
    <row r="9" spans="1:14">
      <c r="A9" s="796" t="s">
        <v>95</v>
      </c>
      <c r="B9" s="796"/>
      <c r="C9" s="796"/>
      <c r="D9" s="796"/>
      <c r="E9" s="552">
        <f>SUM(E6:E7)</f>
        <v>1477.65147</v>
      </c>
      <c r="J9" s="560"/>
      <c r="K9" s="560"/>
      <c r="L9" s="560"/>
      <c r="M9" s="560"/>
      <c r="N9" s="557"/>
    </row>
    <row r="13" spans="1:14">
      <c r="N13" s="470"/>
    </row>
    <row r="15" spans="1:14">
      <c r="E15" s="470"/>
    </row>
    <row r="16" spans="1:14">
      <c r="E16" s="470"/>
      <c r="F16" s="470"/>
    </row>
    <row r="17" spans="5:7">
      <c r="E17" s="470"/>
      <c r="G17" s="470"/>
    </row>
  </sheetData>
  <mergeCells count="3">
    <mergeCell ref="A9:D9"/>
    <mergeCell ref="A2:E2"/>
    <mergeCell ref="A1:E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9"/>
  <sheetViews>
    <sheetView showGridLines="0" showZeros="0" workbookViewId="0">
      <selection activeCell="L30" sqref="L30:N30"/>
    </sheetView>
  </sheetViews>
  <sheetFormatPr defaultColWidth="10.7109375" defaultRowHeight="15" customHeight="1"/>
  <cols>
    <col min="1" max="1" width="10.5703125" style="84" customWidth="1"/>
    <col min="2" max="2" width="26.140625" style="84" customWidth="1"/>
    <col min="3" max="14" width="11.28515625" style="84" customWidth="1"/>
    <col min="15" max="16384" width="10.7109375" style="84"/>
  </cols>
  <sheetData>
    <row r="1" spans="1:14" ht="9.9499999999999993" customHeight="1">
      <c r="A1" s="601" t="s">
        <v>68</v>
      </c>
      <c r="B1" s="601"/>
      <c r="C1" s="601"/>
      <c r="D1" s="601"/>
      <c r="E1" s="601"/>
      <c r="F1" s="601"/>
      <c r="G1" s="601"/>
      <c r="H1" s="601"/>
      <c r="I1" s="601"/>
      <c r="J1" s="601"/>
      <c r="K1" s="601"/>
      <c r="L1" s="601"/>
      <c r="M1" s="602" t="s">
        <v>1</v>
      </c>
      <c r="N1" s="602"/>
    </row>
    <row r="2" spans="1:14" ht="20.100000000000001" customHeight="1">
      <c r="A2" s="601"/>
      <c r="B2" s="601"/>
      <c r="C2" s="601"/>
      <c r="D2" s="601"/>
      <c r="E2" s="601"/>
      <c r="F2" s="601"/>
      <c r="G2" s="601"/>
      <c r="H2" s="601"/>
      <c r="I2" s="601"/>
      <c r="J2" s="601"/>
      <c r="K2" s="601"/>
      <c r="L2" s="601"/>
      <c r="M2" s="603" t="s">
        <v>69</v>
      </c>
      <c r="N2" s="603"/>
    </row>
    <row r="3" spans="1:14" ht="12.6" customHeight="1">
      <c r="A3" s="604" t="s">
        <v>3</v>
      </c>
      <c r="B3" s="604"/>
      <c r="C3" s="604"/>
      <c r="D3" s="604"/>
      <c r="E3" s="604"/>
      <c r="F3" s="604"/>
      <c r="G3" s="604"/>
      <c r="H3" s="604"/>
      <c r="I3" s="604"/>
      <c r="J3" s="604"/>
      <c r="K3" s="604"/>
      <c r="L3" s="604"/>
      <c r="M3" s="604"/>
      <c r="N3" s="604"/>
    </row>
    <row r="4" spans="1:14" ht="12.6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7"/>
    </row>
    <row r="5" spans="1:14" ht="12.6" customHeight="1">
      <c r="A5" s="88" t="s">
        <v>4</v>
      </c>
      <c r="B5" s="89"/>
      <c r="C5" s="90"/>
      <c r="D5" s="605" t="s">
        <v>5</v>
      </c>
      <c r="E5" s="605"/>
      <c r="F5" s="605"/>
      <c r="G5" s="605"/>
      <c r="H5" s="605"/>
      <c r="I5" s="605"/>
      <c r="J5" s="605"/>
      <c r="K5" s="605"/>
      <c r="L5" s="605"/>
      <c r="M5" s="88" t="s">
        <v>6</v>
      </c>
      <c r="N5" s="91"/>
    </row>
    <row r="6" spans="1:14" ht="12.6" customHeight="1" thickBot="1">
      <c r="A6" s="597" t="str">
        <f>'PFP_I Equip Proj'!A6</f>
        <v>Região do Baixio do Poço Magro - Guanambi/BA</v>
      </c>
      <c r="B6" s="598"/>
      <c r="C6" s="599"/>
      <c r="D6" s="92"/>
      <c r="E6" s="92"/>
      <c r="F6" s="600" t="str">
        <f>'PFP_I Equip Proj'!C6</f>
        <v>Projeto Básico do Sistema de Abastecimento de Água Bruta na Região do Poço Magro e Adjacências.</v>
      </c>
      <c r="G6" s="583"/>
      <c r="H6" s="583"/>
      <c r="I6" s="583"/>
      <c r="J6" s="583"/>
      <c r="K6" s="583"/>
      <c r="L6" s="583"/>
      <c r="M6" s="583"/>
      <c r="N6" s="583"/>
    </row>
    <row r="7" spans="1:14" ht="9.9499999999999993" customHeight="1" thickTop="1">
      <c r="A7" s="93"/>
      <c r="B7" s="595" t="s">
        <v>70</v>
      </c>
      <c r="C7" s="595" t="s">
        <v>71</v>
      </c>
      <c r="D7" s="595"/>
      <c r="E7" s="595"/>
      <c r="F7" s="595"/>
      <c r="G7" s="595"/>
      <c r="H7" s="595"/>
      <c r="I7" s="595" t="s">
        <v>72</v>
      </c>
      <c r="J7" s="595"/>
      <c r="K7" s="595"/>
      <c r="L7" s="595"/>
      <c r="M7" s="595"/>
      <c r="N7" s="595"/>
    </row>
    <row r="8" spans="1:14" ht="9.9499999999999993" customHeight="1">
      <c r="A8" s="93" t="s">
        <v>73</v>
      </c>
      <c r="B8" s="595"/>
      <c r="C8" s="596" t="s">
        <v>74</v>
      </c>
      <c r="D8" s="596"/>
      <c r="E8" s="596"/>
      <c r="F8" s="596" t="s">
        <v>75</v>
      </c>
      <c r="G8" s="596"/>
      <c r="H8" s="596"/>
      <c r="I8" s="596" t="s">
        <v>76</v>
      </c>
      <c r="J8" s="596"/>
      <c r="K8" s="596"/>
      <c r="L8" s="596" t="s">
        <v>77</v>
      </c>
      <c r="M8" s="596"/>
      <c r="N8" s="596"/>
    </row>
    <row r="9" spans="1:14" ht="9.9499999999999993" customHeight="1">
      <c r="A9" s="94"/>
      <c r="B9" s="595"/>
      <c r="C9" s="95" t="s">
        <v>78</v>
      </c>
      <c r="D9" s="95" t="s">
        <v>79</v>
      </c>
      <c r="E9" s="95" t="s">
        <v>80</v>
      </c>
      <c r="F9" s="95" t="s">
        <v>78</v>
      </c>
      <c r="G9" s="95" t="s">
        <v>79</v>
      </c>
      <c r="H9" s="95" t="s">
        <v>80</v>
      </c>
      <c r="I9" s="95" t="s">
        <v>78</v>
      </c>
      <c r="J9" s="95" t="s">
        <v>79</v>
      </c>
      <c r="K9" s="95" t="s">
        <v>80</v>
      </c>
      <c r="L9" s="95" t="s">
        <v>78</v>
      </c>
      <c r="M9" s="95" t="s">
        <v>79</v>
      </c>
      <c r="N9" s="95" t="s">
        <v>80</v>
      </c>
    </row>
    <row r="10" spans="1:14" ht="15" customHeight="1">
      <c r="A10" s="96" t="s">
        <v>52</v>
      </c>
      <c r="B10" s="97" t="s">
        <v>555</v>
      </c>
      <c r="C10" s="96"/>
      <c r="D10" s="98"/>
      <c r="E10" s="99">
        <f t="shared" ref="E10:E17" si="0">C10*D10</f>
        <v>0</v>
      </c>
      <c r="F10" s="100">
        <v>1</v>
      </c>
      <c r="G10" s="472">
        <v>150</v>
      </c>
      <c r="H10" s="472">
        <f>F10*G10</f>
        <v>150</v>
      </c>
      <c r="I10" s="473">
        <v>1</v>
      </c>
      <c r="J10" s="474">
        <v>239</v>
      </c>
      <c r="K10" s="101">
        <f>I10*J10</f>
        <v>239</v>
      </c>
      <c r="L10" s="100">
        <v>0</v>
      </c>
      <c r="M10" s="99">
        <v>0</v>
      </c>
      <c r="N10" s="99">
        <f>L10*M10</f>
        <v>0</v>
      </c>
    </row>
    <row r="11" spans="1:14" ht="15" customHeight="1">
      <c r="A11" s="102" t="s">
        <v>53</v>
      </c>
      <c r="B11" s="97" t="s">
        <v>555</v>
      </c>
      <c r="C11" s="96"/>
      <c r="D11" s="98"/>
      <c r="E11" s="99">
        <f t="shared" si="0"/>
        <v>0</v>
      </c>
      <c r="F11" s="100">
        <v>4</v>
      </c>
      <c r="G11" s="472">
        <v>150</v>
      </c>
      <c r="H11" s="472">
        <f t="shared" ref="H11:H22" si="1">F11*G11</f>
        <v>600</v>
      </c>
      <c r="I11" s="473">
        <v>4</v>
      </c>
      <c r="J11" s="474">
        <v>239</v>
      </c>
      <c r="K11" s="101">
        <f>I11*J11</f>
        <v>956</v>
      </c>
      <c r="L11" s="100">
        <v>0</v>
      </c>
      <c r="M11" s="99">
        <v>0</v>
      </c>
      <c r="N11" s="99">
        <f>L11*M11</f>
        <v>0</v>
      </c>
    </row>
    <row r="12" spans="1:14" ht="15" customHeight="1">
      <c r="A12" s="102" t="s">
        <v>54</v>
      </c>
      <c r="B12" s="97" t="s">
        <v>555</v>
      </c>
      <c r="C12" s="96"/>
      <c r="D12" s="98"/>
      <c r="E12" s="99">
        <f t="shared" si="0"/>
        <v>0</v>
      </c>
      <c r="F12" s="96">
        <v>1</v>
      </c>
      <c r="G12" s="472">
        <v>150</v>
      </c>
      <c r="H12" s="472">
        <f t="shared" si="1"/>
        <v>150</v>
      </c>
      <c r="I12" s="473">
        <v>1</v>
      </c>
      <c r="J12" s="474">
        <v>239</v>
      </c>
      <c r="K12" s="101">
        <f>I12*J12</f>
        <v>239</v>
      </c>
      <c r="L12" s="100">
        <v>0</v>
      </c>
      <c r="M12" s="99">
        <v>0</v>
      </c>
      <c r="N12" s="99">
        <f>L12*M12</f>
        <v>0</v>
      </c>
    </row>
    <row r="13" spans="1:14" ht="15" customHeight="1">
      <c r="A13" s="102" t="s">
        <v>55</v>
      </c>
      <c r="B13" s="97" t="s">
        <v>555</v>
      </c>
      <c r="C13" s="96"/>
      <c r="D13" s="98"/>
      <c r="E13" s="99">
        <f t="shared" si="0"/>
        <v>0</v>
      </c>
      <c r="F13" s="96">
        <v>2</v>
      </c>
      <c r="G13" s="472">
        <v>150</v>
      </c>
      <c r="H13" s="472">
        <f t="shared" si="1"/>
        <v>300</v>
      </c>
      <c r="I13" s="473">
        <v>2</v>
      </c>
      <c r="J13" s="474">
        <v>239</v>
      </c>
      <c r="K13" s="101">
        <f>I13*J13</f>
        <v>478</v>
      </c>
      <c r="L13" s="100"/>
      <c r="M13" s="99"/>
      <c r="N13" s="99"/>
    </row>
    <row r="14" spans="1:14" ht="15" customHeight="1">
      <c r="A14" s="102" t="s">
        <v>52</v>
      </c>
      <c r="B14" s="97" t="s">
        <v>556</v>
      </c>
      <c r="C14" s="96"/>
      <c r="D14" s="98"/>
      <c r="E14" s="99">
        <f t="shared" si="0"/>
        <v>0</v>
      </c>
      <c r="F14" s="96">
        <v>1</v>
      </c>
      <c r="G14" s="472">
        <v>40</v>
      </c>
      <c r="H14" s="472">
        <f t="shared" si="1"/>
        <v>40</v>
      </c>
      <c r="I14" s="473"/>
      <c r="J14" s="474"/>
      <c r="K14" s="101"/>
      <c r="L14" s="100"/>
      <c r="M14" s="99"/>
      <c r="N14" s="99"/>
    </row>
    <row r="15" spans="1:14" ht="15" customHeight="1">
      <c r="A15" s="102" t="s">
        <v>53</v>
      </c>
      <c r="B15" s="97" t="s">
        <v>556</v>
      </c>
      <c r="C15" s="96"/>
      <c r="D15" s="98"/>
      <c r="E15" s="99">
        <f t="shared" si="0"/>
        <v>0</v>
      </c>
      <c r="F15" s="96">
        <v>4</v>
      </c>
      <c r="G15" s="472">
        <v>40</v>
      </c>
      <c r="H15" s="472">
        <f t="shared" si="1"/>
        <v>160</v>
      </c>
      <c r="I15" s="473"/>
      <c r="J15" s="474"/>
      <c r="K15" s="101"/>
      <c r="L15" s="100">
        <v>0</v>
      </c>
      <c r="M15" s="99">
        <v>0</v>
      </c>
      <c r="N15" s="99">
        <f>L15*M15</f>
        <v>0</v>
      </c>
    </row>
    <row r="16" spans="1:14" ht="15" customHeight="1">
      <c r="A16" s="102" t="s">
        <v>54</v>
      </c>
      <c r="B16" s="97" t="s">
        <v>556</v>
      </c>
      <c r="C16" s="96"/>
      <c r="D16" s="98"/>
      <c r="E16" s="99">
        <f t="shared" si="0"/>
        <v>0</v>
      </c>
      <c r="F16" s="96">
        <v>1</v>
      </c>
      <c r="G16" s="472">
        <v>40</v>
      </c>
      <c r="H16" s="472">
        <f t="shared" si="1"/>
        <v>40</v>
      </c>
      <c r="I16" s="473"/>
      <c r="J16" s="474"/>
      <c r="K16" s="101"/>
      <c r="L16" s="100"/>
      <c r="M16" s="99"/>
      <c r="N16" s="99"/>
    </row>
    <row r="17" spans="1:15" ht="15" customHeight="1">
      <c r="A17" s="102" t="s">
        <v>55</v>
      </c>
      <c r="B17" s="97" t="s">
        <v>556</v>
      </c>
      <c r="C17" s="96"/>
      <c r="D17" s="98"/>
      <c r="E17" s="99">
        <f t="shared" si="0"/>
        <v>0</v>
      </c>
      <c r="F17" s="96">
        <v>2</v>
      </c>
      <c r="G17" s="472">
        <v>40</v>
      </c>
      <c r="H17" s="472">
        <f t="shared" si="1"/>
        <v>80</v>
      </c>
      <c r="I17" s="473"/>
      <c r="J17" s="474"/>
      <c r="K17" s="101"/>
      <c r="L17" s="104"/>
      <c r="M17" s="99"/>
      <c r="N17" s="99"/>
    </row>
    <row r="18" spans="1:15" ht="15" customHeight="1">
      <c r="A18" s="96" t="s">
        <v>52</v>
      </c>
      <c r="B18" s="103" t="s">
        <v>410</v>
      </c>
      <c r="C18" s="104"/>
      <c r="D18" s="104"/>
      <c r="E18" s="99"/>
      <c r="F18" s="100">
        <v>1</v>
      </c>
      <c r="G18" s="472">
        <v>30</v>
      </c>
      <c r="H18" s="472">
        <f t="shared" si="1"/>
        <v>30</v>
      </c>
      <c r="I18" s="475"/>
      <c r="J18" s="476"/>
      <c r="K18" s="101"/>
      <c r="L18" s="104"/>
      <c r="M18" s="99"/>
      <c r="N18" s="99"/>
    </row>
    <row r="19" spans="1:15" ht="15" customHeight="1">
      <c r="A19" s="96" t="s">
        <v>53</v>
      </c>
      <c r="B19" s="103" t="s">
        <v>410</v>
      </c>
      <c r="C19" s="105"/>
      <c r="D19" s="105"/>
      <c r="E19" s="106"/>
      <c r="F19" s="100">
        <v>4</v>
      </c>
      <c r="G19" s="472">
        <v>30</v>
      </c>
      <c r="H19" s="472">
        <f t="shared" si="1"/>
        <v>120</v>
      </c>
      <c r="I19" s="477"/>
      <c r="J19" s="478"/>
      <c r="K19" s="107"/>
      <c r="L19" s="105"/>
      <c r="M19" s="106"/>
      <c r="N19" s="106"/>
    </row>
    <row r="20" spans="1:15" ht="15" customHeight="1">
      <c r="A20" s="96" t="s">
        <v>54</v>
      </c>
      <c r="B20" s="103" t="s">
        <v>410</v>
      </c>
      <c r="C20" s="105"/>
      <c r="D20" s="105"/>
      <c r="E20" s="106"/>
      <c r="F20" s="100">
        <v>1</v>
      </c>
      <c r="G20" s="472">
        <v>30</v>
      </c>
      <c r="H20" s="472">
        <f t="shared" si="1"/>
        <v>30</v>
      </c>
      <c r="I20" s="477"/>
      <c r="J20" s="477"/>
      <c r="K20" s="105"/>
      <c r="L20" s="105"/>
      <c r="M20" s="105"/>
      <c r="N20" s="105"/>
    </row>
    <row r="21" spans="1:15" ht="15" customHeight="1">
      <c r="A21" s="96" t="s">
        <v>55</v>
      </c>
      <c r="B21" s="103" t="s">
        <v>410</v>
      </c>
      <c r="C21" s="105"/>
      <c r="D21" s="105"/>
      <c r="E21" s="105"/>
      <c r="F21" s="100">
        <v>2</v>
      </c>
      <c r="G21" s="472">
        <v>30</v>
      </c>
      <c r="H21" s="472">
        <f t="shared" si="1"/>
        <v>60</v>
      </c>
      <c r="I21" s="477"/>
      <c r="J21" s="477"/>
      <c r="K21" s="105"/>
      <c r="L21" s="105"/>
      <c r="M21" s="105"/>
      <c r="N21" s="105"/>
    </row>
    <row r="22" spans="1:15" ht="15" customHeight="1">
      <c r="A22" s="96"/>
      <c r="B22" s="103"/>
      <c r="C22" s="105"/>
      <c r="D22" s="105"/>
      <c r="E22" s="105"/>
      <c r="F22" s="104"/>
      <c r="G22" s="99"/>
      <c r="H22" s="99">
        <f t="shared" si="1"/>
        <v>0</v>
      </c>
      <c r="I22" s="105"/>
      <c r="J22" s="105"/>
      <c r="K22" s="105"/>
      <c r="L22" s="105"/>
      <c r="M22" s="105"/>
      <c r="N22" s="105"/>
    </row>
    <row r="23" spans="1:15" ht="15" customHeight="1">
      <c r="A23" s="108"/>
      <c r="B23" s="109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</row>
    <row r="24" spans="1:15" ht="15" customHeight="1">
      <c r="A24" s="108"/>
      <c r="B24" s="109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</row>
    <row r="25" spans="1:15" ht="15" customHeight="1">
      <c r="A25" s="108"/>
      <c r="B25" s="109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</row>
    <row r="26" spans="1:15" ht="15" customHeight="1">
      <c r="A26" s="108"/>
      <c r="B26" s="109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</row>
    <row r="27" spans="1:15" ht="15" customHeight="1">
      <c r="A27" s="108"/>
      <c r="B27" s="109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</row>
    <row r="28" spans="1:15" ht="15" customHeight="1">
      <c r="A28" s="108"/>
      <c r="B28" s="109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29" spans="1:15" ht="20.100000000000001" customHeight="1">
      <c r="A29" s="609" t="s">
        <v>81</v>
      </c>
      <c r="B29" s="609"/>
      <c r="C29" s="611">
        <f>SUM(E10:E28)</f>
        <v>0</v>
      </c>
      <c r="D29" s="611"/>
      <c r="E29" s="611"/>
      <c r="F29" s="611">
        <f>SUM(H10:H28)</f>
        <v>1760</v>
      </c>
      <c r="G29" s="611"/>
      <c r="H29" s="611"/>
      <c r="I29" s="611">
        <f>SUM(K10:K28)</f>
        <v>1912</v>
      </c>
      <c r="J29" s="611"/>
      <c r="K29" s="611"/>
      <c r="L29" s="608">
        <f>SUM(N10:N18)</f>
        <v>0</v>
      </c>
      <c r="M29" s="608"/>
      <c r="N29" s="608"/>
      <c r="O29" s="110"/>
    </row>
    <row r="30" spans="1:15" ht="20.100000000000001" customHeight="1">
      <c r="A30" s="609" t="s">
        <v>82</v>
      </c>
      <c r="B30" s="609"/>
      <c r="C30" s="609"/>
      <c r="D30" s="609"/>
      <c r="E30" s="609"/>
      <c r="F30" s="609"/>
      <c r="G30" s="609"/>
      <c r="H30" s="609"/>
      <c r="I30" s="609"/>
      <c r="J30" s="609"/>
      <c r="K30" s="609"/>
      <c r="L30" s="608">
        <f>C29+F29+I29+L29</f>
        <v>3672</v>
      </c>
      <c r="M30" s="608"/>
      <c r="N30" s="608"/>
    </row>
    <row r="31" spans="1:15" ht="1.5" customHeight="1">
      <c r="A31" s="85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111"/>
    </row>
    <row r="32" spans="1:15" ht="24.95" customHeight="1">
      <c r="A32" s="112" t="s">
        <v>30</v>
      </c>
      <c r="B32" s="113"/>
      <c r="C32" s="113"/>
      <c r="D32" s="113"/>
      <c r="E32" s="113"/>
      <c r="F32" s="114"/>
      <c r="G32" s="88" t="s">
        <v>31</v>
      </c>
      <c r="H32" s="89"/>
      <c r="I32" s="89"/>
      <c r="J32" s="89"/>
      <c r="K32" s="89"/>
      <c r="L32" s="89"/>
      <c r="M32" s="89"/>
      <c r="N32" s="90"/>
    </row>
    <row r="33" spans="1:14" ht="24.95" customHeight="1">
      <c r="A33" s="112" t="s">
        <v>32</v>
      </c>
      <c r="B33" s="610"/>
      <c r="C33" s="610"/>
      <c r="D33" s="610"/>
      <c r="E33" s="610"/>
      <c r="F33" s="610"/>
      <c r="G33" s="610"/>
      <c r="H33" s="610"/>
      <c r="I33" s="610"/>
      <c r="J33" s="610"/>
      <c r="K33" s="610"/>
      <c r="L33" s="610"/>
      <c r="M33" s="112" t="s">
        <v>33</v>
      </c>
      <c r="N33" s="115"/>
    </row>
    <row r="34" spans="1:14" ht="12" customHeight="1">
      <c r="A34" s="606" t="s">
        <v>34</v>
      </c>
      <c r="B34" s="606"/>
      <c r="C34" s="606"/>
      <c r="D34" s="606"/>
      <c r="E34" s="606"/>
      <c r="F34" s="606"/>
      <c r="G34" s="606"/>
      <c r="H34" s="606"/>
      <c r="I34" s="606"/>
      <c r="J34" s="606"/>
      <c r="K34" s="606"/>
      <c r="L34" s="606"/>
      <c r="M34" s="606"/>
      <c r="N34" s="606"/>
    </row>
    <row r="35" spans="1:14" ht="12" customHeight="1">
      <c r="A35" s="116" t="s">
        <v>83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8"/>
    </row>
    <row r="36" spans="1:14" ht="12" customHeight="1">
      <c r="A36" s="116" t="s">
        <v>84</v>
      </c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8"/>
    </row>
    <row r="37" spans="1:14" ht="12" customHeight="1">
      <c r="A37" s="116" t="s">
        <v>85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8"/>
    </row>
    <row r="38" spans="1:14" ht="12" customHeight="1">
      <c r="A38" s="116" t="s">
        <v>86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8"/>
    </row>
    <row r="39" spans="1:14" ht="12" customHeight="1">
      <c r="A39" s="607" t="s">
        <v>352</v>
      </c>
      <c r="B39" s="607"/>
      <c r="C39" s="607"/>
      <c r="D39" s="607"/>
      <c r="E39" s="607"/>
      <c r="F39" s="607"/>
      <c r="G39" s="607"/>
      <c r="H39" s="607"/>
      <c r="I39" s="607"/>
      <c r="J39" s="607"/>
      <c r="K39" s="607"/>
      <c r="L39" s="607"/>
      <c r="M39" s="607"/>
      <c r="N39" s="607"/>
    </row>
  </sheetData>
  <mergeCells count="24">
    <mergeCell ref="A34:N34"/>
    <mergeCell ref="A39:N39"/>
    <mergeCell ref="L29:N29"/>
    <mergeCell ref="A30:K30"/>
    <mergeCell ref="L30:N30"/>
    <mergeCell ref="B33:L33"/>
    <mergeCell ref="A29:B29"/>
    <mergeCell ref="C29:E29"/>
    <mergeCell ref="F29:H29"/>
    <mergeCell ref="I29:K29"/>
    <mergeCell ref="A1:L2"/>
    <mergeCell ref="M1:N1"/>
    <mergeCell ref="M2:N2"/>
    <mergeCell ref="A3:N3"/>
    <mergeCell ref="D5:L5"/>
    <mergeCell ref="B7:B9"/>
    <mergeCell ref="L8:N8"/>
    <mergeCell ref="A6:C6"/>
    <mergeCell ref="I8:K8"/>
    <mergeCell ref="F6:N6"/>
    <mergeCell ref="C7:H7"/>
    <mergeCell ref="I7:N7"/>
    <mergeCell ref="C8:E8"/>
    <mergeCell ref="F8:H8"/>
  </mergeCells>
  <phoneticPr fontId="20" type="noConversion"/>
  <printOptions horizontalCentered="1"/>
  <pageMargins left="0.59027777777777779" right="0.39374999999999999" top="0.98402777777777783" bottom="0.39374999999999999" header="0.51180555555555562" footer="0.51180555555555562"/>
  <pageSetup paperSize="9" scale="80" firstPageNumber="0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G53"/>
  <sheetViews>
    <sheetView showGridLines="0" topLeftCell="A19" workbookViewId="0">
      <selection activeCell="F12" sqref="F12"/>
    </sheetView>
  </sheetViews>
  <sheetFormatPr defaultColWidth="10.7109375" defaultRowHeight="15" customHeight="1"/>
  <cols>
    <col min="1" max="1" width="8.7109375" style="119" customWidth="1"/>
    <col min="2" max="2" width="25.85546875" style="119" customWidth="1"/>
    <col min="3" max="3" width="9.7109375" style="119" customWidth="1"/>
    <col min="4" max="7" width="12.42578125" style="119" customWidth="1"/>
    <col min="8" max="16384" width="10.7109375" style="119"/>
  </cols>
  <sheetData>
    <row r="1" spans="1:7" ht="9.9499999999999993" customHeight="1">
      <c r="A1" s="616" t="s">
        <v>87</v>
      </c>
      <c r="B1" s="616"/>
      <c r="C1" s="616"/>
      <c r="D1" s="616"/>
      <c r="E1" s="616"/>
      <c r="F1" s="616"/>
      <c r="G1" s="25" t="s">
        <v>1</v>
      </c>
    </row>
    <row r="2" spans="1:7" ht="20.100000000000001" customHeight="1">
      <c r="A2" s="616"/>
      <c r="B2" s="616"/>
      <c r="C2" s="616"/>
      <c r="D2" s="616"/>
      <c r="E2" s="616"/>
      <c r="F2" s="616"/>
      <c r="G2" s="26" t="s">
        <v>88</v>
      </c>
    </row>
    <row r="3" spans="1:7" ht="12.6" customHeight="1">
      <c r="A3" s="617" t="s">
        <v>3</v>
      </c>
      <c r="B3" s="617"/>
      <c r="C3" s="617"/>
      <c r="D3" s="617"/>
      <c r="E3" s="617"/>
      <c r="F3" s="617"/>
      <c r="G3" s="617"/>
    </row>
    <row r="4" spans="1:7" ht="12.6" customHeight="1">
      <c r="A4" s="120"/>
      <c r="B4" s="121"/>
      <c r="C4" s="121"/>
      <c r="D4" s="121"/>
      <c r="E4" s="121"/>
      <c r="F4" s="121"/>
      <c r="G4" s="122"/>
    </row>
    <row r="5" spans="1:7" ht="12.6" customHeight="1">
      <c r="A5" s="123" t="s">
        <v>4</v>
      </c>
      <c r="B5" s="124"/>
      <c r="C5" s="618" t="s">
        <v>5</v>
      </c>
      <c r="D5" s="618"/>
      <c r="E5" s="618"/>
      <c r="F5" s="618"/>
      <c r="G5" s="125" t="s">
        <v>6</v>
      </c>
    </row>
    <row r="6" spans="1:7" ht="24.95" customHeight="1" thickBot="1">
      <c r="A6" s="624" t="str">
        <f>'PFP_II Desp Viagens'!A6:C6</f>
        <v>Região do Baixio do Poço Magro - Guanambi/BA</v>
      </c>
      <c r="B6" s="625"/>
      <c r="C6" s="621" t="str">
        <f>'PFP_I Equip Proj'!C6</f>
        <v>Projeto Básico do Sistema de Abastecimento de Água Bruta na Região do Poço Magro e Adjacências.</v>
      </c>
      <c r="D6" s="622"/>
      <c r="E6" s="622"/>
      <c r="F6" s="623"/>
      <c r="G6" s="126"/>
    </row>
    <row r="7" spans="1:7" ht="12.6" customHeight="1" thickTop="1">
      <c r="A7" s="619" t="s">
        <v>89</v>
      </c>
      <c r="B7" s="619"/>
      <c r="C7" s="619"/>
      <c r="D7" s="619" t="s">
        <v>90</v>
      </c>
      <c r="E7" s="128" t="s">
        <v>91</v>
      </c>
      <c r="F7" s="620" t="s">
        <v>92</v>
      </c>
      <c r="G7" s="620"/>
    </row>
    <row r="8" spans="1:7" ht="12.6" customHeight="1">
      <c r="A8" s="619"/>
      <c r="B8" s="619"/>
      <c r="C8" s="619"/>
      <c r="D8" s="619"/>
      <c r="E8" s="127" t="s">
        <v>93</v>
      </c>
      <c r="F8" s="129" t="s">
        <v>94</v>
      </c>
      <c r="G8" s="130" t="s">
        <v>95</v>
      </c>
    </row>
    <row r="9" spans="1:7" ht="15" customHeight="1">
      <c r="A9" s="131"/>
      <c r="B9" s="132"/>
      <c r="C9" s="132"/>
      <c r="D9" s="133"/>
      <c r="E9" s="134"/>
      <c r="F9" s="135"/>
      <c r="G9" s="136"/>
    </row>
    <row r="10" spans="1:7" ht="15" customHeight="1">
      <c r="A10" s="137" t="s">
        <v>390</v>
      </c>
      <c r="B10" s="138"/>
      <c r="C10" s="138"/>
      <c r="D10" s="139">
        <v>1</v>
      </c>
      <c r="E10" s="140">
        <v>2</v>
      </c>
      <c r="F10" s="479">
        <v>62.83</v>
      </c>
      <c r="G10" s="141">
        <f t="shared" ref="G10:G17" si="0">D10*E10*F10</f>
        <v>125.66</v>
      </c>
    </row>
    <row r="11" spans="1:7" ht="15" customHeight="1">
      <c r="A11" s="137" t="s">
        <v>411</v>
      </c>
      <c r="B11" s="138"/>
      <c r="C11" s="138"/>
      <c r="D11" s="139">
        <v>1</v>
      </c>
      <c r="E11" s="140">
        <v>2</v>
      </c>
      <c r="F11" s="479">
        <v>62.83</v>
      </c>
      <c r="G11" s="141">
        <f t="shared" si="0"/>
        <v>125.66</v>
      </c>
    </row>
    <row r="12" spans="1:7" ht="15" customHeight="1">
      <c r="A12" s="142" t="s">
        <v>391</v>
      </c>
      <c r="B12" s="138"/>
      <c r="C12" s="138"/>
      <c r="D12" s="139">
        <v>1</v>
      </c>
      <c r="E12" s="140">
        <v>2</v>
      </c>
      <c r="F12" s="480">
        <v>125.65</v>
      </c>
      <c r="G12" s="141">
        <f t="shared" si="0"/>
        <v>251.3</v>
      </c>
    </row>
    <row r="13" spans="1:7" ht="15" customHeight="1">
      <c r="A13" s="142" t="s">
        <v>392</v>
      </c>
      <c r="B13" s="138"/>
      <c r="C13" s="138"/>
      <c r="D13" s="139">
        <v>1</v>
      </c>
      <c r="E13" s="140">
        <v>2</v>
      </c>
      <c r="F13" s="480">
        <v>251.31</v>
      </c>
      <c r="G13" s="141">
        <f t="shared" si="0"/>
        <v>502.62</v>
      </c>
    </row>
    <row r="14" spans="1:7" ht="15" customHeight="1">
      <c r="A14" s="142" t="s">
        <v>393</v>
      </c>
      <c r="B14" s="138"/>
      <c r="C14" s="138"/>
      <c r="D14" s="139">
        <v>1</v>
      </c>
      <c r="E14" s="140">
        <v>3</v>
      </c>
      <c r="F14" s="480">
        <v>314.13</v>
      </c>
      <c r="G14" s="141">
        <f t="shared" si="0"/>
        <v>942.39</v>
      </c>
    </row>
    <row r="15" spans="1:7" ht="15" customHeight="1">
      <c r="A15" s="142" t="s">
        <v>395</v>
      </c>
      <c r="B15" s="138"/>
      <c r="C15" s="138"/>
      <c r="D15" s="139">
        <v>1</v>
      </c>
      <c r="E15" s="140">
        <v>3</v>
      </c>
      <c r="F15" s="479">
        <v>62.83</v>
      </c>
      <c r="G15" s="141">
        <f t="shared" si="0"/>
        <v>188.49</v>
      </c>
    </row>
    <row r="16" spans="1:7" ht="15" customHeight="1">
      <c r="A16" s="142" t="s">
        <v>394</v>
      </c>
      <c r="B16" s="138"/>
      <c r="C16" s="138"/>
      <c r="D16" s="139">
        <v>1</v>
      </c>
      <c r="E16" s="140">
        <v>3</v>
      </c>
      <c r="F16" s="480">
        <v>178.01</v>
      </c>
      <c r="G16" s="141">
        <f t="shared" si="0"/>
        <v>534.03</v>
      </c>
    </row>
    <row r="17" spans="1:7" ht="15" customHeight="1">
      <c r="A17" s="142" t="s">
        <v>412</v>
      </c>
      <c r="B17" s="138"/>
      <c r="C17" s="138"/>
      <c r="D17" s="139">
        <v>1</v>
      </c>
      <c r="E17" s="140">
        <v>3</v>
      </c>
      <c r="F17" s="480">
        <v>230.36</v>
      </c>
      <c r="G17" s="141">
        <f t="shared" si="0"/>
        <v>691.08</v>
      </c>
    </row>
    <row r="18" spans="1:7" ht="15" customHeight="1">
      <c r="A18" s="131"/>
      <c r="B18" s="132"/>
      <c r="C18" s="132"/>
      <c r="D18" s="133"/>
      <c r="E18" s="134"/>
      <c r="F18" s="481"/>
      <c r="G18" s="136"/>
    </row>
    <row r="19" spans="1:7" ht="15" customHeight="1">
      <c r="A19" s="131"/>
      <c r="B19" s="132"/>
      <c r="C19" s="132"/>
      <c r="D19" s="133"/>
      <c r="E19" s="134"/>
      <c r="F19" s="135"/>
      <c r="G19" s="136"/>
    </row>
    <row r="20" spans="1:7" ht="15" customHeight="1">
      <c r="A20" s="131"/>
      <c r="B20" s="132"/>
      <c r="C20" s="132"/>
      <c r="D20" s="133"/>
      <c r="E20" s="134"/>
      <c r="F20" s="135"/>
      <c r="G20" s="136"/>
    </row>
    <row r="21" spans="1:7" ht="15" customHeight="1">
      <c r="A21" s="131"/>
      <c r="B21" s="132"/>
      <c r="C21" s="132"/>
      <c r="D21" s="133"/>
      <c r="E21" s="134"/>
      <c r="F21" s="135"/>
      <c r="G21" s="136"/>
    </row>
    <row r="22" spans="1:7" ht="15" customHeight="1">
      <c r="A22" s="131"/>
      <c r="B22" s="132"/>
      <c r="C22" s="132"/>
      <c r="D22" s="133"/>
      <c r="E22" s="134"/>
      <c r="F22" s="135"/>
      <c r="G22" s="136"/>
    </row>
    <row r="23" spans="1:7" ht="15" customHeight="1">
      <c r="A23" s="131"/>
      <c r="B23" s="132"/>
      <c r="C23" s="132"/>
      <c r="D23" s="133"/>
      <c r="E23" s="134"/>
      <c r="F23" s="135"/>
      <c r="G23" s="136"/>
    </row>
    <row r="24" spans="1:7" ht="15" customHeight="1">
      <c r="A24" s="131"/>
      <c r="B24" s="132"/>
      <c r="C24" s="132"/>
      <c r="D24" s="133"/>
      <c r="E24" s="134"/>
      <c r="F24" s="135"/>
      <c r="G24" s="136"/>
    </row>
    <row r="25" spans="1:7" ht="15" customHeight="1">
      <c r="A25" s="131"/>
      <c r="B25" s="132"/>
      <c r="C25" s="132"/>
      <c r="D25" s="133"/>
      <c r="E25" s="134"/>
      <c r="F25" s="135"/>
      <c r="G25" s="136"/>
    </row>
    <row r="26" spans="1:7" ht="15" customHeight="1">
      <c r="A26" s="131"/>
      <c r="B26" s="132"/>
      <c r="C26" s="132"/>
      <c r="D26" s="133"/>
      <c r="E26" s="134"/>
      <c r="F26" s="135"/>
      <c r="G26" s="136"/>
    </row>
    <row r="27" spans="1:7" ht="15" customHeight="1">
      <c r="A27" s="131"/>
      <c r="B27" s="132"/>
      <c r="C27" s="132"/>
      <c r="D27" s="133"/>
      <c r="E27" s="134"/>
      <c r="F27" s="135"/>
      <c r="G27" s="136"/>
    </row>
    <row r="28" spans="1:7" ht="15" customHeight="1">
      <c r="A28" s="131"/>
      <c r="B28" s="132"/>
      <c r="C28" s="132"/>
      <c r="D28" s="133"/>
      <c r="E28" s="134"/>
      <c r="F28" s="136"/>
      <c r="G28" s="136"/>
    </row>
    <row r="29" spans="1:7" ht="15" customHeight="1">
      <c r="A29" s="131"/>
      <c r="B29" s="132"/>
      <c r="C29" s="132"/>
      <c r="D29" s="133"/>
      <c r="E29" s="134"/>
      <c r="F29" s="136"/>
      <c r="G29" s="136"/>
    </row>
    <row r="30" spans="1:7" ht="15" customHeight="1">
      <c r="A30" s="131"/>
      <c r="B30" s="132"/>
      <c r="C30" s="132"/>
      <c r="D30" s="133"/>
      <c r="E30" s="134"/>
      <c r="F30" s="136"/>
      <c r="G30" s="136"/>
    </row>
    <row r="31" spans="1:7" ht="15" customHeight="1">
      <c r="A31" s="131"/>
      <c r="B31" s="132"/>
      <c r="C31" s="132"/>
      <c r="D31" s="133"/>
      <c r="E31" s="134"/>
      <c r="F31" s="136"/>
      <c r="G31" s="136"/>
    </row>
    <row r="32" spans="1:7" ht="15" customHeight="1">
      <c r="A32" s="131"/>
      <c r="B32" s="132"/>
      <c r="C32" s="132"/>
      <c r="D32" s="133"/>
      <c r="E32" s="134"/>
      <c r="F32" s="136"/>
      <c r="G32" s="136"/>
    </row>
    <row r="33" spans="1:7" ht="15" customHeight="1">
      <c r="A33" s="131"/>
      <c r="B33" s="132"/>
      <c r="C33" s="132"/>
      <c r="D33" s="133"/>
      <c r="E33" s="134"/>
      <c r="F33" s="136"/>
      <c r="G33" s="136"/>
    </row>
    <row r="34" spans="1:7" ht="15" customHeight="1">
      <c r="A34" s="131"/>
      <c r="B34" s="132"/>
      <c r="C34" s="132"/>
      <c r="D34" s="133"/>
      <c r="E34" s="134"/>
      <c r="F34" s="136"/>
      <c r="G34" s="136"/>
    </row>
    <row r="35" spans="1:7" ht="15" customHeight="1">
      <c r="A35" s="131"/>
      <c r="B35" s="132"/>
      <c r="C35" s="132"/>
      <c r="D35" s="133"/>
      <c r="E35" s="134"/>
      <c r="F35" s="136"/>
      <c r="G35" s="136"/>
    </row>
    <row r="36" spans="1:7" ht="15" customHeight="1">
      <c r="A36" s="131"/>
      <c r="B36" s="132"/>
      <c r="C36" s="132"/>
      <c r="D36" s="133"/>
      <c r="E36" s="134"/>
      <c r="F36" s="136"/>
      <c r="G36" s="136"/>
    </row>
    <row r="37" spans="1:7" ht="15" customHeight="1">
      <c r="A37" s="131"/>
      <c r="B37" s="132"/>
      <c r="C37" s="132"/>
      <c r="D37" s="133"/>
      <c r="E37" s="134"/>
      <c r="F37" s="136"/>
      <c r="G37" s="136"/>
    </row>
    <row r="38" spans="1:7" ht="15" customHeight="1">
      <c r="A38" s="131"/>
      <c r="B38" s="132"/>
      <c r="C38" s="132"/>
      <c r="D38" s="133"/>
      <c r="E38" s="134"/>
      <c r="F38" s="136"/>
      <c r="G38" s="136"/>
    </row>
    <row r="39" spans="1:7" ht="15" customHeight="1">
      <c r="A39" s="131"/>
      <c r="B39" s="132"/>
      <c r="C39" s="132"/>
      <c r="D39" s="133"/>
      <c r="E39" s="134"/>
      <c r="F39" s="136"/>
      <c r="G39" s="136"/>
    </row>
    <row r="40" spans="1:7" ht="15" customHeight="1">
      <c r="A40" s="131"/>
      <c r="B40" s="132"/>
      <c r="C40" s="132"/>
      <c r="D40" s="133"/>
      <c r="E40" s="134"/>
      <c r="F40" s="136"/>
      <c r="G40" s="136"/>
    </row>
    <row r="41" spans="1:7" ht="15" customHeight="1">
      <c r="A41" s="131"/>
      <c r="B41" s="132"/>
      <c r="C41" s="132"/>
      <c r="D41" s="133"/>
      <c r="E41" s="134"/>
      <c r="F41" s="136"/>
      <c r="G41" s="136"/>
    </row>
    <row r="42" spans="1:7" ht="15" customHeight="1">
      <c r="A42" s="614" t="s">
        <v>96</v>
      </c>
      <c r="B42" s="614"/>
      <c r="C42" s="614"/>
      <c r="D42" s="614"/>
      <c r="E42" s="614"/>
      <c r="F42" s="614"/>
      <c r="G42" s="143">
        <f>SUM(G10:G41)</f>
        <v>3361.2299999999996</v>
      </c>
    </row>
    <row r="43" spans="1:7" s="121" customFormat="1" ht="15" customHeight="1">
      <c r="A43" s="614" t="s">
        <v>97</v>
      </c>
      <c r="B43" s="614"/>
      <c r="C43" s="614"/>
      <c r="D43" s="614"/>
      <c r="E43" s="614"/>
      <c r="F43" s="614"/>
      <c r="G43" s="144">
        <f>10%*G42</f>
        <v>336.12299999999999</v>
      </c>
    </row>
    <row r="44" spans="1:7" s="121" customFormat="1" ht="20.100000000000001" customHeight="1">
      <c r="A44" s="615" t="s">
        <v>98</v>
      </c>
      <c r="B44" s="615"/>
      <c r="C44" s="615"/>
      <c r="D44" s="615"/>
      <c r="E44" s="615"/>
      <c r="F44" s="615"/>
      <c r="G44" s="145">
        <f>G42+G43</f>
        <v>3697.3529999999996</v>
      </c>
    </row>
    <row r="45" spans="1:7" ht="12.6" customHeight="1">
      <c r="A45" s="146" t="s">
        <v>30</v>
      </c>
      <c r="B45" s="147"/>
      <c r="C45" s="148"/>
      <c r="D45" s="147" t="s">
        <v>31</v>
      </c>
      <c r="E45" s="147"/>
      <c r="F45" s="147"/>
      <c r="G45" s="148"/>
    </row>
    <row r="46" spans="1:7" ht="12.6" customHeight="1">
      <c r="A46" s="120"/>
      <c r="B46" s="121"/>
      <c r="C46" s="122"/>
      <c r="D46" s="121"/>
      <c r="E46" s="121"/>
      <c r="F46" s="121"/>
      <c r="G46" s="122"/>
    </row>
    <row r="47" spans="1:7" ht="12.6" customHeight="1">
      <c r="A47" s="612" t="s">
        <v>99</v>
      </c>
      <c r="B47" s="612"/>
      <c r="C47" s="612"/>
      <c r="D47" s="612"/>
      <c r="E47" s="612"/>
      <c r="F47" s="149" t="s">
        <v>33</v>
      </c>
      <c r="G47" s="150"/>
    </row>
    <row r="48" spans="1:7" ht="12.6" customHeight="1">
      <c r="A48" s="151"/>
      <c r="B48" s="152"/>
      <c r="C48" s="152"/>
      <c r="D48" s="152"/>
      <c r="E48" s="122"/>
      <c r="F48" s="152"/>
      <c r="G48" s="122"/>
    </row>
    <row r="49" spans="1:7" ht="12" customHeight="1">
      <c r="A49" s="612" t="s">
        <v>34</v>
      </c>
      <c r="B49" s="612"/>
      <c r="C49" s="612"/>
      <c r="D49" s="612"/>
      <c r="E49" s="612"/>
      <c r="F49" s="612"/>
      <c r="G49" s="612"/>
    </row>
    <row r="50" spans="1:7" ht="12" customHeight="1">
      <c r="A50" s="146" t="s">
        <v>100</v>
      </c>
      <c r="B50" s="147"/>
      <c r="C50" s="147"/>
      <c r="D50" s="147"/>
      <c r="E50" s="147"/>
      <c r="F50" s="147"/>
      <c r="G50" s="148"/>
    </row>
    <row r="51" spans="1:7" ht="12" customHeight="1">
      <c r="A51" s="146" t="s">
        <v>101</v>
      </c>
      <c r="B51" s="147"/>
      <c r="C51" s="147"/>
      <c r="D51" s="147"/>
      <c r="E51" s="147"/>
      <c r="F51" s="147"/>
      <c r="G51" s="148"/>
    </row>
    <row r="52" spans="1:7" ht="12" customHeight="1">
      <c r="A52" s="120" t="s">
        <v>102</v>
      </c>
      <c r="B52" s="121"/>
      <c r="C52" s="147"/>
      <c r="D52" s="147"/>
      <c r="E52" s="147"/>
      <c r="F52" s="147"/>
      <c r="G52" s="148"/>
    </row>
    <row r="53" spans="1:7" ht="12" customHeight="1">
      <c r="A53" s="613"/>
      <c r="B53" s="613"/>
      <c r="C53" s="613"/>
      <c r="D53" s="613"/>
      <c r="E53" s="613"/>
      <c r="F53" s="613"/>
      <c r="G53" s="613"/>
    </row>
  </sheetData>
  <mergeCells count="14">
    <mergeCell ref="A1:F2"/>
    <mergeCell ref="A3:G3"/>
    <mergeCell ref="C5:F5"/>
    <mergeCell ref="A7:C8"/>
    <mergeCell ref="D7:D8"/>
    <mergeCell ref="F7:G7"/>
    <mergeCell ref="C6:F6"/>
    <mergeCell ref="A6:B6"/>
    <mergeCell ref="A49:G49"/>
    <mergeCell ref="A53:G53"/>
    <mergeCell ref="A42:F42"/>
    <mergeCell ref="A43:F43"/>
    <mergeCell ref="A44:F44"/>
    <mergeCell ref="A47:E47"/>
  </mergeCells>
  <phoneticPr fontId="20" type="noConversion"/>
  <printOptions horizontalCentered="1"/>
  <pageMargins left="0.39370078740157483" right="0.39370078740157483" top="0.59055118110236227" bottom="0.39370078740157483" header="0.51181102362204722" footer="0.51181102362204722"/>
  <pageSetup paperSize="9" firstPageNumber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H50"/>
  <sheetViews>
    <sheetView showGridLines="0" workbookViewId="0">
      <selection activeCell="G14" sqref="G14"/>
    </sheetView>
  </sheetViews>
  <sheetFormatPr defaultColWidth="10.7109375" defaultRowHeight="15" customHeight="1"/>
  <cols>
    <col min="1" max="1" width="8.7109375" style="153" customWidth="1"/>
    <col min="2" max="2" width="26" style="153" customWidth="1"/>
    <col min="3" max="3" width="10.42578125" style="153" customWidth="1"/>
    <col min="4" max="4" width="2.85546875" style="153" customWidth="1"/>
    <col min="5" max="5" width="7.140625" style="153" customWidth="1"/>
    <col min="6" max="6" width="8" style="153" customWidth="1"/>
    <col min="7" max="7" width="12" style="153" customWidth="1"/>
    <col min="8" max="8" width="12.7109375" style="153" customWidth="1"/>
    <col min="9" max="16384" width="10.7109375" style="153"/>
  </cols>
  <sheetData>
    <row r="1" spans="1:8" ht="9.9499999999999993" customHeight="1">
      <c r="A1" s="631" t="s">
        <v>103</v>
      </c>
      <c r="B1" s="631"/>
      <c r="C1" s="631"/>
      <c r="D1" s="631"/>
      <c r="E1" s="631"/>
      <c r="F1" s="631"/>
      <c r="G1" s="631"/>
      <c r="H1" s="25" t="s">
        <v>1</v>
      </c>
    </row>
    <row r="2" spans="1:8" ht="20.100000000000001" customHeight="1">
      <c r="A2" s="631"/>
      <c r="B2" s="631"/>
      <c r="C2" s="631"/>
      <c r="D2" s="631"/>
      <c r="E2" s="631"/>
      <c r="F2" s="631"/>
      <c r="G2" s="631"/>
      <c r="H2" s="26" t="s">
        <v>104</v>
      </c>
    </row>
    <row r="3" spans="1:8" ht="12.6" customHeight="1">
      <c r="A3" s="632" t="s">
        <v>3</v>
      </c>
      <c r="B3" s="632"/>
      <c r="C3" s="632"/>
      <c r="D3" s="632"/>
      <c r="E3" s="632"/>
      <c r="F3" s="632"/>
      <c r="G3" s="632"/>
      <c r="H3" s="632"/>
    </row>
    <row r="4" spans="1:8" ht="12.6" customHeight="1">
      <c r="A4" s="154"/>
      <c r="B4" s="155"/>
      <c r="C4" s="155"/>
      <c r="D4" s="155"/>
      <c r="E4" s="155"/>
      <c r="F4" s="155"/>
      <c r="G4" s="155"/>
      <c r="H4" s="156"/>
    </row>
    <row r="5" spans="1:8" ht="12.6" customHeight="1">
      <c r="A5" s="157" t="s">
        <v>4</v>
      </c>
      <c r="B5" s="158"/>
      <c r="C5" s="157" t="s">
        <v>5</v>
      </c>
      <c r="D5" s="159"/>
      <c r="E5" s="159"/>
      <c r="F5" s="159"/>
      <c r="G5" s="158"/>
      <c r="H5" s="160" t="s">
        <v>6</v>
      </c>
    </row>
    <row r="6" spans="1:8" ht="24.95" customHeight="1">
      <c r="A6" s="161" t="str">
        <f>'PFP_III Ser Graf'!A6</f>
        <v>Região do Baixio do Poço Magro - Guanambi/BA</v>
      </c>
      <c r="B6" s="162"/>
      <c r="C6" s="633" t="str">
        <f>'PFP_III Ser Graf'!C6</f>
        <v>Projeto Básico do Sistema de Abastecimento de Água Bruta na Região do Poço Magro e Adjacências.</v>
      </c>
      <c r="D6" s="634"/>
      <c r="E6" s="634"/>
      <c r="F6" s="634"/>
      <c r="G6" s="635"/>
      <c r="H6" s="162"/>
    </row>
    <row r="7" spans="1:8" ht="12.6" customHeight="1">
      <c r="A7" s="636" t="s">
        <v>89</v>
      </c>
      <c r="B7" s="636"/>
      <c r="C7" s="636"/>
      <c r="D7" s="636"/>
      <c r="E7" s="637" t="s">
        <v>105</v>
      </c>
      <c r="F7" s="637" t="s">
        <v>78</v>
      </c>
      <c r="G7" s="637" t="s">
        <v>92</v>
      </c>
      <c r="H7" s="637"/>
    </row>
    <row r="8" spans="1:8" ht="12.6" customHeight="1">
      <c r="A8" s="636"/>
      <c r="B8" s="636"/>
      <c r="C8" s="636"/>
      <c r="D8" s="636"/>
      <c r="E8" s="637"/>
      <c r="F8" s="637"/>
      <c r="G8" s="163" t="s">
        <v>94</v>
      </c>
      <c r="H8" s="164" t="s">
        <v>95</v>
      </c>
    </row>
    <row r="9" spans="1:8" ht="15" customHeight="1">
      <c r="A9" s="165"/>
      <c r="B9" s="166"/>
      <c r="C9" s="166"/>
      <c r="D9" s="167"/>
      <c r="E9" s="168"/>
      <c r="F9" s="168"/>
      <c r="G9" s="169"/>
      <c r="H9" s="169"/>
    </row>
    <row r="10" spans="1:8" ht="15" customHeight="1">
      <c r="A10" s="170" t="s">
        <v>106</v>
      </c>
      <c r="B10" s="171"/>
      <c r="C10" s="172"/>
      <c r="D10" s="173"/>
      <c r="E10" s="174" t="s">
        <v>107</v>
      </c>
      <c r="F10" s="528">
        <v>2</v>
      </c>
      <c r="G10" s="529">
        <v>1575</v>
      </c>
      <c r="H10" s="530">
        <f>F10*G10</f>
        <v>3150</v>
      </c>
    </row>
    <row r="11" spans="1:8" ht="15" customHeight="1">
      <c r="A11" s="170"/>
      <c r="B11" s="171"/>
      <c r="C11" s="172"/>
      <c r="D11" s="173"/>
      <c r="E11" s="174"/>
      <c r="F11" s="528"/>
      <c r="G11" s="529"/>
      <c r="H11" s="530"/>
    </row>
    <row r="12" spans="1:8" ht="15" customHeight="1">
      <c r="A12" s="170" t="s">
        <v>108</v>
      </c>
      <c r="B12" s="171"/>
      <c r="C12" s="172"/>
      <c r="D12" s="173"/>
      <c r="E12" s="177" t="s">
        <v>107</v>
      </c>
      <c r="F12" s="528">
        <v>6</v>
      </c>
      <c r="G12" s="529">
        <v>18.72</v>
      </c>
      <c r="H12" s="530">
        <f>F12*G12</f>
        <v>112.32</v>
      </c>
    </row>
    <row r="13" spans="1:8" ht="15" customHeight="1">
      <c r="A13" s="170"/>
      <c r="B13" s="171"/>
      <c r="C13" s="172"/>
      <c r="D13" s="173"/>
      <c r="E13" s="178"/>
      <c r="F13" s="531"/>
      <c r="G13" s="529"/>
      <c r="H13" s="530"/>
    </row>
    <row r="14" spans="1:8" ht="15" customHeight="1">
      <c r="A14" s="170" t="s">
        <v>109</v>
      </c>
      <c r="B14" s="171"/>
      <c r="C14" s="172"/>
      <c r="D14" s="173"/>
      <c r="E14" s="177" t="s">
        <v>107</v>
      </c>
      <c r="F14" s="528">
        <v>6</v>
      </c>
      <c r="G14" s="529">
        <v>280</v>
      </c>
      <c r="H14" s="530">
        <f>F14*G14</f>
        <v>1680</v>
      </c>
    </row>
    <row r="15" spans="1:8" ht="15" customHeight="1">
      <c r="A15" s="170"/>
      <c r="B15" s="171"/>
      <c r="C15" s="172"/>
      <c r="D15" s="173"/>
      <c r="E15" s="174"/>
      <c r="F15" s="175"/>
      <c r="G15" s="180"/>
      <c r="H15" s="176"/>
    </row>
    <row r="16" spans="1:8" ht="15" customHeight="1">
      <c r="A16" s="170"/>
      <c r="B16" s="171"/>
      <c r="C16" s="172"/>
      <c r="D16" s="173"/>
      <c r="E16" s="178"/>
      <c r="F16" s="179"/>
      <c r="G16" s="180"/>
      <c r="H16" s="176"/>
    </row>
    <row r="17" spans="1:8" ht="15" customHeight="1">
      <c r="A17" s="170"/>
      <c r="B17" s="171"/>
      <c r="C17" s="172"/>
      <c r="D17" s="173"/>
      <c r="E17" s="177"/>
      <c r="F17" s="175"/>
      <c r="G17" s="180"/>
      <c r="H17" s="176"/>
    </row>
    <row r="18" spans="1:8" ht="15" customHeight="1">
      <c r="A18" s="170"/>
      <c r="B18" s="171"/>
      <c r="C18" s="172"/>
      <c r="D18" s="173"/>
      <c r="E18" s="177"/>
      <c r="F18" s="175"/>
      <c r="G18" s="180"/>
      <c r="H18" s="176"/>
    </row>
    <row r="19" spans="1:8" ht="15" customHeight="1">
      <c r="A19" s="181"/>
      <c r="B19" s="172"/>
      <c r="C19" s="172"/>
      <c r="D19" s="173"/>
      <c r="E19" s="168"/>
      <c r="F19" s="168"/>
      <c r="G19" s="176"/>
      <c r="H19" s="176"/>
    </row>
    <row r="20" spans="1:8" ht="15" customHeight="1">
      <c r="A20" s="165"/>
      <c r="B20" s="166"/>
      <c r="C20" s="166"/>
      <c r="D20" s="167"/>
      <c r="E20" s="168"/>
      <c r="F20" s="168"/>
      <c r="G20" s="176"/>
      <c r="H20" s="176"/>
    </row>
    <row r="21" spans="1:8" ht="15" customHeight="1">
      <c r="A21" s="165"/>
      <c r="B21" s="166"/>
      <c r="C21" s="166"/>
      <c r="D21" s="167"/>
      <c r="E21" s="168"/>
      <c r="F21" s="168"/>
      <c r="G21" s="176"/>
      <c r="H21" s="176"/>
    </row>
    <row r="22" spans="1:8" ht="15" customHeight="1">
      <c r="A22" s="165"/>
      <c r="B22" s="166"/>
      <c r="C22" s="166"/>
      <c r="D22" s="167"/>
      <c r="E22" s="168"/>
      <c r="F22" s="168"/>
      <c r="G22" s="176"/>
      <c r="H22" s="176"/>
    </row>
    <row r="23" spans="1:8" ht="15" customHeight="1">
      <c r="A23" s="165"/>
      <c r="B23" s="166"/>
      <c r="C23" s="166"/>
      <c r="D23" s="167"/>
      <c r="E23" s="168"/>
      <c r="F23" s="168"/>
      <c r="G23" s="176"/>
      <c r="H23" s="176"/>
    </row>
    <row r="24" spans="1:8" ht="15" customHeight="1">
      <c r="A24" s="165"/>
      <c r="B24" s="166"/>
      <c r="C24" s="166"/>
      <c r="D24" s="167"/>
      <c r="E24" s="168"/>
      <c r="F24" s="168"/>
      <c r="G24" s="176"/>
      <c r="H24" s="176"/>
    </row>
    <row r="25" spans="1:8" ht="15" customHeight="1">
      <c r="A25" s="165"/>
      <c r="B25" s="166"/>
      <c r="C25" s="166"/>
      <c r="D25" s="167"/>
      <c r="E25" s="168"/>
      <c r="F25" s="168"/>
      <c r="G25" s="176"/>
      <c r="H25" s="176"/>
    </row>
    <row r="26" spans="1:8" ht="15" customHeight="1">
      <c r="A26" s="165"/>
      <c r="B26" s="166"/>
      <c r="C26" s="166"/>
      <c r="D26" s="167"/>
      <c r="E26" s="168"/>
      <c r="F26" s="168"/>
      <c r="G26" s="176"/>
      <c r="H26" s="176"/>
    </row>
    <row r="27" spans="1:8" ht="15" customHeight="1">
      <c r="A27" s="165"/>
      <c r="B27" s="166"/>
      <c r="C27" s="166"/>
      <c r="D27" s="167"/>
      <c r="E27" s="168"/>
      <c r="F27" s="168"/>
      <c r="G27" s="176"/>
      <c r="H27" s="176"/>
    </row>
    <row r="28" spans="1:8" ht="15" customHeight="1">
      <c r="A28" s="165"/>
      <c r="B28" s="166"/>
      <c r="C28" s="166"/>
      <c r="D28" s="167"/>
      <c r="E28" s="168"/>
      <c r="F28" s="168"/>
      <c r="G28" s="176"/>
      <c r="H28" s="176"/>
    </row>
    <row r="29" spans="1:8" ht="15" customHeight="1">
      <c r="A29" s="165"/>
      <c r="B29" s="166"/>
      <c r="C29" s="166"/>
      <c r="D29" s="167"/>
      <c r="E29" s="168"/>
      <c r="F29" s="168"/>
      <c r="G29" s="176"/>
      <c r="H29" s="176"/>
    </row>
    <row r="30" spans="1:8" ht="15" customHeight="1">
      <c r="A30" s="165"/>
      <c r="B30" s="166"/>
      <c r="C30" s="166"/>
      <c r="D30" s="167"/>
      <c r="E30" s="168"/>
      <c r="F30" s="168"/>
      <c r="G30" s="176"/>
      <c r="H30" s="176"/>
    </row>
    <row r="31" spans="1:8" ht="15" customHeight="1">
      <c r="A31" s="165"/>
      <c r="B31" s="166"/>
      <c r="C31" s="166"/>
      <c r="D31" s="167"/>
      <c r="E31" s="168"/>
      <c r="F31" s="168"/>
      <c r="G31" s="176"/>
      <c r="H31" s="176"/>
    </row>
    <row r="32" spans="1:8" ht="15" customHeight="1">
      <c r="A32" s="165"/>
      <c r="B32" s="166"/>
      <c r="C32" s="166"/>
      <c r="D32" s="167"/>
      <c r="E32" s="168"/>
      <c r="F32" s="168"/>
      <c r="G32" s="176"/>
      <c r="H32" s="176"/>
    </row>
    <row r="33" spans="1:8" ht="15" customHeight="1">
      <c r="A33" s="165"/>
      <c r="B33" s="166"/>
      <c r="C33" s="166"/>
      <c r="D33" s="167"/>
      <c r="E33" s="168"/>
      <c r="F33" s="168"/>
      <c r="G33" s="176"/>
      <c r="H33" s="176"/>
    </row>
    <row r="34" spans="1:8" ht="15" customHeight="1">
      <c r="A34" s="165"/>
      <c r="B34" s="166"/>
      <c r="C34" s="166"/>
      <c r="D34" s="167"/>
      <c r="E34" s="168"/>
      <c r="F34" s="168"/>
      <c r="G34" s="176"/>
      <c r="H34" s="176"/>
    </row>
    <row r="35" spans="1:8" ht="15" customHeight="1">
      <c r="A35" s="165"/>
      <c r="B35" s="166"/>
      <c r="C35" s="166"/>
      <c r="D35" s="167"/>
      <c r="E35" s="168"/>
      <c r="F35" s="168"/>
      <c r="G35" s="176"/>
      <c r="H35" s="176"/>
    </row>
    <row r="36" spans="1:8" ht="15" customHeight="1">
      <c r="A36" s="165"/>
      <c r="B36" s="166"/>
      <c r="C36" s="166"/>
      <c r="D36" s="167"/>
      <c r="E36" s="168"/>
      <c r="F36" s="168"/>
      <c r="G36" s="176"/>
      <c r="H36" s="176"/>
    </row>
    <row r="37" spans="1:8" ht="15" customHeight="1">
      <c r="A37" s="165"/>
      <c r="B37" s="166"/>
      <c r="C37" s="166"/>
      <c r="D37" s="167"/>
      <c r="E37" s="168"/>
      <c r="F37" s="168"/>
      <c r="G37" s="176"/>
      <c r="H37" s="176"/>
    </row>
    <row r="38" spans="1:8" ht="15" customHeight="1">
      <c r="A38" s="165"/>
      <c r="B38" s="166"/>
      <c r="C38" s="166"/>
      <c r="D38" s="167"/>
      <c r="E38" s="168"/>
      <c r="F38" s="168"/>
      <c r="G38" s="176"/>
      <c r="H38" s="176"/>
    </row>
    <row r="39" spans="1:8" ht="15" customHeight="1">
      <c r="A39" s="165"/>
      <c r="B39" s="166"/>
      <c r="C39" s="166"/>
      <c r="D39" s="167"/>
      <c r="E39" s="168"/>
      <c r="F39" s="168"/>
      <c r="G39" s="176"/>
      <c r="H39" s="176"/>
    </row>
    <row r="40" spans="1:8" ht="15" customHeight="1">
      <c r="A40" s="165"/>
      <c r="B40" s="166"/>
      <c r="C40" s="166"/>
      <c r="D40" s="167"/>
      <c r="E40" s="168"/>
      <c r="F40" s="168"/>
      <c r="G40" s="176"/>
      <c r="H40" s="176"/>
    </row>
    <row r="41" spans="1:8" ht="15" customHeight="1">
      <c r="A41" s="165"/>
      <c r="B41" s="166"/>
      <c r="C41" s="166"/>
      <c r="D41" s="167"/>
      <c r="E41" s="168"/>
      <c r="F41" s="168"/>
      <c r="G41" s="176"/>
      <c r="H41" s="176"/>
    </row>
    <row r="42" spans="1:8" ht="20.100000000000001" customHeight="1">
      <c r="A42" s="628" t="s">
        <v>110</v>
      </c>
      <c r="B42" s="628"/>
      <c r="C42" s="628"/>
      <c r="D42" s="628"/>
      <c r="E42" s="628"/>
      <c r="F42" s="628"/>
      <c r="G42" s="628"/>
      <c r="H42" s="182">
        <f>SUM(H10:H19)</f>
        <v>4942.32</v>
      </c>
    </row>
    <row r="43" spans="1:8" ht="12.6" customHeight="1">
      <c r="A43" s="183" t="s">
        <v>30</v>
      </c>
      <c r="B43" s="184"/>
      <c r="C43" s="184"/>
      <c r="D43" s="184"/>
      <c r="E43" s="185"/>
      <c r="F43" s="183" t="s">
        <v>31</v>
      </c>
      <c r="G43" s="184"/>
      <c r="H43" s="185"/>
    </row>
    <row r="44" spans="1:8" ht="12.6" customHeight="1">
      <c r="A44" s="186"/>
      <c r="B44" s="187"/>
      <c r="C44" s="187"/>
      <c r="D44" s="187"/>
      <c r="E44" s="188"/>
      <c r="F44" s="187"/>
      <c r="G44" s="187"/>
      <c r="H44" s="188"/>
    </row>
    <row r="45" spans="1:8" ht="12.6" customHeight="1">
      <c r="A45" s="629" t="s">
        <v>32</v>
      </c>
      <c r="B45" s="629"/>
      <c r="C45" s="629"/>
      <c r="D45" s="629"/>
      <c r="E45" s="629"/>
      <c r="F45" s="629"/>
      <c r="G45" s="189" t="s">
        <v>33</v>
      </c>
      <c r="H45" s="190"/>
    </row>
    <row r="46" spans="1:8" ht="12.6" customHeight="1">
      <c r="A46" s="191"/>
      <c r="B46" s="192"/>
      <c r="C46" s="192"/>
      <c r="D46" s="192"/>
      <c r="E46" s="192"/>
      <c r="F46" s="188"/>
      <c r="G46" s="192"/>
      <c r="H46" s="188"/>
    </row>
    <row r="47" spans="1:8" ht="12" customHeight="1">
      <c r="A47" s="630" t="s">
        <v>34</v>
      </c>
      <c r="B47" s="630"/>
      <c r="C47" s="630"/>
      <c r="D47" s="630"/>
      <c r="E47" s="630"/>
      <c r="F47" s="630"/>
      <c r="G47" s="630"/>
      <c r="H47" s="630"/>
    </row>
    <row r="48" spans="1:8" ht="12" customHeight="1">
      <c r="A48" s="626" t="s">
        <v>111</v>
      </c>
      <c r="B48" s="626"/>
      <c r="C48" s="626"/>
      <c r="D48" s="626"/>
      <c r="E48" s="626"/>
      <c r="F48" s="626"/>
      <c r="G48" s="626"/>
      <c r="H48" s="626"/>
    </row>
    <row r="49" spans="1:8" ht="12" customHeight="1">
      <c r="A49" s="626"/>
      <c r="B49" s="626"/>
      <c r="C49" s="626"/>
      <c r="D49" s="626"/>
      <c r="E49" s="626"/>
      <c r="F49" s="626"/>
      <c r="G49" s="626"/>
      <c r="H49" s="626"/>
    </row>
    <row r="50" spans="1:8" ht="12" customHeight="1">
      <c r="A50" s="627"/>
      <c r="B50" s="627"/>
      <c r="C50" s="627"/>
      <c r="D50" s="627"/>
      <c r="E50" s="627"/>
      <c r="F50" s="627"/>
      <c r="G50" s="627"/>
      <c r="H50" s="627"/>
    </row>
  </sheetData>
  <mergeCells count="13">
    <mergeCell ref="A1:G2"/>
    <mergeCell ref="A3:H3"/>
    <mergeCell ref="C6:G6"/>
    <mergeCell ref="A7:D8"/>
    <mergeCell ref="E7:E8"/>
    <mergeCell ref="F7:F8"/>
    <mergeCell ref="G7:H7"/>
    <mergeCell ref="A49:H49"/>
    <mergeCell ref="A50:H50"/>
    <mergeCell ref="A42:G42"/>
    <mergeCell ref="A45:F45"/>
    <mergeCell ref="A47:H47"/>
    <mergeCell ref="A48:H48"/>
  </mergeCells>
  <phoneticPr fontId="20" type="noConversion"/>
  <printOptions horizontalCentered="1"/>
  <pageMargins left="0.78749999999999998" right="0.39374999999999999" top="0.98402777777777783" bottom="0.39374999999999999" header="0.51180555555555562" footer="0.51180555555555562"/>
  <pageSetup paperSize="9" firstPageNumber="0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G49"/>
  <sheetViews>
    <sheetView showGridLines="0" workbookViewId="0">
      <selection sqref="A1:F2"/>
    </sheetView>
  </sheetViews>
  <sheetFormatPr defaultColWidth="11.42578125" defaultRowHeight="15" customHeight="1"/>
  <cols>
    <col min="1" max="1" width="5.140625" style="193" customWidth="1"/>
    <col min="2" max="2" width="29.28515625" style="193" customWidth="1"/>
    <col min="3" max="3" width="20.28515625" style="193" customWidth="1"/>
    <col min="4" max="4" width="5.7109375" style="193" customWidth="1"/>
    <col min="5" max="5" width="7.140625" style="193" customWidth="1"/>
    <col min="6" max="6" width="9.85546875" style="193" customWidth="1"/>
    <col min="7" max="7" width="11.85546875" style="193" customWidth="1"/>
    <col min="8" max="16384" width="11.42578125" style="193"/>
  </cols>
  <sheetData>
    <row r="1" spans="1:7" ht="9.9499999999999993" customHeight="1">
      <c r="A1" s="650" t="s">
        <v>601</v>
      </c>
      <c r="B1" s="650"/>
      <c r="C1" s="650"/>
      <c r="D1" s="650"/>
      <c r="E1" s="650"/>
      <c r="F1" s="650"/>
      <c r="G1" s="25" t="s">
        <v>1</v>
      </c>
    </row>
    <row r="2" spans="1:7" ht="20.100000000000001" customHeight="1">
      <c r="A2" s="650"/>
      <c r="B2" s="650"/>
      <c r="C2" s="650"/>
      <c r="D2" s="650"/>
      <c r="E2" s="650"/>
      <c r="F2" s="650"/>
      <c r="G2" s="26" t="s">
        <v>112</v>
      </c>
    </row>
    <row r="3" spans="1:7" ht="12.6" customHeight="1">
      <c r="A3" s="651" t="s">
        <v>113</v>
      </c>
      <c r="B3" s="651"/>
      <c r="C3" s="651"/>
      <c r="D3" s="651"/>
      <c r="E3" s="651"/>
      <c r="F3" s="651"/>
      <c r="G3" s="651"/>
    </row>
    <row r="4" spans="1:7" ht="12.6" customHeight="1">
      <c r="A4" s="195"/>
      <c r="B4" s="196"/>
      <c r="C4" s="196"/>
      <c r="D4" s="196"/>
      <c r="E4" s="196"/>
      <c r="F4" s="196"/>
      <c r="G4" s="197"/>
    </row>
    <row r="5" spans="1:7" ht="12.6" customHeight="1">
      <c r="A5" s="198" t="s">
        <v>4</v>
      </c>
      <c r="B5" s="199"/>
      <c r="C5" s="198" t="s">
        <v>5</v>
      </c>
      <c r="D5" s="200"/>
      <c r="E5" s="200"/>
      <c r="F5" s="199"/>
      <c r="G5" s="201" t="s">
        <v>6</v>
      </c>
    </row>
    <row r="6" spans="1:7" ht="24.95" customHeight="1">
      <c r="A6" s="202" t="str">
        <f>'PFP_IV Desp Gerais'!A6</f>
        <v>Região do Baixio do Poço Magro - Guanambi/BA</v>
      </c>
      <c r="B6" s="203"/>
      <c r="C6" s="633" t="str">
        <f>'PFP_IV Desp Gerais'!C6:G6</f>
        <v>Projeto Básico do Sistema de Abastecimento de Água Bruta na Região do Poço Magro e Adjacências.</v>
      </c>
      <c r="D6" s="634"/>
      <c r="E6" s="634"/>
      <c r="F6" s="635"/>
      <c r="G6" s="203"/>
    </row>
    <row r="7" spans="1:7" ht="12.6" customHeight="1">
      <c r="A7" s="652" t="s">
        <v>89</v>
      </c>
      <c r="B7" s="652"/>
      <c r="C7" s="652"/>
      <c r="D7" s="652" t="s">
        <v>105</v>
      </c>
      <c r="E7" s="653" t="s">
        <v>78</v>
      </c>
      <c r="F7" s="653" t="s">
        <v>114</v>
      </c>
      <c r="G7" s="653"/>
    </row>
    <row r="8" spans="1:7" ht="12.6" customHeight="1">
      <c r="A8" s="652"/>
      <c r="B8" s="652"/>
      <c r="C8" s="652"/>
      <c r="D8" s="652"/>
      <c r="E8" s="653"/>
      <c r="F8" s="204" t="s">
        <v>94</v>
      </c>
      <c r="G8" s="205" t="s">
        <v>95</v>
      </c>
    </row>
    <row r="9" spans="1:7" s="210" customFormat="1" ht="12" customHeight="1">
      <c r="A9" s="640" t="s">
        <v>354</v>
      </c>
      <c r="B9" s="641"/>
      <c r="C9" s="641"/>
      <c r="D9" s="206"/>
      <c r="E9" s="207"/>
      <c r="F9" s="208"/>
      <c r="G9" s="209"/>
    </row>
    <row r="10" spans="1:7" s="210" customFormat="1" ht="23.25" customHeight="1">
      <c r="A10" s="547" t="s">
        <v>577</v>
      </c>
      <c r="B10" s="648" t="s">
        <v>578</v>
      </c>
      <c r="C10" s="649"/>
      <c r="D10" s="96" t="s">
        <v>132</v>
      </c>
      <c r="E10" s="510">
        <v>4</v>
      </c>
      <c r="F10" s="511">
        <v>603.15</v>
      </c>
      <c r="G10" s="512">
        <f>PRODUCT(E10*F10)</f>
        <v>2412.6</v>
      </c>
    </row>
    <row r="11" spans="1:7" s="210" customFormat="1" ht="12" customHeight="1">
      <c r="A11" s="211" t="s">
        <v>579</v>
      </c>
      <c r="B11" s="644" t="s">
        <v>580</v>
      </c>
      <c r="C11" s="645"/>
      <c r="D11" s="96" t="s">
        <v>115</v>
      </c>
      <c r="E11" s="513">
        <v>0</v>
      </c>
      <c r="F11" s="511">
        <v>0</v>
      </c>
      <c r="G11" s="512">
        <f t="shared" ref="G11:G35" si="0">PRODUCT(E11*F11)</f>
        <v>0</v>
      </c>
    </row>
    <row r="12" spans="1:7" s="210" customFormat="1" ht="12" customHeight="1">
      <c r="A12" s="211" t="s">
        <v>355</v>
      </c>
      <c r="B12" s="644" t="s">
        <v>356</v>
      </c>
      <c r="C12" s="645"/>
      <c r="D12" s="96" t="s">
        <v>115</v>
      </c>
      <c r="E12" s="510">
        <v>6.5</v>
      </c>
      <c r="F12" s="511">
        <v>357.24</v>
      </c>
      <c r="G12" s="512">
        <f t="shared" si="0"/>
        <v>2322.06</v>
      </c>
    </row>
    <row r="13" spans="1:7" s="210" customFormat="1" ht="12" customHeight="1">
      <c r="A13" s="211"/>
      <c r="B13" s="658"/>
      <c r="C13" s="659"/>
      <c r="D13" s="96"/>
      <c r="E13" s="510"/>
      <c r="F13" s="511"/>
      <c r="G13" s="512"/>
    </row>
    <row r="14" spans="1:7" s="210" customFormat="1" ht="12" customHeight="1">
      <c r="A14" s="411" t="s">
        <v>358</v>
      </c>
      <c r="B14" s="646" t="s">
        <v>396</v>
      </c>
      <c r="C14" s="645"/>
      <c r="D14" s="96"/>
      <c r="E14" s="510"/>
      <c r="F14" s="511"/>
      <c r="G14" s="512"/>
    </row>
    <row r="15" spans="1:7" s="210" customFormat="1" ht="23.25" customHeight="1">
      <c r="A15" s="211" t="s">
        <v>357</v>
      </c>
      <c r="B15" s="654" t="s">
        <v>597</v>
      </c>
      <c r="C15" s="655"/>
      <c r="D15" s="96" t="s">
        <v>115</v>
      </c>
      <c r="E15" s="510">
        <f>44.37519+11</f>
        <v>55.375190000000003</v>
      </c>
      <c r="F15" s="511">
        <v>1477.65</v>
      </c>
      <c r="G15" s="512">
        <f t="shared" si="0"/>
        <v>81825.149503500012</v>
      </c>
    </row>
    <row r="16" spans="1:7" s="210" customFormat="1" ht="12" customHeight="1">
      <c r="A16" s="211"/>
      <c r="B16" s="644"/>
      <c r="C16" s="645"/>
      <c r="D16" s="96"/>
      <c r="E16" s="510"/>
      <c r="F16" s="511"/>
      <c r="G16" s="512"/>
    </row>
    <row r="17" spans="1:7" s="210" customFormat="1" ht="12" customHeight="1">
      <c r="A17" s="411" t="s">
        <v>359</v>
      </c>
      <c r="B17" s="646" t="s">
        <v>397</v>
      </c>
      <c r="C17" s="647"/>
      <c r="D17" s="96"/>
      <c r="E17" s="510"/>
      <c r="F17" s="511"/>
      <c r="G17" s="512"/>
    </row>
    <row r="18" spans="1:7" s="210" customFormat="1" ht="12" customHeight="1">
      <c r="A18" s="211" t="s">
        <v>360</v>
      </c>
      <c r="B18" s="644" t="s">
        <v>398</v>
      </c>
      <c r="C18" s="645"/>
      <c r="D18" s="96" t="s">
        <v>383</v>
      </c>
      <c r="E18" s="513">
        <v>0</v>
      </c>
      <c r="F18" s="511">
        <v>0</v>
      </c>
      <c r="G18" s="512">
        <f t="shared" si="0"/>
        <v>0</v>
      </c>
    </row>
    <row r="19" spans="1:7" s="210" customFormat="1" ht="12" customHeight="1">
      <c r="A19" s="211"/>
      <c r="B19" s="644"/>
      <c r="C19" s="645"/>
      <c r="D19" s="96"/>
      <c r="E19" s="510"/>
      <c r="F19" s="511"/>
      <c r="G19" s="512"/>
    </row>
    <row r="20" spans="1:7" s="210" customFormat="1" ht="12" customHeight="1">
      <c r="A20" s="411" t="s">
        <v>361</v>
      </c>
      <c r="B20" s="646" t="s">
        <v>448</v>
      </c>
      <c r="C20" s="647"/>
      <c r="D20" s="96"/>
      <c r="E20" s="510"/>
      <c r="F20" s="511"/>
      <c r="G20" s="512"/>
    </row>
    <row r="21" spans="1:7" s="210" customFormat="1" ht="12" customHeight="1">
      <c r="A21" s="211" t="s">
        <v>362</v>
      </c>
      <c r="B21" s="656" t="s">
        <v>448</v>
      </c>
      <c r="C21" s="657"/>
      <c r="D21" s="215" t="s">
        <v>449</v>
      </c>
      <c r="E21" s="510">
        <v>0</v>
      </c>
      <c r="F21" s="514">
        <v>0</v>
      </c>
      <c r="G21" s="512">
        <f t="shared" si="0"/>
        <v>0</v>
      </c>
    </row>
    <row r="22" spans="1:7" s="210" customFormat="1" ht="12" customHeight="1">
      <c r="A22" s="211"/>
      <c r="B22" s="214"/>
      <c r="C22" s="214"/>
      <c r="D22" s="215"/>
      <c r="E22" s="510"/>
      <c r="F22" s="514"/>
      <c r="G22" s="512"/>
    </row>
    <row r="23" spans="1:7" s="210" customFormat="1" ht="12" customHeight="1">
      <c r="A23" s="411" t="s">
        <v>363</v>
      </c>
      <c r="B23" s="412" t="s">
        <v>364</v>
      </c>
      <c r="C23" s="214"/>
      <c r="D23" s="215"/>
      <c r="E23" s="510"/>
      <c r="F23" s="514"/>
      <c r="G23" s="512"/>
    </row>
    <row r="24" spans="1:7" s="210" customFormat="1" ht="12" customHeight="1">
      <c r="A24" s="211" t="s">
        <v>365</v>
      </c>
      <c r="B24" s="644" t="s">
        <v>366</v>
      </c>
      <c r="C24" s="645"/>
      <c r="D24" s="215" t="s">
        <v>115</v>
      </c>
      <c r="E24" s="510">
        <v>0</v>
      </c>
      <c r="F24" s="514">
        <v>0</v>
      </c>
      <c r="G24" s="512">
        <f t="shared" si="0"/>
        <v>0</v>
      </c>
    </row>
    <row r="25" spans="1:7" s="210" customFormat="1" ht="23.25" customHeight="1">
      <c r="A25" s="211" t="s">
        <v>367</v>
      </c>
      <c r="B25" s="654" t="s">
        <v>576</v>
      </c>
      <c r="C25" s="655"/>
      <c r="D25" s="215"/>
      <c r="E25" s="510"/>
      <c r="F25" s="514"/>
      <c r="G25" s="512"/>
    </row>
    <row r="26" spans="1:7" s="210" customFormat="1" ht="12" customHeight="1">
      <c r="A26" s="211" t="s">
        <v>368</v>
      </c>
      <c r="B26" s="644" t="s">
        <v>460</v>
      </c>
      <c r="C26" s="645"/>
      <c r="D26" s="215" t="s">
        <v>132</v>
      </c>
      <c r="E26" s="510">
        <v>0</v>
      </c>
      <c r="F26" s="514">
        <v>0</v>
      </c>
      <c r="G26" s="512">
        <f t="shared" si="0"/>
        <v>0</v>
      </c>
    </row>
    <row r="27" spans="1:7" s="210" customFormat="1" ht="12" customHeight="1">
      <c r="A27" s="211" t="s">
        <v>369</v>
      </c>
      <c r="B27" s="644" t="s">
        <v>370</v>
      </c>
      <c r="C27" s="645"/>
      <c r="D27" s="215" t="s">
        <v>132</v>
      </c>
      <c r="E27" s="510">
        <v>5</v>
      </c>
      <c r="F27" s="514">
        <v>16.96</v>
      </c>
      <c r="G27" s="512">
        <f t="shared" si="0"/>
        <v>84.800000000000011</v>
      </c>
    </row>
    <row r="28" spans="1:7" s="210" customFormat="1" ht="12" customHeight="1">
      <c r="A28" s="211"/>
      <c r="B28" s="644"/>
      <c r="C28" s="645"/>
      <c r="D28" s="215"/>
      <c r="E28" s="510"/>
      <c r="F28" s="514"/>
      <c r="G28" s="512"/>
    </row>
    <row r="29" spans="1:7" s="210" customFormat="1" ht="12" customHeight="1">
      <c r="A29" s="411" t="s">
        <v>371</v>
      </c>
      <c r="B29" s="646" t="s">
        <v>372</v>
      </c>
      <c r="C29" s="647"/>
      <c r="D29" s="215"/>
      <c r="E29" s="510"/>
      <c r="F29" s="514"/>
      <c r="G29" s="512"/>
    </row>
    <row r="30" spans="1:7" s="210" customFormat="1" ht="12" customHeight="1">
      <c r="A30" s="211" t="s">
        <v>373</v>
      </c>
      <c r="B30" s="644" t="s">
        <v>374</v>
      </c>
      <c r="C30" s="645"/>
      <c r="D30" s="215" t="s">
        <v>132</v>
      </c>
      <c r="E30" s="510">
        <f>56</f>
        <v>56</v>
      </c>
      <c r="F30" s="514">
        <v>38.75</v>
      </c>
      <c r="G30" s="512">
        <f t="shared" si="0"/>
        <v>2170</v>
      </c>
    </row>
    <row r="31" spans="1:7" s="210" customFormat="1" ht="12" customHeight="1">
      <c r="A31" s="211" t="s">
        <v>375</v>
      </c>
      <c r="B31" s="644" t="s">
        <v>376</v>
      </c>
      <c r="C31" s="645"/>
      <c r="D31" s="215" t="s">
        <v>132</v>
      </c>
      <c r="E31" s="510">
        <v>0</v>
      </c>
      <c r="F31" s="514">
        <v>0</v>
      </c>
      <c r="G31" s="512">
        <f t="shared" si="0"/>
        <v>0</v>
      </c>
    </row>
    <row r="32" spans="1:7" s="210" customFormat="1" ht="12" customHeight="1">
      <c r="A32" s="216" t="s">
        <v>381</v>
      </c>
      <c r="B32" s="644" t="s">
        <v>382</v>
      </c>
      <c r="C32" s="645"/>
      <c r="D32" s="217" t="s">
        <v>132</v>
      </c>
      <c r="E32" s="515">
        <v>0</v>
      </c>
      <c r="F32" s="516">
        <v>0</v>
      </c>
      <c r="G32" s="512">
        <f t="shared" si="0"/>
        <v>0</v>
      </c>
    </row>
    <row r="33" spans="1:7" s="210" customFormat="1" ht="12" customHeight="1">
      <c r="A33" s="216"/>
      <c r="B33" s="212"/>
      <c r="C33" s="213"/>
      <c r="D33" s="217"/>
      <c r="E33" s="515"/>
      <c r="F33" s="516"/>
      <c r="G33" s="512"/>
    </row>
    <row r="34" spans="1:7" s="210" customFormat="1" ht="12" customHeight="1">
      <c r="A34" s="413" t="s">
        <v>377</v>
      </c>
      <c r="B34" s="646" t="s">
        <v>378</v>
      </c>
      <c r="C34" s="645"/>
      <c r="D34" s="217"/>
      <c r="E34" s="515"/>
      <c r="F34" s="516"/>
      <c r="G34" s="512"/>
    </row>
    <row r="35" spans="1:7" s="210" customFormat="1" ht="12" customHeight="1">
      <c r="A35" s="216" t="s">
        <v>379</v>
      </c>
      <c r="B35" s="644" t="s">
        <v>380</v>
      </c>
      <c r="C35" s="645"/>
      <c r="D35" s="217" t="s">
        <v>115</v>
      </c>
      <c r="E35" s="517">
        <v>0</v>
      </c>
      <c r="F35" s="516">
        <v>0</v>
      </c>
      <c r="G35" s="512">
        <f t="shared" si="0"/>
        <v>0</v>
      </c>
    </row>
    <row r="36" spans="1:7" s="210" customFormat="1" ht="12" customHeight="1">
      <c r="A36" s="216"/>
      <c r="B36" s="644"/>
      <c r="C36" s="645"/>
      <c r="D36" s="217"/>
      <c r="E36" s="207"/>
      <c r="F36" s="482"/>
      <c r="G36" s="209"/>
    </row>
    <row r="37" spans="1:7" s="210" customFormat="1" ht="12" customHeight="1">
      <c r="A37" s="413" t="s">
        <v>377</v>
      </c>
      <c r="B37" s="644"/>
      <c r="C37" s="645"/>
      <c r="D37" s="217"/>
      <c r="E37" s="207"/>
      <c r="F37" s="209"/>
      <c r="G37" s="209"/>
    </row>
    <row r="38" spans="1:7" s="210" customFormat="1" ht="12" customHeight="1">
      <c r="A38" s="216"/>
      <c r="B38" s="644"/>
      <c r="C38" s="645"/>
      <c r="D38" s="217"/>
      <c r="E38" s="207"/>
      <c r="F38" s="209"/>
      <c r="G38" s="209"/>
    </row>
    <row r="39" spans="1:7" ht="20.100000000000001" customHeight="1">
      <c r="A39" s="642" t="s">
        <v>116</v>
      </c>
      <c r="B39" s="642"/>
      <c r="C39" s="642"/>
      <c r="D39" s="642"/>
      <c r="E39" s="642"/>
      <c r="F39" s="642"/>
      <c r="G39" s="218">
        <f>SUM(G10:G38)</f>
        <v>88814.609503500018</v>
      </c>
    </row>
    <row r="40" spans="1:7" ht="1.5" customHeight="1">
      <c r="A40" s="219"/>
      <c r="B40" s="210"/>
      <c r="C40" s="210"/>
      <c r="D40" s="210"/>
      <c r="E40" s="220"/>
      <c r="F40" s="220"/>
      <c r="G40" s="220"/>
    </row>
    <row r="41" spans="1:7" ht="12.6" customHeight="1">
      <c r="A41" s="198" t="s">
        <v>30</v>
      </c>
      <c r="B41" s="200"/>
      <c r="C41" s="199"/>
      <c r="D41" s="198" t="s">
        <v>31</v>
      </c>
      <c r="E41" s="200"/>
      <c r="F41" s="200"/>
      <c r="G41" s="199"/>
    </row>
    <row r="42" spans="1:7" ht="12.6" customHeight="1">
      <c r="A42" s="643"/>
      <c r="B42" s="643"/>
      <c r="C42" s="643"/>
      <c r="D42" s="639"/>
      <c r="E42" s="639"/>
      <c r="F42" s="639"/>
      <c r="G42" s="639"/>
    </row>
    <row r="43" spans="1:7" ht="12.6" customHeight="1">
      <c r="A43" s="638" t="s">
        <v>32</v>
      </c>
      <c r="B43" s="638"/>
      <c r="C43" s="638"/>
      <c r="D43" s="638"/>
      <c r="E43" s="638"/>
      <c r="F43" s="198" t="s">
        <v>33</v>
      </c>
      <c r="G43" s="199"/>
    </row>
    <row r="44" spans="1:7" ht="12.6" customHeight="1">
      <c r="A44" s="638"/>
      <c r="B44" s="638"/>
      <c r="C44" s="638"/>
      <c r="D44" s="638"/>
      <c r="E44" s="638"/>
      <c r="F44" s="639"/>
      <c r="G44" s="639"/>
    </row>
    <row r="45" spans="1:7" ht="12" customHeight="1">
      <c r="A45" s="198" t="s">
        <v>34</v>
      </c>
      <c r="B45" s="200"/>
      <c r="C45" s="200"/>
      <c r="D45" s="200"/>
      <c r="E45" s="200"/>
      <c r="F45" s="200"/>
      <c r="G45" s="199"/>
    </row>
    <row r="46" spans="1:7" ht="12" customHeight="1">
      <c r="A46" s="195" t="s">
        <v>117</v>
      </c>
      <c r="B46" s="196"/>
      <c r="C46" s="196"/>
      <c r="D46" s="196"/>
      <c r="E46" s="196"/>
      <c r="F46" s="196"/>
      <c r="G46" s="221"/>
    </row>
    <row r="47" spans="1:7" ht="12" customHeight="1">
      <c r="A47" s="195" t="s">
        <v>118</v>
      </c>
      <c r="B47" s="196"/>
      <c r="C47" s="196"/>
      <c r="D47" s="196"/>
      <c r="E47" s="196"/>
      <c r="F47" s="196"/>
      <c r="G47" s="221"/>
    </row>
    <row r="48" spans="1:7" ht="12" customHeight="1">
      <c r="A48" s="222"/>
      <c r="B48" s="223"/>
      <c r="C48" s="223"/>
      <c r="D48" s="223"/>
      <c r="E48" s="223"/>
      <c r="F48" s="223"/>
      <c r="G48" s="224"/>
    </row>
    <row r="49" spans="1:7" ht="12" customHeight="1">
      <c r="A49" s="225"/>
      <c r="B49" s="226"/>
      <c r="C49" s="226"/>
      <c r="D49" s="226"/>
      <c r="E49" s="226"/>
      <c r="F49" s="226"/>
      <c r="G49" s="227"/>
    </row>
  </sheetData>
  <mergeCells count="39">
    <mergeCell ref="B12:C12"/>
    <mergeCell ref="B28:C28"/>
    <mergeCell ref="B21:C21"/>
    <mergeCell ref="B24:C24"/>
    <mergeCell ref="B25:C25"/>
    <mergeCell ref="B14:C14"/>
    <mergeCell ref="B13:C13"/>
    <mergeCell ref="B18:C18"/>
    <mergeCell ref="B19:C19"/>
    <mergeCell ref="B20:C20"/>
    <mergeCell ref="B26:C26"/>
    <mergeCell ref="B34:C34"/>
    <mergeCell ref="B35:C35"/>
    <mergeCell ref="B36:C36"/>
    <mergeCell ref="B37:C37"/>
    <mergeCell ref="B15:C15"/>
    <mergeCell ref="A1:F2"/>
    <mergeCell ref="A3:G3"/>
    <mergeCell ref="C6:F6"/>
    <mergeCell ref="A7:C8"/>
    <mergeCell ref="D7:D8"/>
    <mergeCell ref="E7:E8"/>
    <mergeCell ref="F7:G7"/>
    <mergeCell ref="A43:E44"/>
    <mergeCell ref="F44:G44"/>
    <mergeCell ref="A9:C9"/>
    <mergeCell ref="A39:F39"/>
    <mergeCell ref="A42:C42"/>
    <mergeCell ref="D42:G42"/>
    <mergeCell ref="B11:C11"/>
    <mergeCell ref="B31:C31"/>
    <mergeCell ref="B32:C32"/>
    <mergeCell ref="B16:C16"/>
    <mergeCell ref="B17:C17"/>
    <mergeCell ref="B27:C27"/>
    <mergeCell ref="B29:C29"/>
    <mergeCell ref="B30:C30"/>
    <mergeCell ref="B10:C10"/>
    <mergeCell ref="B38:C38"/>
  </mergeCells>
  <phoneticPr fontId="20" type="noConversion"/>
  <printOptions horizontalCentered="1"/>
  <pageMargins left="0.78749999999999998" right="0.39374999999999999" top="0.98402777777777783" bottom="0.39374999999999999" header="0.51180555555555562" footer="0.51180555555555562"/>
  <pageSetup paperSize="9" firstPageNumber="0" orientation="portrait" horizontalDpi="300" verticalDpi="300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75"/>
  <sheetViews>
    <sheetView showGridLines="0" showZeros="0" workbookViewId="0">
      <selection activeCell="F28" sqref="F28"/>
    </sheetView>
  </sheetViews>
  <sheetFormatPr defaultColWidth="11.42578125" defaultRowHeight="15" customHeight="1"/>
  <cols>
    <col min="1" max="1" width="5.140625" style="193" customWidth="1"/>
    <col min="2" max="2" width="29.28515625" style="193" customWidth="1"/>
    <col min="3" max="3" width="19.140625" style="193" customWidth="1"/>
    <col min="4" max="4" width="7" style="193" customWidth="1"/>
    <col min="5" max="5" width="6.5703125" style="193" customWidth="1"/>
    <col min="6" max="6" width="12.5703125" style="193" customWidth="1"/>
    <col min="7" max="7" width="11.140625" style="193" customWidth="1"/>
    <col min="8" max="9" width="11.42578125" style="193"/>
    <col min="10" max="12" width="0" style="193" hidden="1" customWidth="1"/>
    <col min="13" max="16384" width="11.42578125" style="193"/>
  </cols>
  <sheetData>
    <row r="1" spans="1:7" ht="9.9499999999999993" customHeight="1">
      <c r="A1" s="650" t="s">
        <v>119</v>
      </c>
      <c r="B1" s="650"/>
      <c r="C1" s="650"/>
      <c r="D1" s="650"/>
      <c r="E1" s="650"/>
      <c r="F1" s="650"/>
      <c r="G1" s="25" t="s">
        <v>1</v>
      </c>
    </row>
    <row r="2" spans="1:7" ht="20.100000000000001" customHeight="1">
      <c r="A2" s="650"/>
      <c r="B2" s="650"/>
      <c r="C2" s="650"/>
      <c r="D2" s="650"/>
      <c r="E2" s="650"/>
      <c r="F2" s="650"/>
      <c r="G2" s="26" t="s">
        <v>120</v>
      </c>
    </row>
    <row r="3" spans="1:7" ht="12.6" customHeight="1">
      <c r="A3" s="663" t="s">
        <v>3</v>
      </c>
      <c r="B3" s="663"/>
      <c r="C3" s="663"/>
      <c r="D3" s="663"/>
      <c r="E3" s="663"/>
      <c r="F3" s="663"/>
      <c r="G3" s="663"/>
    </row>
    <row r="4" spans="1:7" ht="12.6" customHeight="1">
      <c r="A4" s="562"/>
      <c r="B4" s="562"/>
      <c r="C4" s="562"/>
      <c r="D4" s="562"/>
      <c r="E4" s="562"/>
      <c r="F4" s="562"/>
      <c r="G4" s="562"/>
    </row>
    <row r="5" spans="1:7" ht="12.6" customHeight="1">
      <c r="A5" s="198" t="s">
        <v>4</v>
      </c>
      <c r="B5" s="199"/>
      <c r="C5" s="198" t="s">
        <v>5</v>
      </c>
      <c r="D5" s="200"/>
      <c r="E5" s="200"/>
      <c r="F5" s="199"/>
      <c r="G5" s="201" t="s">
        <v>6</v>
      </c>
    </row>
    <row r="6" spans="1:7" ht="24.95" customHeight="1" thickBot="1">
      <c r="A6" s="664" t="str">
        <f>'PFP_V Topografia'!A6</f>
        <v>Região do Baixio do Poço Magro - Guanambi/BA</v>
      </c>
      <c r="B6" s="665"/>
      <c r="C6" s="633" t="str">
        <f>'PFP_V Topografia'!C6:F6</f>
        <v>Projeto Básico do Sistema de Abastecimento de Água Bruta na Região do Poço Magro e Adjacências.</v>
      </c>
      <c r="D6" s="634"/>
      <c r="E6" s="634"/>
      <c r="F6" s="635"/>
      <c r="G6" s="240"/>
    </row>
    <row r="7" spans="1:7" ht="9.9499999999999993" customHeight="1" thickTop="1">
      <c r="A7" s="652" t="s">
        <v>89</v>
      </c>
      <c r="B7" s="652"/>
      <c r="C7" s="652"/>
      <c r="D7" s="652" t="s">
        <v>105</v>
      </c>
      <c r="E7" s="653" t="s">
        <v>78</v>
      </c>
      <c r="F7" s="653" t="s">
        <v>114</v>
      </c>
      <c r="G7" s="653"/>
    </row>
    <row r="8" spans="1:7" s="210" customFormat="1" ht="9.9499999999999993" customHeight="1">
      <c r="A8" s="652"/>
      <c r="B8" s="652"/>
      <c r="C8" s="652"/>
      <c r="D8" s="652"/>
      <c r="E8" s="653"/>
      <c r="F8" s="204" t="s">
        <v>94</v>
      </c>
      <c r="G8" s="205" t="s">
        <v>95</v>
      </c>
    </row>
    <row r="9" spans="1:7" s="210" customFormat="1" ht="11.1" customHeight="1">
      <c r="A9" s="241" t="s">
        <v>121</v>
      </c>
      <c r="B9" s="242"/>
      <c r="C9" s="242"/>
      <c r="D9" s="243"/>
      <c r="E9" s="207"/>
      <c r="F9" s="209"/>
      <c r="G9" s="209"/>
    </row>
    <row r="10" spans="1:7" s="210" customFormat="1" ht="11.1" customHeight="1">
      <c r="A10" s="244" t="s">
        <v>122</v>
      </c>
      <c r="B10" s="242"/>
      <c r="C10" s="242"/>
      <c r="D10" s="243"/>
      <c r="E10" s="228"/>
      <c r="F10" s="229"/>
      <c r="G10" s="209"/>
    </row>
    <row r="11" spans="1:7" s="210" customFormat="1" ht="11.1" customHeight="1">
      <c r="A11" s="244" t="s">
        <v>123</v>
      </c>
      <c r="B11" s="242"/>
      <c r="C11" s="242"/>
      <c r="D11" s="245" t="s">
        <v>124</v>
      </c>
      <c r="E11" s="246"/>
      <c r="F11" s="229"/>
      <c r="G11" s="209">
        <f t="shared" ref="G11:G65" si="0">E11*F11</f>
        <v>0</v>
      </c>
    </row>
    <row r="12" spans="1:7" s="210" customFormat="1" ht="11.1" customHeight="1">
      <c r="A12" s="244" t="s">
        <v>125</v>
      </c>
      <c r="B12" s="242"/>
      <c r="C12" s="242"/>
      <c r="D12" s="245"/>
      <c r="E12" s="246"/>
      <c r="F12" s="229"/>
      <c r="G12" s="209">
        <f t="shared" si="0"/>
        <v>0</v>
      </c>
    </row>
    <row r="13" spans="1:7" s="210" customFormat="1" ht="11.1" customHeight="1">
      <c r="A13" s="244" t="s">
        <v>126</v>
      </c>
      <c r="B13" s="242"/>
      <c r="C13" s="242"/>
      <c r="D13" s="245" t="s">
        <v>127</v>
      </c>
      <c r="E13" s="246"/>
      <c r="F13" s="229"/>
      <c r="G13" s="209">
        <f t="shared" si="0"/>
        <v>0</v>
      </c>
    </row>
    <row r="14" spans="1:7" s="210" customFormat="1" ht="11.1" customHeight="1">
      <c r="A14" s="244" t="s">
        <v>128</v>
      </c>
      <c r="B14" s="242"/>
      <c r="C14" s="242"/>
      <c r="D14" s="245" t="s">
        <v>127</v>
      </c>
      <c r="E14" s="246"/>
      <c r="F14" s="229"/>
      <c r="G14" s="209">
        <f t="shared" si="0"/>
        <v>0</v>
      </c>
    </row>
    <row r="15" spans="1:7" s="210" customFormat="1" ht="11.1" customHeight="1">
      <c r="A15" s="244" t="s">
        <v>129</v>
      </c>
      <c r="B15" s="242"/>
      <c r="C15" s="242"/>
      <c r="D15" s="245" t="s">
        <v>127</v>
      </c>
      <c r="E15" s="246"/>
      <c r="F15" s="229"/>
      <c r="G15" s="209">
        <f t="shared" si="0"/>
        <v>0</v>
      </c>
    </row>
    <row r="16" spans="1:7" s="210" customFormat="1" ht="11.1" customHeight="1">
      <c r="A16" s="241" t="s">
        <v>130</v>
      </c>
      <c r="B16" s="242"/>
      <c r="C16" s="242"/>
      <c r="D16" s="245"/>
      <c r="E16" s="246"/>
      <c r="F16" s="229"/>
      <c r="G16" s="209">
        <f t="shared" si="0"/>
        <v>0</v>
      </c>
    </row>
    <row r="17" spans="1:10" s="210" customFormat="1" ht="11.1" customHeight="1">
      <c r="A17" s="244" t="s">
        <v>131</v>
      </c>
      <c r="B17" s="242"/>
      <c r="C17" s="242"/>
      <c r="D17" s="245" t="s">
        <v>132</v>
      </c>
      <c r="E17" s="246"/>
      <c r="F17" s="229"/>
      <c r="G17" s="209">
        <f t="shared" si="0"/>
        <v>0</v>
      </c>
    </row>
    <row r="18" spans="1:10" s="210" customFormat="1" ht="11.1" customHeight="1">
      <c r="A18" s="244" t="s">
        <v>133</v>
      </c>
      <c r="B18" s="242"/>
      <c r="C18" s="242"/>
      <c r="D18" s="245" t="s">
        <v>132</v>
      </c>
      <c r="E18" s="246"/>
      <c r="F18" s="229"/>
      <c r="G18" s="209">
        <f t="shared" si="0"/>
        <v>0</v>
      </c>
    </row>
    <row r="19" spans="1:10" s="210" customFormat="1" ht="11.1" customHeight="1">
      <c r="A19" s="244" t="s">
        <v>134</v>
      </c>
      <c r="B19" s="242"/>
      <c r="C19" s="242"/>
      <c r="D19" s="245" t="s">
        <v>132</v>
      </c>
      <c r="E19" s="246"/>
      <c r="F19" s="229"/>
      <c r="G19" s="209">
        <f t="shared" si="0"/>
        <v>0</v>
      </c>
    </row>
    <row r="20" spans="1:10" s="210" customFormat="1" ht="11.1" customHeight="1">
      <c r="A20" s="241" t="s">
        <v>135</v>
      </c>
      <c r="B20" s="242"/>
      <c r="C20" s="242"/>
      <c r="D20" s="245"/>
      <c r="E20" s="246"/>
      <c r="F20" s="229"/>
      <c r="G20" s="209">
        <f t="shared" si="0"/>
        <v>0</v>
      </c>
    </row>
    <row r="21" spans="1:10" s="210" customFormat="1" ht="11.1" customHeight="1">
      <c r="A21" s="244" t="s">
        <v>136</v>
      </c>
      <c r="B21" s="242"/>
      <c r="C21" s="242"/>
      <c r="D21" s="245" t="s">
        <v>124</v>
      </c>
      <c r="E21" s="246">
        <v>0</v>
      </c>
      <c r="F21" s="229"/>
      <c r="G21" s="209">
        <f t="shared" si="0"/>
        <v>0</v>
      </c>
    </row>
    <row r="22" spans="1:10" s="210" customFormat="1" ht="11.1" customHeight="1">
      <c r="A22" s="244" t="s">
        <v>137</v>
      </c>
      <c r="B22" s="242"/>
      <c r="C22" s="242"/>
      <c r="D22" s="245" t="s">
        <v>127</v>
      </c>
      <c r="E22" s="246">
        <v>0</v>
      </c>
      <c r="F22" s="229"/>
      <c r="G22" s="209">
        <f t="shared" si="0"/>
        <v>0</v>
      </c>
    </row>
    <row r="23" spans="1:10" s="210" customFormat="1" ht="11.1" customHeight="1">
      <c r="A23" s="241" t="s">
        <v>138</v>
      </c>
      <c r="B23" s="242"/>
      <c r="C23" s="242"/>
      <c r="D23" s="245"/>
      <c r="E23" s="246"/>
      <c r="F23" s="229"/>
      <c r="G23" s="209">
        <f t="shared" si="0"/>
        <v>0</v>
      </c>
    </row>
    <row r="24" spans="1:10" s="210" customFormat="1" ht="11.1" customHeight="1">
      <c r="A24" s="244" t="s">
        <v>139</v>
      </c>
      <c r="B24" s="242"/>
      <c r="C24" s="242"/>
      <c r="D24" s="245" t="s">
        <v>132</v>
      </c>
      <c r="E24" s="246">
        <v>0</v>
      </c>
      <c r="F24" s="229"/>
      <c r="G24" s="209">
        <f t="shared" si="0"/>
        <v>0</v>
      </c>
    </row>
    <row r="25" spans="1:10" s="210" customFormat="1" ht="11.1" customHeight="1">
      <c r="A25" s="244" t="s">
        <v>140</v>
      </c>
      <c r="B25" s="242"/>
      <c r="C25" s="242"/>
      <c r="D25" s="245" t="s">
        <v>132</v>
      </c>
      <c r="E25" s="246">
        <v>0</v>
      </c>
      <c r="F25" s="229"/>
      <c r="G25" s="209">
        <f t="shared" si="0"/>
        <v>0</v>
      </c>
    </row>
    <row r="26" spans="1:10" s="210" customFormat="1" ht="11.1" customHeight="1">
      <c r="A26" s="244" t="s">
        <v>141</v>
      </c>
      <c r="B26" s="242"/>
      <c r="C26" s="242"/>
      <c r="D26" s="245" t="s">
        <v>132</v>
      </c>
      <c r="E26" s="246">
        <v>0</v>
      </c>
      <c r="F26" s="229"/>
      <c r="G26" s="209">
        <f t="shared" si="0"/>
        <v>0</v>
      </c>
    </row>
    <row r="27" spans="1:10" s="210" customFormat="1" ht="11.1" customHeight="1">
      <c r="A27" s="241" t="s">
        <v>142</v>
      </c>
      <c r="B27" s="242"/>
      <c r="C27" s="242"/>
      <c r="D27" s="245" t="s">
        <v>115</v>
      </c>
      <c r="E27" s="246"/>
      <c r="F27" s="229"/>
      <c r="G27" s="209">
        <f t="shared" si="0"/>
        <v>0</v>
      </c>
    </row>
    <row r="28" spans="1:10" s="210" customFormat="1" ht="11.1" customHeight="1">
      <c r="A28" s="241" t="s">
        <v>143</v>
      </c>
      <c r="B28" s="242"/>
      <c r="C28" s="242"/>
      <c r="D28" s="245" t="s">
        <v>530</v>
      </c>
      <c r="E28" s="532">
        <v>75</v>
      </c>
      <c r="F28" s="533">
        <v>76.27</v>
      </c>
      <c r="G28" s="534">
        <f t="shared" si="0"/>
        <v>5720.25</v>
      </c>
    </row>
    <row r="29" spans="1:10" s="210" customFormat="1" ht="11.1" customHeight="1">
      <c r="A29" s="241" t="s">
        <v>446</v>
      </c>
      <c r="B29" s="242" t="s">
        <v>447</v>
      </c>
      <c r="C29" s="242"/>
      <c r="D29" s="245" t="s">
        <v>132</v>
      </c>
      <c r="E29" s="535">
        <v>5</v>
      </c>
      <c r="F29" s="533">
        <v>669.93</v>
      </c>
      <c r="G29" s="534">
        <f t="shared" si="0"/>
        <v>3349.6499999999996</v>
      </c>
    </row>
    <row r="30" spans="1:10" s="210" customFormat="1" ht="11.1" customHeight="1">
      <c r="A30" s="241" t="s">
        <v>144</v>
      </c>
      <c r="B30" s="242"/>
      <c r="C30" s="242"/>
      <c r="D30" s="245" t="s">
        <v>127</v>
      </c>
      <c r="E30" s="247"/>
      <c r="F30" s="229"/>
      <c r="G30" s="209">
        <f t="shared" si="0"/>
        <v>0</v>
      </c>
      <c r="J30" s="210">
        <v>1</v>
      </c>
    </row>
    <row r="31" spans="1:10" s="210" customFormat="1" ht="11.1" customHeight="1">
      <c r="A31" s="241" t="s">
        <v>145</v>
      </c>
      <c r="B31" s="242"/>
      <c r="C31" s="242"/>
      <c r="D31" s="245"/>
      <c r="E31" s="207"/>
      <c r="F31" s="229"/>
      <c r="G31" s="209">
        <f t="shared" si="0"/>
        <v>0</v>
      </c>
    </row>
    <row r="32" spans="1:10" s="210" customFormat="1" ht="11.1" customHeight="1">
      <c r="A32" s="241" t="s">
        <v>146</v>
      </c>
      <c r="B32" s="242"/>
      <c r="C32" s="242"/>
      <c r="D32" s="245"/>
      <c r="E32" s="207"/>
      <c r="F32" s="229"/>
      <c r="G32" s="209">
        <f t="shared" si="0"/>
        <v>0</v>
      </c>
    </row>
    <row r="33" spans="1:12" s="210" customFormat="1" ht="11.1" customHeight="1">
      <c r="A33" s="241" t="s">
        <v>413</v>
      </c>
      <c r="B33" s="242"/>
      <c r="C33" s="242"/>
      <c r="D33" s="245" t="s">
        <v>147</v>
      </c>
      <c r="E33" s="246">
        <v>0</v>
      </c>
      <c r="F33" s="229"/>
      <c r="G33" s="209">
        <f t="shared" si="0"/>
        <v>0</v>
      </c>
    </row>
    <row r="34" spans="1:12" s="210" customFormat="1" ht="11.1" customHeight="1">
      <c r="A34" s="241" t="s">
        <v>148</v>
      </c>
      <c r="B34" s="242"/>
      <c r="C34" s="242"/>
      <c r="D34" s="245" t="s">
        <v>147</v>
      </c>
      <c r="E34" s="246">
        <v>0</v>
      </c>
      <c r="F34" s="229"/>
      <c r="G34" s="209">
        <f t="shared" si="0"/>
        <v>0</v>
      </c>
    </row>
    <row r="35" spans="1:12" s="210" customFormat="1" ht="11.1" customHeight="1">
      <c r="A35" s="248" t="s">
        <v>149</v>
      </c>
      <c r="B35" s="242"/>
      <c r="C35" s="242"/>
      <c r="D35" s="245" t="s">
        <v>147</v>
      </c>
      <c r="E35" s="246">
        <v>0</v>
      </c>
      <c r="F35" s="229"/>
      <c r="G35" s="209">
        <f t="shared" si="0"/>
        <v>0</v>
      </c>
    </row>
    <row r="36" spans="1:12" s="210" customFormat="1" ht="11.1" customHeight="1">
      <c r="A36" s="241" t="s">
        <v>150</v>
      </c>
      <c r="B36" s="242"/>
      <c r="C36" s="242"/>
      <c r="D36" s="245" t="s">
        <v>147</v>
      </c>
      <c r="E36" s="246">
        <v>0</v>
      </c>
      <c r="F36" s="229"/>
      <c r="G36" s="209">
        <f t="shared" si="0"/>
        <v>0</v>
      </c>
    </row>
    <row r="37" spans="1:12" s="210" customFormat="1" ht="11.1" customHeight="1">
      <c r="A37" s="241" t="s">
        <v>151</v>
      </c>
      <c r="B37" s="242"/>
      <c r="C37" s="242"/>
      <c r="D37" s="245" t="s">
        <v>147</v>
      </c>
      <c r="E37" s="246">
        <v>0</v>
      </c>
      <c r="F37" s="229"/>
      <c r="G37" s="209">
        <f t="shared" si="0"/>
        <v>0</v>
      </c>
    </row>
    <row r="38" spans="1:12" s="210" customFormat="1" ht="11.1" customHeight="1">
      <c r="A38" s="241" t="s">
        <v>152</v>
      </c>
      <c r="B38" s="242"/>
      <c r="C38" s="242"/>
      <c r="D38" s="245" t="s">
        <v>147</v>
      </c>
      <c r="E38" s="246">
        <v>0</v>
      </c>
      <c r="F38" s="229"/>
      <c r="G38" s="209">
        <f t="shared" si="0"/>
        <v>0</v>
      </c>
    </row>
    <row r="39" spans="1:12" s="210" customFormat="1" ht="11.1" customHeight="1">
      <c r="A39" s="241" t="s">
        <v>153</v>
      </c>
      <c r="B39" s="242"/>
      <c r="C39" s="242"/>
      <c r="D39" s="245" t="s">
        <v>147</v>
      </c>
      <c r="E39" s="246">
        <v>0</v>
      </c>
      <c r="F39" s="229"/>
      <c r="G39" s="209">
        <f t="shared" si="0"/>
        <v>0</v>
      </c>
    </row>
    <row r="40" spans="1:12" s="210" customFormat="1" ht="11.1" customHeight="1">
      <c r="A40" s="241" t="s">
        <v>561</v>
      </c>
      <c r="B40" s="242"/>
      <c r="C40" s="242"/>
      <c r="D40" s="245" t="s">
        <v>147</v>
      </c>
      <c r="E40" s="246"/>
      <c r="F40" s="229"/>
      <c r="G40" s="209">
        <f t="shared" si="0"/>
        <v>0</v>
      </c>
      <c r="J40" s="210">
        <v>1500</v>
      </c>
      <c r="K40" s="210">
        <v>100</v>
      </c>
      <c r="L40" s="210">
        <f>J40/K40</f>
        <v>15</v>
      </c>
    </row>
    <row r="41" spans="1:12" s="210" customFormat="1" ht="11.1" customHeight="1">
      <c r="A41" s="241" t="s">
        <v>385</v>
      </c>
      <c r="B41" s="242"/>
      <c r="C41" s="242"/>
      <c r="D41" s="245" t="s">
        <v>147</v>
      </c>
      <c r="E41" s="246"/>
      <c r="F41" s="229"/>
      <c r="G41" s="209">
        <f t="shared" si="0"/>
        <v>0</v>
      </c>
    </row>
    <row r="42" spans="1:12" s="210" customFormat="1" ht="11.1" customHeight="1">
      <c r="A42" s="417" t="s">
        <v>386</v>
      </c>
      <c r="B42" s="418" t="s">
        <v>562</v>
      </c>
      <c r="C42" s="418"/>
      <c r="D42" s="245" t="s">
        <v>147</v>
      </c>
      <c r="E42" s="419"/>
      <c r="F42" s="420"/>
      <c r="G42" s="209">
        <f t="shared" si="0"/>
        <v>0</v>
      </c>
    </row>
    <row r="43" spans="1:12" s="210" customFormat="1" ht="11.1" customHeight="1">
      <c r="A43" s="417" t="s">
        <v>387</v>
      </c>
      <c r="B43" s="418" t="s">
        <v>563</v>
      </c>
      <c r="C43" s="418"/>
      <c r="D43" s="245" t="s">
        <v>147</v>
      </c>
      <c r="E43" s="419"/>
      <c r="F43" s="420"/>
      <c r="G43" s="209">
        <f t="shared" si="0"/>
        <v>0</v>
      </c>
    </row>
    <row r="44" spans="1:12" s="210" customFormat="1" ht="11.1" customHeight="1">
      <c r="A44" s="241" t="s">
        <v>154</v>
      </c>
      <c r="B44" s="242"/>
      <c r="C44" s="242"/>
      <c r="D44" s="245" t="s">
        <v>147</v>
      </c>
      <c r="E44" s="246">
        <v>0</v>
      </c>
      <c r="F44" s="229"/>
      <c r="G44" s="209">
        <f t="shared" si="0"/>
        <v>0</v>
      </c>
    </row>
    <row r="45" spans="1:12" s="210" customFormat="1" ht="11.1" customHeight="1">
      <c r="A45" s="241" t="s">
        <v>155</v>
      </c>
      <c r="B45" s="242"/>
      <c r="C45" s="242"/>
      <c r="D45" s="245" t="s">
        <v>147</v>
      </c>
      <c r="E45" s="246"/>
      <c r="F45" s="229"/>
      <c r="G45" s="209">
        <f t="shared" si="0"/>
        <v>0</v>
      </c>
    </row>
    <row r="46" spans="1:12" s="210" customFormat="1" ht="11.1" customHeight="1">
      <c r="A46" s="241" t="s">
        <v>156</v>
      </c>
      <c r="B46" s="242"/>
      <c r="C46" s="242"/>
      <c r="D46" s="245" t="s">
        <v>147</v>
      </c>
      <c r="E46" s="246"/>
      <c r="F46" s="229"/>
      <c r="G46" s="209">
        <f t="shared" si="0"/>
        <v>0</v>
      </c>
    </row>
    <row r="47" spans="1:12" s="210" customFormat="1" ht="11.1" customHeight="1">
      <c r="A47" s="241" t="s">
        <v>157</v>
      </c>
      <c r="B47" s="242"/>
      <c r="C47" s="242"/>
      <c r="D47" s="245" t="s">
        <v>147</v>
      </c>
      <c r="E47" s="246"/>
      <c r="F47" s="229"/>
      <c r="G47" s="209">
        <f t="shared" si="0"/>
        <v>0</v>
      </c>
    </row>
    <row r="48" spans="1:12" s="210" customFormat="1" ht="11.1" customHeight="1">
      <c r="A48" s="241" t="s">
        <v>158</v>
      </c>
      <c r="B48" s="242"/>
      <c r="C48" s="242"/>
      <c r="D48" s="245"/>
      <c r="E48" s="246"/>
      <c r="F48" s="229"/>
      <c r="G48" s="209">
        <f t="shared" si="0"/>
        <v>0</v>
      </c>
    </row>
    <row r="49" spans="1:10" s="210" customFormat="1" ht="11.1" customHeight="1">
      <c r="A49" s="241" t="s">
        <v>399</v>
      </c>
      <c r="B49" s="242"/>
      <c r="C49" s="242"/>
      <c r="D49" s="245" t="str">
        <f>D47</f>
        <v>ensaio</v>
      </c>
      <c r="E49" s="246"/>
      <c r="F49" s="229"/>
      <c r="G49" s="209">
        <f t="shared" si="0"/>
        <v>0</v>
      </c>
    </row>
    <row r="50" spans="1:10" s="210" customFormat="1" ht="11.1" customHeight="1">
      <c r="A50" s="241" t="s">
        <v>400</v>
      </c>
      <c r="B50" s="242"/>
      <c r="C50" s="242"/>
      <c r="D50" s="245" t="str">
        <f>D49</f>
        <v>ensaio</v>
      </c>
      <c r="E50" s="246"/>
      <c r="F50" s="229"/>
      <c r="G50" s="209">
        <f t="shared" si="0"/>
        <v>0</v>
      </c>
    </row>
    <row r="51" spans="1:10" s="210" customFormat="1" ht="11.1" customHeight="1">
      <c r="A51" s="241" t="s">
        <v>159</v>
      </c>
      <c r="B51" s="242"/>
      <c r="C51" s="242"/>
      <c r="D51" s="245"/>
      <c r="E51" s="246"/>
      <c r="F51" s="229"/>
      <c r="G51" s="209">
        <f t="shared" si="0"/>
        <v>0</v>
      </c>
    </row>
    <row r="52" spans="1:10" s="210" customFormat="1" ht="11.1" customHeight="1">
      <c r="A52" s="241" t="s">
        <v>160</v>
      </c>
      <c r="B52" s="242"/>
      <c r="C52" s="242"/>
      <c r="D52" s="245" t="s">
        <v>147</v>
      </c>
      <c r="E52" s="246"/>
      <c r="F52" s="229"/>
      <c r="G52" s="209">
        <f t="shared" si="0"/>
        <v>0</v>
      </c>
      <c r="J52" s="210">
        <v>33000</v>
      </c>
    </row>
    <row r="53" spans="1:10" s="210" customFormat="1" ht="11.1" customHeight="1">
      <c r="A53" s="241" t="s">
        <v>161</v>
      </c>
      <c r="B53" s="242"/>
      <c r="C53" s="242"/>
      <c r="D53" s="245" t="s">
        <v>147</v>
      </c>
      <c r="E53" s="246"/>
      <c r="F53" s="229"/>
      <c r="G53" s="209">
        <f t="shared" si="0"/>
        <v>0</v>
      </c>
      <c r="J53" s="210">
        <f>J52/100</f>
        <v>330</v>
      </c>
    </row>
    <row r="54" spans="1:10" s="210" customFormat="1" ht="11.1" customHeight="1">
      <c r="A54" s="248" t="s">
        <v>162</v>
      </c>
      <c r="B54" s="242"/>
      <c r="C54" s="242"/>
      <c r="D54" s="245" t="s">
        <v>147</v>
      </c>
      <c r="E54" s="246"/>
      <c r="F54" s="229"/>
      <c r="G54" s="209">
        <f t="shared" si="0"/>
        <v>0</v>
      </c>
    </row>
    <row r="55" spans="1:10" s="210" customFormat="1" ht="11.1" customHeight="1">
      <c r="A55" s="249" t="s">
        <v>564</v>
      </c>
      <c r="B55" s="242"/>
      <c r="C55" s="242"/>
      <c r="D55" s="245" t="s">
        <v>147</v>
      </c>
      <c r="E55" s="246"/>
      <c r="F55" s="229"/>
      <c r="G55" s="209">
        <f t="shared" si="0"/>
        <v>0</v>
      </c>
    </row>
    <row r="56" spans="1:10" s="210" customFormat="1" ht="11.1" customHeight="1">
      <c r="A56" s="241" t="s">
        <v>163</v>
      </c>
      <c r="B56" s="242"/>
      <c r="C56" s="242"/>
      <c r="D56" s="245"/>
      <c r="E56" s="246"/>
      <c r="F56" s="229"/>
      <c r="G56" s="209">
        <f t="shared" si="0"/>
        <v>0</v>
      </c>
    </row>
    <row r="57" spans="1:10" s="210" customFormat="1" ht="11.1" customHeight="1">
      <c r="A57" s="249" t="s">
        <v>565</v>
      </c>
      <c r="B57" s="242"/>
      <c r="C57" s="242"/>
      <c r="D57" s="245" t="s">
        <v>147</v>
      </c>
      <c r="E57" s="246"/>
      <c r="F57" s="229"/>
      <c r="G57" s="209">
        <f t="shared" si="0"/>
        <v>0</v>
      </c>
    </row>
    <row r="58" spans="1:10" s="210" customFormat="1" ht="11.1" customHeight="1">
      <c r="A58" s="249" t="s">
        <v>388</v>
      </c>
      <c r="B58" s="242"/>
      <c r="C58" s="242"/>
      <c r="D58" s="245" t="s">
        <v>147</v>
      </c>
      <c r="E58" s="246"/>
      <c r="F58" s="229"/>
      <c r="G58" s="209">
        <f t="shared" si="0"/>
        <v>0</v>
      </c>
    </row>
    <row r="59" spans="1:10" s="210" customFormat="1" ht="11.1" customHeight="1">
      <c r="A59" s="249" t="s">
        <v>164</v>
      </c>
      <c r="B59" s="242"/>
      <c r="C59" s="242"/>
      <c r="D59" s="245" t="s">
        <v>147</v>
      </c>
      <c r="E59" s="246"/>
      <c r="F59" s="229"/>
      <c r="G59" s="209">
        <f t="shared" si="0"/>
        <v>0</v>
      </c>
    </row>
    <row r="60" spans="1:10" s="210" customFormat="1" ht="11.1" customHeight="1">
      <c r="A60" s="249" t="s">
        <v>165</v>
      </c>
      <c r="B60" s="242"/>
      <c r="C60" s="242"/>
      <c r="D60" s="245" t="s">
        <v>147</v>
      </c>
      <c r="E60" s="246"/>
      <c r="F60" s="229"/>
      <c r="G60" s="209">
        <f t="shared" si="0"/>
        <v>0</v>
      </c>
    </row>
    <row r="61" spans="1:10" s="210" customFormat="1" ht="11.1" customHeight="1">
      <c r="A61" s="249"/>
      <c r="B61" s="242" t="s">
        <v>566</v>
      </c>
      <c r="C61" s="242"/>
      <c r="D61" s="245" t="s">
        <v>147</v>
      </c>
      <c r="E61" s="246"/>
      <c r="F61" s="229"/>
      <c r="G61" s="209">
        <f t="shared" si="0"/>
        <v>0</v>
      </c>
    </row>
    <row r="62" spans="1:10" s="210" customFormat="1" ht="11.1" customHeight="1">
      <c r="A62" s="249" t="s">
        <v>166</v>
      </c>
      <c r="B62" s="242"/>
      <c r="C62" s="242"/>
      <c r="D62" s="245" t="s">
        <v>147</v>
      </c>
      <c r="E62" s="246"/>
      <c r="F62" s="229"/>
      <c r="G62" s="209">
        <f t="shared" si="0"/>
        <v>0</v>
      </c>
    </row>
    <row r="63" spans="1:10" s="210" customFormat="1" ht="11.1" customHeight="1">
      <c r="A63" s="249" t="s">
        <v>567</v>
      </c>
      <c r="B63" s="242"/>
      <c r="C63" s="242"/>
      <c r="D63" s="245" t="s">
        <v>147</v>
      </c>
      <c r="E63" s="246"/>
      <c r="F63" s="229"/>
      <c r="G63" s="209">
        <f t="shared" si="0"/>
        <v>0</v>
      </c>
    </row>
    <row r="64" spans="1:10" s="210" customFormat="1" ht="11.1" customHeight="1">
      <c r="A64" s="249" t="s">
        <v>167</v>
      </c>
      <c r="B64" s="242"/>
      <c r="C64" s="242"/>
      <c r="D64" s="245" t="s">
        <v>147</v>
      </c>
      <c r="E64" s="246">
        <v>0</v>
      </c>
      <c r="F64" s="229"/>
      <c r="G64" s="209">
        <f t="shared" si="0"/>
        <v>0</v>
      </c>
    </row>
    <row r="65" spans="1:7" s="210" customFormat="1" ht="11.1" customHeight="1">
      <c r="A65" s="660" t="s">
        <v>568</v>
      </c>
      <c r="B65" s="661"/>
      <c r="C65" s="418"/>
      <c r="D65" s="245" t="s">
        <v>147</v>
      </c>
      <c r="E65" s="419"/>
      <c r="F65" s="420"/>
      <c r="G65" s="209">
        <f t="shared" si="0"/>
        <v>0</v>
      </c>
    </row>
    <row r="66" spans="1:7" s="210" customFormat="1" ht="11.1" customHeight="1">
      <c r="A66" s="417"/>
      <c r="B66" s="418"/>
      <c r="C66" s="418"/>
      <c r="D66" s="245"/>
      <c r="E66" s="419"/>
      <c r="F66" s="420"/>
      <c r="G66" s="421"/>
    </row>
    <row r="67" spans="1:7" ht="20.100000000000001" customHeight="1" thickBot="1">
      <c r="A67" s="662" t="s">
        <v>168</v>
      </c>
      <c r="B67" s="662"/>
      <c r="C67" s="662"/>
      <c r="D67" s="662"/>
      <c r="E67" s="662"/>
      <c r="F67" s="662"/>
      <c r="G67" s="250">
        <f>SUM(G10:G66)</f>
        <v>9069.9</v>
      </c>
    </row>
    <row r="68" spans="1:7" ht="12.6" customHeight="1">
      <c r="A68" s="222" t="s">
        <v>30</v>
      </c>
      <c r="B68" s="251"/>
      <c r="C68" s="252"/>
      <c r="D68" s="222" t="s">
        <v>31</v>
      </c>
      <c r="E68" s="251"/>
      <c r="F68" s="251"/>
      <c r="G68" s="252"/>
    </row>
    <row r="69" spans="1:7" ht="12.6" customHeight="1">
      <c r="A69" s="643"/>
      <c r="B69" s="643"/>
      <c r="C69" s="643"/>
      <c r="D69" s="643"/>
      <c r="E69" s="643"/>
      <c r="F69" s="643"/>
      <c r="G69" s="643"/>
    </row>
    <row r="70" spans="1:7" ht="12.6" customHeight="1">
      <c r="A70" s="638" t="s">
        <v>32</v>
      </c>
      <c r="B70" s="638"/>
      <c r="C70" s="638"/>
      <c r="D70" s="638"/>
      <c r="E70" s="638"/>
      <c r="F70" s="198" t="s">
        <v>33</v>
      </c>
      <c r="G70" s="199"/>
    </row>
    <row r="71" spans="1:7" ht="12.6" customHeight="1">
      <c r="A71" s="638"/>
      <c r="B71" s="638"/>
      <c r="C71" s="638"/>
      <c r="D71" s="638"/>
      <c r="E71" s="638"/>
      <c r="F71" s="639"/>
      <c r="G71" s="639"/>
    </row>
    <row r="72" spans="1:7" ht="12" customHeight="1">
      <c r="A72" s="236" t="s">
        <v>34</v>
      </c>
      <c r="B72" s="237"/>
      <c r="C72" s="237"/>
      <c r="D72" s="237"/>
      <c r="E72" s="237"/>
      <c r="F72" s="237"/>
      <c r="G72" s="238"/>
    </row>
    <row r="73" spans="1:7" ht="12" customHeight="1">
      <c r="A73" s="195" t="s">
        <v>169</v>
      </c>
      <c r="B73" s="196"/>
      <c r="C73" s="196"/>
      <c r="D73" s="196"/>
      <c r="E73" s="196"/>
      <c r="F73" s="196"/>
      <c r="G73" s="221"/>
    </row>
    <row r="74" spans="1:7" ht="12" customHeight="1">
      <c r="A74" s="195" t="s">
        <v>170</v>
      </c>
      <c r="B74" s="196"/>
      <c r="C74" s="196"/>
      <c r="D74" s="196"/>
      <c r="E74" s="196"/>
      <c r="F74" s="196"/>
      <c r="G74" s="221"/>
    </row>
    <row r="75" spans="1:7" ht="12" customHeight="1">
      <c r="A75" s="253" t="s">
        <v>171</v>
      </c>
      <c r="B75" s="254"/>
      <c r="C75" s="254"/>
      <c r="D75" s="254"/>
      <c r="E75" s="254"/>
      <c r="F75" s="254"/>
      <c r="G75" s="255"/>
    </row>
  </sheetData>
  <mergeCells count="15">
    <mergeCell ref="A1:F2"/>
    <mergeCell ref="A3:G3"/>
    <mergeCell ref="A4:G4"/>
    <mergeCell ref="C6:F6"/>
    <mergeCell ref="A6:B6"/>
    <mergeCell ref="A70:E71"/>
    <mergeCell ref="F71:G71"/>
    <mergeCell ref="A7:C8"/>
    <mergeCell ref="D7:D8"/>
    <mergeCell ref="E7:E8"/>
    <mergeCell ref="F7:G7"/>
    <mergeCell ref="A65:B65"/>
    <mergeCell ref="A67:F67"/>
    <mergeCell ref="A69:C69"/>
    <mergeCell ref="D69:G69"/>
  </mergeCells>
  <phoneticPr fontId="20" type="noConversion"/>
  <printOptions horizontalCentered="1"/>
  <pageMargins left="0.78749999999999998" right="0.39374999999999999" top="0.49" bottom="0.39374999999999999" header="0.51180555555555562" footer="0.51180555555555562"/>
  <pageSetup paperSize="9" scale="91" firstPageNumber="0"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7"/>
  <sheetViews>
    <sheetView showGridLines="0" topLeftCell="A16" workbookViewId="0">
      <selection activeCell="C6" sqref="C6:G6"/>
    </sheetView>
  </sheetViews>
  <sheetFormatPr defaultRowHeight="15" customHeight="1"/>
  <cols>
    <col min="1" max="1" width="2.85546875" style="256" customWidth="1"/>
    <col min="2" max="2" width="31.5703125" style="256" customWidth="1"/>
    <col min="3" max="3" width="13.28515625" style="256" customWidth="1"/>
    <col min="4" max="4" width="7.140625" style="256" customWidth="1"/>
    <col min="5" max="5" width="2.5703125" style="256" customWidth="1"/>
    <col min="6" max="6" width="11.7109375" style="256" customWidth="1"/>
    <col min="7" max="7" width="12.7109375" style="256" customWidth="1"/>
    <col min="8" max="8" width="12.5703125" style="256" customWidth="1"/>
    <col min="9" max="9" width="12.28515625" style="257" customWidth="1"/>
    <col min="10" max="10" width="9.28515625" style="257" customWidth="1"/>
    <col min="11" max="12" width="9.140625" style="257"/>
    <col min="13" max="13" width="11" style="257" customWidth="1"/>
    <col min="14" max="16384" width="9.140625" style="257"/>
  </cols>
  <sheetData>
    <row r="1" spans="1:10" ht="9.9499999999999993" customHeight="1">
      <c r="A1" s="675" t="s">
        <v>172</v>
      </c>
      <c r="B1" s="675"/>
      <c r="C1" s="675"/>
      <c r="D1" s="675"/>
      <c r="E1" s="675"/>
      <c r="F1" s="675"/>
      <c r="G1" s="675"/>
      <c r="H1" s="25" t="s">
        <v>1</v>
      </c>
    </row>
    <row r="2" spans="1:10" s="256" customFormat="1" ht="20.100000000000001" customHeight="1">
      <c r="A2" s="675"/>
      <c r="B2" s="675"/>
      <c r="C2" s="675"/>
      <c r="D2" s="675"/>
      <c r="E2" s="675"/>
      <c r="F2" s="675"/>
      <c r="G2" s="675"/>
      <c r="H2" s="26" t="s">
        <v>173</v>
      </c>
    </row>
    <row r="3" spans="1:10" s="256" customFormat="1" ht="12.6" customHeight="1">
      <c r="A3" s="676" t="s">
        <v>3</v>
      </c>
      <c r="B3" s="676"/>
      <c r="C3" s="676"/>
      <c r="D3" s="676"/>
      <c r="E3" s="676"/>
      <c r="F3" s="676"/>
      <c r="G3" s="676"/>
      <c r="H3" s="676"/>
    </row>
    <row r="4" spans="1:10" s="256" customFormat="1" ht="12.6" customHeight="1">
      <c r="A4" s="677" t="s">
        <v>174</v>
      </c>
      <c r="B4" s="677"/>
      <c r="C4" s="677"/>
      <c r="D4" s="677"/>
      <c r="E4" s="677"/>
      <c r="F4" s="677"/>
      <c r="G4" s="677"/>
      <c r="H4" s="677"/>
    </row>
    <row r="5" spans="1:10" s="256" customFormat="1" ht="12.6" customHeight="1">
      <c r="A5" s="258" t="s">
        <v>4</v>
      </c>
      <c r="B5" s="259"/>
      <c r="C5" s="258" t="s">
        <v>5</v>
      </c>
      <c r="D5" s="260"/>
      <c r="E5" s="260"/>
      <c r="F5" s="260"/>
      <c r="G5" s="259"/>
      <c r="H5" s="261" t="s">
        <v>6</v>
      </c>
    </row>
    <row r="6" spans="1:10" s="256" customFormat="1" ht="24.95" customHeight="1">
      <c r="A6" s="678" t="str">
        <f>'PFP_VII Geotecnia'!A6:B6</f>
        <v>Região do Baixio do Poço Magro - Guanambi/BA</v>
      </c>
      <c r="B6" s="678"/>
      <c r="C6" s="679" t="str">
        <f>'PFP_VII Geotecnia'!C6:F6</f>
        <v>Projeto Básico do Sistema de Abastecimento de Água Bruta na Região do Poço Magro e Adjacências.</v>
      </c>
      <c r="D6" s="680"/>
      <c r="E6" s="680"/>
      <c r="F6" s="680"/>
      <c r="G6" s="681"/>
      <c r="H6" s="262"/>
    </row>
    <row r="7" spans="1:10" s="256" customFormat="1" ht="12.6" customHeight="1">
      <c r="A7" s="673" t="s">
        <v>175</v>
      </c>
      <c r="B7" s="673" t="s">
        <v>176</v>
      </c>
      <c r="C7" s="673" t="s">
        <v>177</v>
      </c>
      <c r="D7" s="673"/>
      <c r="E7" s="673"/>
      <c r="F7" s="674" t="s">
        <v>178</v>
      </c>
      <c r="G7" s="673" t="s">
        <v>179</v>
      </c>
      <c r="H7" s="673"/>
    </row>
    <row r="8" spans="1:10" ht="22.5" customHeight="1">
      <c r="A8" s="673"/>
      <c r="B8" s="673"/>
      <c r="C8" s="673"/>
      <c r="D8" s="673"/>
      <c r="E8" s="673"/>
      <c r="F8" s="674"/>
      <c r="G8" s="263" t="s">
        <v>180</v>
      </c>
      <c r="H8" s="263" t="s">
        <v>181</v>
      </c>
      <c r="I8" s="264"/>
      <c r="J8" s="265"/>
    </row>
    <row r="9" spans="1:10" ht="18" customHeight="1">
      <c r="A9" s="266">
        <v>1</v>
      </c>
      <c r="B9" s="267"/>
      <c r="C9" s="268"/>
      <c r="D9" s="269"/>
      <c r="E9" s="270"/>
      <c r="F9" s="271"/>
      <c r="G9" s="272"/>
      <c r="H9" s="272"/>
      <c r="I9" s="273"/>
    </row>
    <row r="10" spans="1:10" ht="18" customHeight="1">
      <c r="A10" s="266">
        <v>2</v>
      </c>
      <c r="B10" s="274"/>
      <c r="C10" s="275"/>
      <c r="D10" s="269"/>
      <c r="E10" s="270"/>
      <c r="F10" s="276"/>
      <c r="G10" s="272"/>
      <c r="H10" s="272"/>
      <c r="I10" s="273"/>
    </row>
    <row r="11" spans="1:10" ht="18" customHeight="1">
      <c r="A11" s="266">
        <v>3</v>
      </c>
      <c r="B11" s="274"/>
      <c r="C11" s="275"/>
      <c r="D11" s="269"/>
      <c r="E11" s="270"/>
      <c r="F11" s="276"/>
      <c r="G11" s="272"/>
      <c r="H11" s="272"/>
      <c r="I11" s="273"/>
    </row>
    <row r="12" spans="1:10" ht="18" customHeight="1">
      <c r="A12" s="266">
        <v>4</v>
      </c>
      <c r="B12" s="274"/>
      <c r="C12" s="275"/>
      <c r="D12" s="269"/>
      <c r="E12" s="270"/>
      <c r="F12" s="276"/>
      <c r="G12" s="272"/>
      <c r="H12" s="272"/>
      <c r="I12" s="273"/>
    </row>
    <row r="13" spans="1:10" ht="18" customHeight="1">
      <c r="A13" s="266">
        <v>5</v>
      </c>
      <c r="B13" s="274"/>
      <c r="C13" s="275"/>
      <c r="D13" s="269"/>
      <c r="E13" s="270"/>
      <c r="F13" s="276"/>
      <c r="G13" s="272"/>
      <c r="H13" s="272"/>
      <c r="I13" s="273"/>
    </row>
    <row r="14" spans="1:10" ht="18" customHeight="1">
      <c r="A14" s="266">
        <v>6</v>
      </c>
      <c r="B14" s="274"/>
      <c r="C14" s="275"/>
      <c r="D14" s="269"/>
      <c r="E14" s="270"/>
      <c r="F14" s="276"/>
      <c r="G14" s="272"/>
      <c r="H14" s="272"/>
      <c r="I14" s="273"/>
    </row>
    <row r="15" spans="1:10" ht="18" customHeight="1">
      <c r="A15" s="266">
        <v>7</v>
      </c>
      <c r="B15" s="274"/>
      <c r="C15" s="275"/>
      <c r="D15" s="269"/>
      <c r="E15" s="270"/>
      <c r="F15" s="276"/>
      <c r="G15" s="272"/>
      <c r="H15" s="272"/>
      <c r="I15" s="273"/>
    </row>
    <row r="16" spans="1:10" ht="18" customHeight="1">
      <c r="A16" s="266">
        <v>8</v>
      </c>
      <c r="B16" s="274"/>
      <c r="C16" s="275"/>
      <c r="D16" s="269"/>
      <c r="E16" s="270"/>
      <c r="F16" s="276"/>
      <c r="G16" s="272"/>
      <c r="H16" s="272"/>
      <c r="I16" s="273"/>
    </row>
    <row r="17" spans="1:9" ht="18" customHeight="1">
      <c r="A17" s="266">
        <v>9</v>
      </c>
      <c r="B17" s="274"/>
      <c r="C17" s="275"/>
      <c r="D17" s="269"/>
      <c r="E17" s="270"/>
      <c r="F17" s="276"/>
      <c r="G17" s="272"/>
      <c r="H17" s="272"/>
      <c r="I17" s="273"/>
    </row>
    <row r="18" spans="1:9" ht="18" customHeight="1">
      <c r="A18" s="277">
        <v>10</v>
      </c>
      <c r="B18" s="274"/>
      <c r="C18" s="275"/>
      <c r="D18" s="269"/>
      <c r="E18" s="270"/>
      <c r="F18" s="276"/>
      <c r="G18" s="272"/>
      <c r="H18" s="272"/>
      <c r="I18" s="273"/>
    </row>
    <row r="19" spans="1:9" ht="18" customHeight="1">
      <c r="A19" s="266">
        <v>11</v>
      </c>
      <c r="B19" s="274"/>
      <c r="C19" s="275"/>
      <c r="D19" s="269"/>
      <c r="E19" s="270"/>
      <c r="F19" s="276"/>
      <c r="G19" s="272"/>
      <c r="H19" s="272"/>
      <c r="I19" s="273"/>
    </row>
    <row r="20" spans="1:9" ht="18" customHeight="1">
      <c r="A20" s="266">
        <v>12</v>
      </c>
      <c r="B20" s="274"/>
      <c r="C20" s="275"/>
      <c r="D20" s="269"/>
      <c r="E20" s="270"/>
      <c r="F20" s="276"/>
      <c r="G20" s="272"/>
      <c r="H20" s="272"/>
      <c r="I20" s="273"/>
    </row>
    <row r="21" spans="1:9" ht="18" customHeight="1">
      <c r="A21" s="266">
        <v>13</v>
      </c>
      <c r="B21" s="274"/>
      <c r="C21" s="671"/>
      <c r="D21" s="671"/>
      <c r="E21" s="671"/>
      <c r="F21" s="276"/>
      <c r="G21" s="272"/>
      <c r="H21" s="272"/>
      <c r="I21" s="273"/>
    </row>
    <row r="22" spans="1:9" ht="18" customHeight="1">
      <c r="A22" s="266">
        <v>14</v>
      </c>
      <c r="B22" s="278"/>
      <c r="C22" s="275"/>
      <c r="D22" s="269"/>
      <c r="E22" s="270"/>
      <c r="F22" s="276"/>
      <c r="G22" s="272"/>
      <c r="H22" s="272"/>
      <c r="I22" s="273"/>
    </row>
    <row r="23" spans="1:9" ht="18" customHeight="1">
      <c r="A23" s="266"/>
      <c r="B23" s="278"/>
      <c r="C23" s="275"/>
      <c r="D23" s="269"/>
      <c r="E23" s="270"/>
      <c r="F23" s="276"/>
      <c r="G23" s="276"/>
      <c r="H23" s="272"/>
      <c r="I23" s="273"/>
    </row>
    <row r="24" spans="1:9" ht="18" customHeight="1">
      <c r="A24" s="266"/>
      <c r="B24" s="278"/>
      <c r="C24" s="275"/>
      <c r="D24" s="269"/>
      <c r="E24" s="270"/>
      <c r="F24" s="276"/>
      <c r="G24" s="276"/>
      <c r="H24" s="272"/>
      <c r="I24" s="273"/>
    </row>
    <row r="25" spans="1:9" ht="18" customHeight="1">
      <c r="A25" s="266"/>
      <c r="B25" s="278"/>
      <c r="C25" s="275"/>
      <c r="D25" s="269"/>
      <c r="E25" s="270"/>
      <c r="F25" s="276"/>
      <c r="G25" s="276"/>
      <c r="H25" s="272"/>
      <c r="I25" s="273"/>
    </row>
    <row r="26" spans="1:9" ht="18" customHeight="1">
      <c r="A26" s="266"/>
      <c r="B26" s="278"/>
      <c r="C26" s="275"/>
      <c r="D26" s="269"/>
      <c r="E26" s="270"/>
      <c r="F26" s="276"/>
      <c r="G26" s="276"/>
      <c r="H26" s="272"/>
      <c r="I26" s="273"/>
    </row>
    <row r="27" spans="1:9" ht="18" customHeight="1">
      <c r="A27" s="266"/>
      <c r="B27" s="278"/>
      <c r="C27" s="275"/>
      <c r="D27" s="269"/>
      <c r="E27" s="270"/>
      <c r="F27" s="276"/>
      <c r="G27" s="276"/>
      <c r="H27" s="272"/>
      <c r="I27" s="273"/>
    </row>
    <row r="28" spans="1:9" ht="18" customHeight="1">
      <c r="A28" s="266"/>
      <c r="B28" s="278"/>
      <c r="C28" s="275"/>
      <c r="D28" s="269"/>
      <c r="E28" s="270"/>
      <c r="F28" s="276"/>
      <c r="G28" s="276"/>
      <c r="H28" s="272"/>
      <c r="I28" s="273"/>
    </row>
    <row r="29" spans="1:9" ht="18" customHeight="1">
      <c r="A29" s="266"/>
      <c r="B29" s="278"/>
      <c r="C29" s="275"/>
      <c r="D29" s="269"/>
      <c r="E29" s="270"/>
      <c r="F29" s="276"/>
      <c r="G29" s="276"/>
      <c r="H29" s="272"/>
      <c r="I29" s="273"/>
    </row>
    <row r="30" spans="1:9" ht="18" customHeight="1">
      <c r="A30" s="266"/>
      <c r="B30" s="278"/>
      <c r="C30" s="275"/>
      <c r="D30" s="269"/>
      <c r="E30" s="270"/>
      <c r="F30" s="276"/>
      <c r="G30" s="276"/>
      <c r="H30" s="272"/>
      <c r="I30" s="273"/>
    </row>
    <row r="31" spans="1:9" ht="18" customHeight="1">
      <c r="A31" s="266"/>
      <c r="B31" s="278"/>
      <c r="C31" s="275"/>
      <c r="D31" s="269"/>
      <c r="E31" s="270"/>
      <c r="F31" s="276"/>
      <c r="G31" s="276"/>
      <c r="H31" s="272"/>
      <c r="I31" s="273"/>
    </row>
    <row r="32" spans="1:9" ht="18" customHeight="1">
      <c r="A32" s="266"/>
      <c r="B32" s="278"/>
      <c r="C32" s="268"/>
      <c r="D32" s="269"/>
      <c r="E32" s="270"/>
      <c r="F32" s="276"/>
      <c r="G32" s="276"/>
      <c r="H32" s="272"/>
      <c r="I32" s="273"/>
    </row>
    <row r="33" spans="1:9" ht="18" customHeight="1">
      <c r="A33" s="266"/>
      <c r="B33" s="278"/>
      <c r="C33" s="275"/>
      <c r="D33" s="269"/>
      <c r="E33" s="270"/>
      <c r="F33" s="276"/>
      <c r="G33" s="276"/>
      <c r="H33" s="272"/>
      <c r="I33" s="273"/>
    </row>
    <row r="34" spans="1:9" ht="18" customHeight="1">
      <c r="A34" s="266"/>
      <c r="B34" s="278"/>
      <c r="C34" s="671"/>
      <c r="D34" s="671"/>
      <c r="E34" s="671"/>
      <c r="F34" s="276"/>
      <c r="G34" s="276"/>
      <c r="H34" s="272"/>
      <c r="I34" s="273"/>
    </row>
    <row r="35" spans="1:9" ht="18" customHeight="1">
      <c r="A35" s="266"/>
      <c r="B35" s="279"/>
      <c r="C35" s="275"/>
      <c r="D35" s="269"/>
      <c r="E35" s="270"/>
      <c r="F35" s="276"/>
      <c r="G35" s="276"/>
      <c r="H35" s="272"/>
      <c r="I35" s="273"/>
    </row>
    <row r="36" spans="1:9" ht="18" customHeight="1">
      <c r="A36" s="266"/>
      <c r="B36" s="279"/>
      <c r="C36" s="280"/>
      <c r="D36" s="269"/>
      <c r="E36" s="270"/>
      <c r="F36" s="276"/>
      <c r="G36" s="276"/>
      <c r="H36" s="272"/>
      <c r="I36" s="273"/>
    </row>
    <row r="37" spans="1:9" ht="18" customHeight="1">
      <c r="A37" s="266"/>
      <c r="B37" s="279"/>
      <c r="C37" s="280"/>
      <c r="D37" s="269"/>
      <c r="E37" s="270"/>
      <c r="F37" s="276"/>
      <c r="G37" s="276"/>
      <c r="H37" s="272"/>
      <c r="I37" s="273"/>
    </row>
    <row r="38" spans="1:9" ht="18" customHeight="1">
      <c r="A38" s="266"/>
      <c r="B38" s="279"/>
      <c r="C38" s="275"/>
      <c r="D38" s="269"/>
      <c r="E38" s="270"/>
      <c r="F38" s="276"/>
      <c r="G38" s="276"/>
      <c r="H38" s="272"/>
      <c r="I38" s="273"/>
    </row>
    <row r="39" spans="1:9" ht="20.25" customHeight="1">
      <c r="A39" s="672" t="s">
        <v>182</v>
      </c>
      <c r="B39" s="672"/>
      <c r="C39" s="672"/>
      <c r="D39" s="672"/>
      <c r="E39" s="672"/>
      <c r="F39" s="672"/>
      <c r="G39" s="281">
        <f>SUM(G9:G38)</f>
        <v>0</v>
      </c>
      <c r="H39" s="281">
        <f>SUM(H9:H38)</f>
        <v>0</v>
      </c>
      <c r="I39" s="273"/>
    </row>
    <row r="40" spans="1:9" ht="12.6" customHeight="1">
      <c r="A40" s="282" t="s">
        <v>30</v>
      </c>
      <c r="B40" s="283"/>
      <c r="C40" s="284"/>
      <c r="D40" s="668" t="s">
        <v>31</v>
      </c>
      <c r="E40" s="668"/>
      <c r="F40" s="668"/>
      <c r="G40" s="668"/>
      <c r="H40" s="668"/>
    </row>
    <row r="41" spans="1:9" ht="12.6" customHeight="1">
      <c r="A41" s="666"/>
      <c r="B41" s="666"/>
      <c r="C41" s="666"/>
      <c r="D41" s="669"/>
      <c r="E41" s="669"/>
      <c r="F41" s="669"/>
      <c r="G41" s="669"/>
      <c r="H41" s="669"/>
    </row>
    <row r="42" spans="1:9" ht="12.6" customHeight="1">
      <c r="A42" s="670" t="s">
        <v>32</v>
      </c>
      <c r="B42" s="670"/>
      <c r="C42" s="670"/>
      <c r="D42" s="670"/>
      <c r="E42" s="670"/>
      <c r="F42" s="668" t="s">
        <v>33</v>
      </c>
      <c r="G42" s="668"/>
      <c r="H42" s="668"/>
    </row>
    <row r="43" spans="1:9" ht="12.6" customHeight="1">
      <c r="A43" s="666"/>
      <c r="B43" s="666"/>
      <c r="C43" s="666"/>
      <c r="D43" s="666"/>
      <c r="E43" s="666"/>
      <c r="F43" s="667"/>
      <c r="G43" s="667"/>
      <c r="H43" s="667"/>
    </row>
    <row r="44" spans="1:9" ht="15" customHeight="1">
      <c r="A44" s="285" t="s">
        <v>34</v>
      </c>
      <c r="B44" s="286"/>
      <c r="C44" s="286"/>
      <c r="D44" s="286"/>
      <c r="E44" s="286"/>
      <c r="F44" s="286"/>
      <c r="G44" s="286"/>
      <c r="H44" s="287"/>
    </row>
    <row r="45" spans="1:9" ht="15" customHeight="1">
      <c r="A45" s="288" t="s">
        <v>183</v>
      </c>
      <c r="B45" s="289"/>
      <c r="C45" s="289"/>
      <c r="D45" s="289"/>
      <c r="E45" s="289"/>
      <c r="F45" s="290"/>
      <c r="G45" s="290"/>
      <c r="H45" s="291"/>
    </row>
    <row r="46" spans="1:9" ht="15" customHeight="1">
      <c r="A46" s="292"/>
      <c r="B46" s="293"/>
      <c r="C46" s="293"/>
      <c r="D46" s="293"/>
      <c r="E46" s="293"/>
      <c r="F46" s="293"/>
      <c r="G46" s="293"/>
      <c r="H46" s="294"/>
    </row>
    <row r="47" spans="1:9" ht="15" customHeight="1">
      <c r="A47" s="295"/>
      <c r="B47" s="296"/>
      <c r="C47" s="296"/>
      <c r="D47" s="296"/>
      <c r="E47" s="296"/>
      <c r="F47" s="297"/>
      <c r="G47" s="297"/>
      <c r="H47" s="298"/>
    </row>
  </sheetData>
  <mergeCells count="20">
    <mergeCell ref="G7:H7"/>
    <mergeCell ref="A1:G2"/>
    <mergeCell ref="A3:H3"/>
    <mergeCell ref="A4:H4"/>
    <mergeCell ref="A6:B6"/>
    <mergeCell ref="C6:G6"/>
    <mergeCell ref="C21:E21"/>
    <mergeCell ref="C34:E34"/>
    <mergeCell ref="A39:F39"/>
    <mergeCell ref="A7:A8"/>
    <mergeCell ref="B7:B8"/>
    <mergeCell ref="C7:E8"/>
    <mergeCell ref="F7:F8"/>
    <mergeCell ref="A43:E43"/>
    <mergeCell ref="F43:H43"/>
    <mergeCell ref="D40:H40"/>
    <mergeCell ref="A41:C41"/>
    <mergeCell ref="D41:H41"/>
    <mergeCell ref="A42:E42"/>
    <mergeCell ref="F42:H42"/>
  </mergeCells>
  <phoneticPr fontId="20" type="noConversion"/>
  <printOptions horizontalCentered="1"/>
  <pageMargins left="0.78749999999999998" right="0.39374999999999999" top="0.98402777777777783" bottom="0.39374999999999999" header="0.51180555555555562" footer="0.51180555555555562"/>
  <pageSetup paperSize="9" scale="97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2:I46"/>
  <sheetViews>
    <sheetView topLeftCell="A7" workbookViewId="0">
      <selection activeCell="E22" sqref="E22"/>
    </sheetView>
  </sheetViews>
  <sheetFormatPr defaultRowHeight="12.75"/>
  <cols>
    <col min="1" max="1" width="9.28515625" bestFit="1" customWidth="1"/>
    <col min="2" max="2" width="45" customWidth="1"/>
    <col min="3" max="3" width="6.5703125" customWidth="1"/>
    <col min="4" max="4" width="5.5703125" customWidth="1"/>
    <col min="5" max="5" width="6.5703125" customWidth="1"/>
    <col min="6" max="6" width="11.140625" customWidth="1"/>
    <col min="7" max="7" width="9.140625" customWidth="1"/>
  </cols>
  <sheetData>
    <row r="2" spans="1:7">
      <c r="B2" s="433" t="s">
        <v>465</v>
      </c>
    </row>
    <row r="3" spans="1:7">
      <c r="B3" s="432" t="s">
        <v>464</v>
      </c>
    </row>
    <row r="4" spans="1:7">
      <c r="B4" s="431" t="s">
        <v>466</v>
      </c>
    </row>
    <row r="5" spans="1:7">
      <c r="A5" s="430" t="s">
        <v>459</v>
      </c>
      <c r="B5" s="682" t="str">
        <f>PFP!F6</f>
        <v>Projeto Básico do Sistema de Abastecimento de Água Bruta na Região do Poço Magro e Adjacências.</v>
      </c>
      <c r="C5" s="682"/>
      <c r="D5" s="682"/>
      <c r="E5" s="682"/>
      <c r="F5" s="682"/>
      <c r="G5" s="682"/>
    </row>
    <row r="6" spans="1:7">
      <c r="A6" s="430" t="s">
        <v>458</v>
      </c>
      <c r="B6" s="434" t="str">
        <f>PFP!A6</f>
        <v>Região do Baixio do Poço Magro - Guanambi/BA</v>
      </c>
      <c r="C6" s="434"/>
      <c r="D6" s="434"/>
      <c r="E6" s="434"/>
      <c r="F6" s="434"/>
    </row>
    <row r="7" spans="1:7" ht="13.5" customHeight="1">
      <c r="A7" s="430"/>
      <c r="B7" s="434"/>
      <c r="C7" s="434"/>
      <c r="D7" s="434"/>
      <c r="E7" s="434"/>
      <c r="F7" s="434"/>
    </row>
    <row r="8" spans="1:7" ht="13.5" thickBot="1"/>
    <row r="9" spans="1:7" ht="13.5" customHeight="1" thickBot="1">
      <c r="A9" s="683" t="s">
        <v>461</v>
      </c>
      <c r="B9" s="683"/>
      <c r="C9" s="683"/>
      <c r="D9" s="683"/>
      <c r="E9" s="683"/>
      <c r="F9" s="683"/>
      <c r="G9" s="25" t="s">
        <v>1</v>
      </c>
    </row>
    <row r="10" spans="1:7" ht="16.5" thickTop="1">
      <c r="A10" s="684"/>
      <c r="B10" s="684"/>
      <c r="C10" s="684"/>
      <c r="D10" s="684"/>
      <c r="E10" s="684"/>
      <c r="F10" s="684"/>
      <c r="G10" s="527" t="s">
        <v>462</v>
      </c>
    </row>
    <row r="11" spans="1:7">
      <c r="A11" s="685" t="s">
        <v>3</v>
      </c>
      <c r="B11" s="686"/>
      <c r="C11" s="519"/>
      <c r="D11" s="519"/>
      <c r="E11" s="519"/>
      <c r="F11" s="519"/>
      <c r="G11" s="519"/>
    </row>
    <row r="12" spans="1:7">
      <c r="A12" s="219"/>
      <c r="B12" s="210"/>
      <c r="C12" s="210"/>
      <c r="D12" s="210"/>
      <c r="E12" s="210"/>
      <c r="F12" s="210"/>
      <c r="G12" s="359"/>
    </row>
    <row r="13" spans="1:7" ht="20.100000000000001" customHeight="1">
      <c r="A13" s="519" t="s">
        <v>4</v>
      </c>
      <c r="B13" s="520" t="str">
        <f>PFP!A6</f>
        <v>Região do Baixio do Poço Magro - Guanambi/BA</v>
      </c>
      <c r="C13" s="521" t="s">
        <v>5</v>
      </c>
      <c r="D13" s="693" t="str">
        <f>PFP!F6</f>
        <v>Projeto Básico do Sistema de Abastecimento de Água Bruta na Região do Poço Magro e Adjacências.</v>
      </c>
      <c r="E13" s="694"/>
      <c r="F13" s="695"/>
      <c r="G13" s="519" t="s">
        <v>6</v>
      </c>
    </row>
    <row r="14" spans="1:7" ht="20.100000000000001" customHeight="1">
      <c r="A14" s="219"/>
      <c r="B14" s="359"/>
      <c r="C14" s="329"/>
      <c r="D14" s="696"/>
      <c r="E14" s="697"/>
      <c r="F14" s="698"/>
      <c r="G14" s="331"/>
    </row>
    <row r="15" spans="1:7" ht="16.5">
      <c r="A15" s="306"/>
      <c r="B15" s="442" t="s">
        <v>89</v>
      </c>
      <c r="C15" s="440"/>
      <c r="D15" s="524" t="s">
        <v>488</v>
      </c>
      <c r="E15" s="522" t="s">
        <v>454</v>
      </c>
      <c r="F15" s="523" t="s">
        <v>455</v>
      </c>
      <c r="G15" s="441" t="s">
        <v>456</v>
      </c>
    </row>
    <row r="16" spans="1:7" ht="16.5">
      <c r="A16" s="309"/>
      <c r="B16" s="436" t="s">
        <v>560</v>
      </c>
      <c r="C16" s="439"/>
      <c r="D16" s="525" t="s">
        <v>449</v>
      </c>
      <c r="E16" s="445">
        <v>1</v>
      </c>
      <c r="F16" s="483">
        <v>7619.88</v>
      </c>
      <c r="G16" s="443">
        <f>ROUND((F16*E16),2)</f>
        <v>7619.88</v>
      </c>
    </row>
    <row r="17" spans="1:7" ht="16.5">
      <c r="A17" s="228"/>
      <c r="B17" s="435" t="s">
        <v>559</v>
      </c>
      <c r="C17" s="437"/>
      <c r="D17" s="525" t="s">
        <v>488</v>
      </c>
      <c r="E17" s="445">
        <v>1</v>
      </c>
      <c r="F17" s="484">
        <v>1653.03</v>
      </c>
      <c r="G17" s="443">
        <f t="shared" ref="G17:G18" si="0">ROUND((F17*E17),2)</f>
        <v>1653.03</v>
      </c>
    </row>
    <row r="18" spans="1:7" ht="16.5">
      <c r="A18" s="228"/>
      <c r="B18" s="435" t="s">
        <v>457</v>
      </c>
      <c r="C18" s="438"/>
      <c r="D18" s="525" t="s">
        <v>449</v>
      </c>
      <c r="E18" s="445">
        <v>6</v>
      </c>
      <c r="F18" s="484">
        <v>700</v>
      </c>
      <c r="G18" s="443">
        <f t="shared" si="0"/>
        <v>4200</v>
      </c>
    </row>
    <row r="19" spans="1:7" ht="13.5">
      <c r="A19" s="309"/>
      <c r="B19" s="313"/>
      <c r="C19" s="313"/>
      <c r="D19" s="526"/>
      <c r="E19" s="314"/>
      <c r="F19" s="315"/>
      <c r="G19" s="444"/>
    </row>
    <row r="20" spans="1:7">
      <c r="A20" s="309"/>
      <c r="B20" s="313"/>
      <c r="C20" s="313"/>
      <c r="D20" s="313"/>
      <c r="E20" s="314"/>
      <c r="F20" s="315"/>
      <c r="G20" s="305"/>
    </row>
    <row r="21" spans="1:7">
      <c r="A21" s="228"/>
      <c r="B21" s="446" t="s">
        <v>451</v>
      </c>
      <c r="C21" s="313"/>
      <c r="D21" s="313"/>
      <c r="E21" s="501"/>
      <c r="F21" s="315"/>
      <c r="G21" s="305">
        <f>ROUND((SUM(G16:G18)),2)</f>
        <v>13472.91</v>
      </c>
    </row>
    <row r="22" spans="1:7">
      <c r="A22" s="228"/>
      <c r="B22" s="446" t="s">
        <v>452</v>
      </c>
      <c r="C22" s="313"/>
      <c r="D22" s="313"/>
      <c r="E22" s="548">
        <v>29.9</v>
      </c>
      <c r="F22" s="315"/>
      <c r="G22" s="305">
        <f>G21*E22/100</f>
        <v>4028.4000899999996</v>
      </c>
    </row>
    <row r="23" spans="1:7">
      <c r="A23" s="228"/>
      <c r="B23" s="446" t="s">
        <v>453</v>
      </c>
      <c r="C23" s="313"/>
      <c r="D23" s="313"/>
      <c r="E23" s="509"/>
      <c r="F23" s="315"/>
      <c r="G23" s="305">
        <f>ROUND((SUM(G21:G22)),2)</f>
        <v>17501.310000000001</v>
      </c>
    </row>
    <row r="24" spans="1:7">
      <c r="A24" s="228"/>
      <c r="B24" s="313"/>
      <c r="C24" s="313"/>
      <c r="D24" s="313"/>
      <c r="E24" s="314"/>
      <c r="F24" s="315"/>
      <c r="G24" s="305"/>
    </row>
    <row r="25" spans="1:7">
      <c r="A25" s="309"/>
      <c r="B25" s="313"/>
      <c r="C25" s="313"/>
      <c r="D25" s="313"/>
      <c r="E25" s="314"/>
      <c r="F25" s="315"/>
      <c r="G25" s="305"/>
    </row>
    <row r="26" spans="1:7">
      <c r="A26" s="228"/>
      <c r="B26" s="313"/>
      <c r="C26" s="313"/>
      <c r="D26" s="313"/>
      <c r="E26" s="314"/>
      <c r="F26" s="315"/>
      <c r="G26" s="305"/>
    </row>
    <row r="27" spans="1:7">
      <c r="A27" s="228"/>
      <c r="B27" s="313"/>
      <c r="C27" s="313"/>
      <c r="D27" s="313"/>
      <c r="E27" s="314"/>
      <c r="F27" s="315"/>
      <c r="G27" s="305"/>
    </row>
    <row r="28" spans="1:7">
      <c r="A28" s="309"/>
      <c r="B28" s="313"/>
      <c r="C28" s="313"/>
      <c r="D28" s="313"/>
      <c r="E28" s="314"/>
      <c r="F28" s="315"/>
      <c r="G28" s="305"/>
    </row>
    <row r="29" spans="1:7">
      <c r="A29" s="309"/>
      <c r="B29" s="313"/>
      <c r="C29" s="313"/>
      <c r="D29" s="313"/>
      <c r="E29" s="314"/>
      <c r="F29" s="315"/>
      <c r="G29" s="305"/>
    </row>
    <row r="30" spans="1:7">
      <c r="A30" s="228"/>
      <c r="B30" s="313"/>
      <c r="C30" s="313"/>
      <c r="D30" s="313"/>
      <c r="E30" s="314"/>
      <c r="F30" s="315"/>
      <c r="G30" s="305"/>
    </row>
    <row r="31" spans="1:7">
      <c r="A31" s="228"/>
      <c r="B31" s="313"/>
      <c r="C31" s="313"/>
      <c r="D31" s="313"/>
      <c r="E31" s="314"/>
      <c r="F31" s="315"/>
      <c r="G31" s="305"/>
    </row>
    <row r="32" spans="1:7">
      <c r="A32" s="228"/>
      <c r="B32" s="313"/>
      <c r="C32" s="313"/>
      <c r="D32" s="313"/>
      <c r="E32" s="314"/>
      <c r="F32" s="315"/>
      <c r="G32" s="305"/>
    </row>
    <row r="33" spans="1:9">
      <c r="A33" s="228"/>
      <c r="B33" s="313"/>
      <c r="C33" s="313"/>
      <c r="D33" s="313"/>
      <c r="E33" s="314"/>
      <c r="F33" s="315"/>
      <c r="G33" s="305"/>
    </row>
    <row r="34" spans="1:9">
      <c r="A34" s="309"/>
      <c r="B34" s="313"/>
      <c r="C34" s="313"/>
      <c r="D34" s="313"/>
      <c r="E34" s="314"/>
      <c r="F34" s="315"/>
      <c r="G34" s="305"/>
    </row>
    <row r="35" spans="1:9">
      <c r="A35" s="228"/>
      <c r="B35" s="313"/>
      <c r="C35" s="313"/>
      <c r="D35" s="313"/>
      <c r="E35" s="314"/>
      <c r="F35" s="315"/>
      <c r="G35" s="305"/>
    </row>
    <row r="36" spans="1:9">
      <c r="A36" s="228"/>
      <c r="B36" s="313"/>
      <c r="C36" s="313"/>
      <c r="D36" s="313"/>
      <c r="E36" s="314"/>
      <c r="F36" s="315"/>
      <c r="G36" s="305"/>
    </row>
    <row r="37" spans="1:9">
      <c r="A37" s="309"/>
      <c r="B37" s="313"/>
      <c r="C37" s="313"/>
      <c r="D37" s="313"/>
      <c r="E37" s="314"/>
      <c r="F37" s="315"/>
      <c r="G37" s="305"/>
    </row>
    <row r="38" spans="1:9">
      <c r="A38" s="499"/>
      <c r="B38" s="500"/>
      <c r="C38" s="500"/>
      <c r="D38" s="500"/>
      <c r="E38" s="501"/>
      <c r="F38" s="502"/>
      <c r="G38" s="503"/>
    </row>
    <row r="39" spans="1:9">
      <c r="A39" s="504"/>
      <c r="B39" s="700" t="s">
        <v>463</v>
      </c>
      <c r="C39" s="700"/>
      <c r="D39" s="700"/>
      <c r="E39" s="700"/>
      <c r="F39" s="505"/>
      <c r="G39" s="506">
        <f>G23</f>
        <v>17501.310000000001</v>
      </c>
      <c r="I39" s="470"/>
    </row>
    <row r="40" spans="1:9">
      <c r="A40" s="507"/>
      <c r="B40" s="507"/>
      <c r="C40" s="507"/>
      <c r="D40" s="507"/>
      <c r="E40" s="507"/>
      <c r="F40" s="507"/>
      <c r="G40" s="508"/>
    </row>
    <row r="41" spans="1:9">
      <c r="A41" s="690" t="s">
        <v>30</v>
      </c>
      <c r="B41" s="691"/>
      <c r="C41" s="692"/>
      <c r="D41" s="222" t="s">
        <v>31</v>
      </c>
      <c r="E41" s="251"/>
      <c r="F41" s="251"/>
      <c r="G41" s="252"/>
    </row>
    <row r="42" spans="1:9">
      <c r="A42" s="687" t="s">
        <v>32</v>
      </c>
      <c r="B42" s="688"/>
      <c r="C42" s="688"/>
      <c r="D42" s="688"/>
      <c r="E42" s="689"/>
      <c r="F42" s="198" t="s">
        <v>33</v>
      </c>
      <c r="G42" s="199"/>
    </row>
    <row r="43" spans="1:9">
      <c r="A43" s="701" t="s">
        <v>193</v>
      </c>
      <c r="B43" s="701"/>
      <c r="C43" s="701"/>
      <c r="D43" s="701"/>
      <c r="E43" s="701"/>
      <c r="F43" s="701"/>
      <c r="G43" s="701"/>
    </row>
    <row r="44" spans="1:9">
      <c r="A44" s="651"/>
      <c r="B44" s="651"/>
      <c r="C44" s="651"/>
      <c r="D44" s="651"/>
      <c r="E44" s="651"/>
      <c r="F44" s="651"/>
      <c r="G44" s="651"/>
    </row>
    <row r="45" spans="1:9">
      <c r="A45" s="651"/>
      <c r="B45" s="651"/>
      <c r="C45" s="651"/>
      <c r="D45" s="651"/>
      <c r="E45" s="651"/>
      <c r="F45" s="651"/>
      <c r="G45" s="651"/>
    </row>
    <row r="46" spans="1:9">
      <c r="A46" s="699"/>
      <c r="B46" s="699"/>
      <c r="C46" s="699"/>
      <c r="D46" s="699"/>
      <c r="E46" s="699"/>
      <c r="F46" s="699"/>
      <c r="G46" s="699"/>
    </row>
  </sheetData>
  <mergeCells count="11">
    <mergeCell ref="A45:G45"/>
    <mergeCell ref="A46:G46"/>
    <mergeCell ref="B39:E39"/>
    <mergeCell ref="A43:G43"/>
    <mergeCell ref="A44:G44"/>
    <mergeCell ref="B5:G5"/>
    <mergeCell ref="A9:F10"/>
    <mergeCell ref="A11:B11"/>
    <mergeCell ref="A42:E42"/>
    <mergeCell ref="A41:C41"/>
    <mergeCell ref="D13:F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20</vt:i4>
      </vt:variant>
      <vt:variant>
        <vt:lpstr>Intervalos nomeados</vt:lpstr>
      </vt:variant>
      <vt:variant>
        <vt:i4>16</vt:i4>
      </vt:variant>
    </vt:vector>
  </HeadingPairs>
  <TitlesOfParts>
    <vt:vector size="36" baseType="lpstr">
      <vt:lpstr>PFP</vt:lpstr>
      <vt:lpstr>PFP_I Equip Proj</vt:lpstr>
      <vt:lpstr>PFP_II Desp Viagens</vt:lpstr>
      <vt:lpstr>PFP_III Ser Graf</vt:lpstr>
      <vt:lpstr>PFP_IV Desp Gerais</vt:lpstr>
      <vt:lpstr>PFP_V Topografia</vt:lpstr>
      <vt:lpstr>PFP_VII Geotecnia</vt:lpstr>
      <vt:lpstr>PFP_X Cronog Financ</vt:lpstr>
      <vt:lpstr>PFP_XII_Mobil_Desmob</vt:lpstr>
      <vt:lpstr>PFP_XIII_ Det_ custos Adm_</vt:lpstr>
      <vt:lpstr>PFP_XIV Det_ Desp Fiscais</vt:lpstr>
      <vt:lpstr>PFP_XV Det_ Enc_ Soc_</vt:lpstr>
      <vt:lpstr>PTP_I Ficha Cur_ </vt:lpstr>
      <vt:lpstr>PTP_II EQUIPE TÉCNICA</vt:lpstr>
      <vt:lpstr>PTP_III Cronog Per NS</vt:lpstr>
      <vt:lpstr>PTP_IV Cronog Per NT e A</vt:lpstr>
      <vt:lpstr>PTP_V Cronog Físico</vt:lpstr>
      <vt:lpstr>Composições</vt:lpstr>
      <vt:lpstr>Reajustamento</vt:lpstr>
      <vt:lpstr>COMP</vt:lpstr>
      <vt:lpstr>PFP!Area_de_impressao</vt:lpstr>
      <vt:lpstr>'PFP_I Equip Proj'!Area_de_impressao</vt:lpstr>
      <vt:lpstr>'PFP_II Desp Viagens'!Area_de_impressao</vt:lpstr>
      <vt:lpstr>'PFP_IV Desp Gerais'!Area_de_impressao</vt:lpstr>
      <vt:lpstr>'PFP_V Topografia'!Area_de_impressao</vt:lpstr>
      <vt:lpstr>'PFP_VII Geotecnia'!Area_de_impressao</vt:lpstr>
      <vt:lpstr>'PFP_X Cronog Financ'!Area_de_impressao</vt:lpstr>
      <vt:lpstr>'PFP_XIII_ Det_ custos Adm_'!Area_de_impressao</vt:lpstr>
      <vt:lpstr>'PFP_XIV Det_ Desp Fiscais'!Area_de_impressao</vt:lpstr>
      <vt:lpstr>'PFP_XV Det_ Enc_ Soc_'!Area_de_impressao</vt:lpstr>
      <vt:lpstr>'PTP_I Ficha Cur_ '!Area_de_impressao</vt:lpstr>
      <vt:lpstr>'PTP_II EQUIPE TÉCNICA'!Area_de_impressao</vt:lpstr>
      <vt:lpstr>'PTP_III Cronog Per NS'!Area_de_impressao</vt:lpstr>
      <vt:lpstr>'PTP_IV Cronog Per NT e A'!Area_de_impressao</vt:lpstr>
      <vt:lpstr>'PTP_V Cronog Físico'!Area_de_impressao</vt:lpstr>
      <vt:lpstr>Reajustamento!Titulos_de_impressao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Marcelo dos Santos Ribeiro</cp:lastModifiedBy>
  <cp:lastPrinted>2017-09-11T21:07:57Z</cp:lastPrinted>
  <dcterms:created xsi:type="dcterms:W3CDTF">2008-11-14T17:51:02Z</dcterms:created>
  <dcterms:modified xsi:type="dcterms:W3CDTF">2017-09-11T21:09:20Z</dcterms:modified>
</cp:coreProperties>
</file>