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001"/>
  <workbookPr codeName="EstaPasta_de_trabalho"/>
  <mc:AlternateContent xmlns:mc="http://schemas.openxmlformats.org/markup-compatibility/2006">
    <mc:Choice Requires="x15">
      <x15ac:absPath xmlns:x15ac="http://schemas.microsoft.com/office/spreadsheetml/2010/11/ac" url="\\srv042sr\2ª_GRR\USA\WALTER\TR SAA Distrito Formoso BJL\2018-11-19 - Orçamento I, II e III - Final\"/>
    </mc:Choice>
  </mc:AlternateContent>
  <xr:revisionPtr revIDLastSave="0" documentId="8_{5CE1E91F-2902-4B94-83C8-D24339295604}" xr6:coauthVersionLast="38" xr6:coauthVersionMax="38" xr10:uidLastSave="{00000000-0000-0000-0000-000000000000}"/>
  <bookViews>
    <workbookView xWindow="0" yWindow="0" windowWidth="14280" windowHeight="12675" activeTab="1" xr2:uid="{00000000-000D-0000-FFFF-FFFF00000000}"/>
  </bookViews>
  <sheets>
    <sheet name="ORÇ MATERIAIS" sheetId="10" r:id="rId1"/>
    <sheet name="ORÇ SERVIÇOS" sheetId="9" r:id="rId2"/>
  </sheets>
  <definedNames>
    <definedName name="_xlnm._FilterDatabase" localSheetId="0" hidden="1">'ORÇ MATERIAIS'!$A$13:$L$52</definedName>
    <definedName name="_xlnm._FilterDatabase" localSheetId="1" hidden="1">'ORÇ SERVIÇOS'!$A$13:$G$81</definedName>
    <definedName name="_xlnm.Print_Area" localSheetId="0">'ORÇ MATERIAIS'!$A$1:$G$107</definedName>
    <definedName name="_xlnm.Print_Area" localSheetId="1">'ORÇ SERVIÇOS'!$A$1:$G$91</definedName>
    <definedName name="Banco">#REF!</definedName>
    <definedName name="_xlnm.Database">#REF!</definedName>
    <definedName name="Bancodedados">#REF!</definedName>
    <definedName name="dsdas">#REF!</definedName>
    <definedName name="MC">#REF!</definedName>
    <definedName name="_xlnm.Print_Titles" localSheetId="0">'ORÇ MATERIAIS'!$1:$13</definedName>
    <definedName name="_xlnm.Print_Titles" localSheetId="1">'ORÇ SERVIÇOS'!$1:$13</definedName>
  </definedNames>
  <calcPr calcId="181029"/>
  <fileRecoveryPr repairLoad="1"/>
</workbook>
</file>

<file path=xl/calcChain.xml><?xml version="1.0" encoding="utf-8"?>
<calcChain xmlns="http://schemas.openxmlformats.org/spreadsheetml/2006/main">
  <c r="G86" i="9" l="1"/>
  <c r="G68" i="9" l="1"/>
  <c r="G67" i="9"/>
  <c r="G66" i="9"/>
  <c r="J60" i="10" l="1"/>
  <c r="K61" i="10"/>
  <c r="J61" i="10"/>
  <c r="K59" i="10"/>
  <c r="J59" i="10"/>
  <c r="G59" i="10"/>
  <c r="K25" i="10"/>
  <c r="K24" i="10"/>
  <c r="J24" i="10"/>
  <c r="G24" i="10"/>
  <c r="J50" i="10"/>
  <c r="K50" i="10"/>
  <c r="J49" i="10"/>
  <c r="K49" i="10"/>
  <c r="K48" i="10"/>
  <c r="K47" i="10"/>
  <c r="J47" i="10"/>
  <c r="G47" i="10"/>
  <c r="J21" i="10"/>
  <c r="J23" i="10"/>
  <c r="K23" i="10"/>
  <c r="K22" i="10"/>
  <c r="J22" i="10"/>
  <c r="G22" i="10"/>
  <c r="K20" i="10"/>
  <c r="J20" i="10"/>
  <c r="J19" i="10"/>
  <c r="K19" i="10"/>
  <c r="K18" i="10"/>
  <c r="J18" i="10"/>
  <c r="G18" i="10"/>
  <c r="J17" i="10"/>
  <c r="K16" i="10"/>
  <c r="J16" i="10"/>
  <c r="G16" i="10"/>
  <c r="K15" i="10"/>
  <c r="J15" i="10"/>
  <c r="G15" i="10"/>
  <c r="K35" i="10"/>
  <c r="K34" i="10"/>
  <c r="J34" i="10"/>
  <c r="G34" i="10"/>
  <c r="J33" i="10"/>
  <c r="K32" i="10"/>
  <c r="J32" i="10"/>
  <c r="G32" i="10"/>
  <c r="J53" i="10"/>
  <c r="K57" i="10"/>
  <c r="J57" i="10"/>
  <c r="G57" i="10"/>
  <c r="J56" i="10"/>
  <c r="K56" i="10"/>
  <c r="K55" i="10"/>
  <c r="J55" i="10"/>
  <c r="G55" i="10"/>
  <c r="K54" i="10"/>
  <c r="J54" i="10"/>
  <c r="K53" i="10"/>
  <c r="G45" i="10"/>
  <c r="K41" i="10"/>
  <c r="J41" i="10"/>
  <c r="K40" i="10"/>
  <c r="J40" i="10"/>
  <c r="J31" i="10"/>
  <c r="K30" i="10"/>
  <c r="K78" i="10"/>
  <c r="J78" i="10"/>
  <c r="G87" i="10"/>
  <c r="K81" i="10"/>
  <c r="J81" i="10"/>
  <c r="G90" i="10"/>
  <c r="G56" i="10"/>
  <c r="G54" i="10"/>
  <c r="G44" i="10"/>
  <c r="G41" i="10"/>
  <c r="G40" i="10"/>
  <c r="G50" i="10"/>
  <c r="G49" i="10"/>
  <c r="G48" i="10"/>
  <c r="G61" i="10"/>
  <c r="G23" i="10"/>
  <c r="G93" i="10"/>
  <c r="J35" i="10" l="1"/>
  <c r="J25" i="10"/>
  <c r="G53" i="10"/>
  <c r="G25" i="10"/>
  <c r="G43" i="10"/>
  <c r="K21" i="10"/>
  <c r="G21" i="10"/>
  <c r="K60" i="10"/>
  <c r="J48" i="10"/>
  <c r="G17" i="10"/>
  <c r="G19" i="10"/>
  <c r="K17" i="10"/>
  <c r="G35" i="10"/>
  <c r="K33" i="10"/>
  <c r="G33" i="10"/>
  <c r="G31" i="10"/>
  <c r="G58" i="10"/>
  <c r="K58" i="10"/>
  <c r="J58" i="10"/>
  <c r="K31" i="10"/>
  <c r="G30" i="10"/>
  <c r="J30" i="10"/>
  <c r="G14" i="9" l="1"/>
  <c r="G14" i="10"/>
  <c r="G88" i="9" l="1"/>
  <c r="G87" i="9"/>
  <c r="J82" i="10" l="1"/>
  <c r="G91" i="10"/>
  <c r="K82" i="10"/>
  <c r="J89" i="10" l="1"/>
  <c r="K88" i="10"/>
  <c r="J87" i="10"/>
  <c r="K86" i="10"/>
  <c r="J86" i="10"/>
  <c r="G95" i="10"/>
  <c r="K87" i="10" l="1"/>
  <c r="J88" i="10"/>
  <c r="K89" i="10"/>
  <c r="J62" i="10"/>
  <c r="K62" i="10"/>
  <c r="J71" i="10"/>
  <c r="K71" i="10"/>
  <c r="J72" i="10"/>
  <c r="K72" i="10"/>
  <c r="J73" i="10"/>
  <c r="K73" i="10"/>
  <c r="J74" i="10"/>
  <c r="K74" i="10"/>
  <c r="J75" i="10"/>
  <c r="K75" i="10"/>
  <c r="J76" i="10"/>
  <c r="K76" i="10"/>
  <c r="J77" i="10"/>
  <c r="K77" i="10"/>
  <c r="J79" i="10"/>
  <c r="K79" i="10"/>
  <c r="J80" i="10"/>
  <c r="K80" i="10"/>
  <c r="J90" i="10"/>
  <c r="K90" i="10"/>
  <c r="J91" i="10"/>
  <c r="K91" i="10"/>
  <c r="J92" i="10"/>
  <c r="K92" i="10"/>
  <c r="J93" i="10"/>
  <c r="K93" i="10"/>
  <c r="J94" i="10"/>
  <c r="K94" i="10"/>
  <c r="J95" i="10"/>
  <c r="K95" i="10"/>
  <c r="J96" i="10"/>
  <c r="K96" i="10"/>
  <c r="J97" i="10"/>
  <c r="K97" i="10"/>
  <c r="G104" i="10"/>
  <c r="G103" i="10"/>
  <c r="G102" i="10"/>
  <c r="G100" i="10"/>
  <c r="G99" i="10"/>
  <c r="G88" i="10"/>
  <c r="G85" i="10"/>
  <c r="G83" i="10"/>
  <c r="G81" i="10"/>
  <c r="G79" i="10"/>
  <c r="G78" i="10"/>
  <c r="G77" i="10"/>
  <c r="K52" i="10"/>
  <c r="J52" i="10"/>
  <c r="K51" i="10"/>
  <c r="J51" i="10"/>
  <c r="G51" i="10"/>
  <c r="K46" i="10"/>
  <c r="J46" i="10"/>
  <c r="K45" i="10"/>
  <c r="J45" i="10"/>
  <c r="K39" i="10"/>
  <c r="J39" i="10"/>
  <c r="K38" i="10"/>
  <c r="J38" i="10"/>
  <c r="G38" i="10"/>
  <c r="K37" i="10"/>
  <c r="J37" i="10"/>
  <c r="K36" i="10"/>
  <c r="J36" i="10"/>
  <c r="G36" i="10"/>
  <c r="J26" i="10"/>
  <c r="K26" i="10"/>
  <c r="J27" i="10"/>
  <c r="K27" i="10"/>
  <c r="J28" i="10"/>
  <c r="K28" i="10"/>
  <c r="J29" i="10"/>
  <c r="K29" i="10"/>
  <c r="G26" i="10"/>
  <c r="G28" i="10"/>
  <c r="B8" i="9" l="1"/>
  <c r="B6" i="9"/>
  <c r="G71" i="9"/>
  <c r="G65" i="9"/>
  <c r="G89" i="9"/>
  <c r="G105" i="10"/>
  <c r="G101" i="10"/>
  <c r="G98" i="10"/>
  <c r="G97" i="10"/>
  <c r="G96" i="10"/>
  <c r="G89" i="10"/>
  <c r="G86" i="10"/>
  <c r="G84" i="10"/>
  <c r="G82" i="10"/>
  <c r="G80" i="10"/>
  <c r="G52" i="10"/>
  <c r="G46" i="10"/>
  <c r="G39" i="10"/>
  <c r="G45" i="9"/>
  <c r="G18" i="9"/>
  <c r="G19" i="9"/>
  <c r="G23" i="9"/>
  <c r="G26" i="9"/>
  <c r="G28" i="9"/>
  <c r="G31" i="9"/>
  <c r="G32" i="9"/>
  <c r="G34" i="9"/>
  <c r="G35" i="9"/>
  <c r="G42" i="9"/>
  <c r="G47" i="9"/>
  <c r="G48" i="9"/>
  <c r="G54" i="9"/>
  <c r="G58" i="9"/>
  <c r="G59" i="9"/>
  <c r="G61" i="9"/>
  <c r="G63" i="9"/>
  <c r="G64" i="9"/>
  <c r="G74" i="9"/>
  <c r="G75" i="9"/>
  <c r="G78" i="9"/>
  <c r="B7" i="9"/>
  <c r="J14" i="10"/>
  <c r="K14" i="10"/>
  <c r="G27" i="10"/>
  <c r="G49" i="9" l="1"/>
  <c r="G33" i="9"/>
  <c r="G57" i="9"/>
  <c r="G55" i="9"/>
  <c r="G52" i="9"/>
  <c r="G51" i="9"/>
  <c r="G37" i="10"/>
  <c r="G62" i="9"/>
  <c r="G25" i="9"/>
  <c r="G73" i="9"/>
  <c r="G60" i="9"/>
  <c r="G17" i="9"/>
  <c r="G24" i="9"/>
  <c r="G27" i="9"/>
  <c r="G20" i="9"/>
  <c r="G29" i="10"/>
  <c r="G29" i="9"/>
  <c r="G30" i="9"/>
  <c r="G22" i="9"/>
  <c r="G21" i="9"/>
  <c r="G77" i="9" l="1"/>
  <c r="G80" i="9"/>
  <c r="G85" i="9"/>
  <c r="G90" i="9" s="1"/>
  <c r="G41" i="9"/>
  <c r="G46" i="9"/>
  <c r="G37" i="9" l="1"/>
  <c r="G40" i="9"/>
  <c r="G39" i="9"/>
  <c r="G36" i="9"/>
  <c r="G76" i="9"/>
  <c r="G79" i="9"/>
  <c r="G38" i="9" l="1"/>
  <c r="G56" i="9" l="1"/>
  <c r="G53" i="9"/>
  <c r="G44" i="9"/>
  <c r="G43" i="9"/>
  <c r="G50" i="9" l="1"/>
  <c r="G81" i="9" s="1"/>
  <c r="G91" i="9" s="1"/>
  <c r="G92" i="9" l="1"/>
  <c r="K108" i="10"/>
  <c r="J108" i="10" l="1"/>
  <c r="G94" i="10" l="1"/>
  <c r="G106" i="10" s="1"/>
  <c r="G66" i="10" l="1"/>
  <c r="G69" i="10"/>
  <c r="G71" i="10"/>
  <c r="G74" i="10"/>
  <c r="G75" i="10" l="1"/>
  <c r="G60" i="10" l="1"/>
  <c r="G62" i="10" s="1"/>
  <c r="G107" i="10" s="1"/>
  <c r="G108" i="10" s="1"/>
</calcChain>
</file>

<file path=xl/sharedStrings.xml><?xml version="1.0" encoding="utf-8"?>
<sst xmlns="http://schemas.openxmlformats.org/spreadsheetml/2006/main" count="439" uniqueCount="275">
  <si>
    <t>m</t>
  </si>
  <si>
    <t>PREPARO DO TERRENO / LIMPEZA DE AREAS</t>
  </si>
  <si>
    <t>M2</t>
  </si>
  <si>
    <t>LEVANTAMENTO DE GUIA OU MEIO-FIO PRE-MOLDADO</t>
  </si>
  <si>
    <t>ESCORAMENTO METALICO DE POSTES C/ ALTURA ATE 7,00m</t>
  </si>
  <si>
    <t>CADASTROS</t>
  </si>
  <si>
    <t>MOVIMENTO DE TERRA E ROCHA</t>
  </si>
  <si>
    <t>DIGITAR !</t>
  </si>
  <si>
    <t>DESCRIÇÃO DOS MATERIAIS</t>
  </si>
  <si>
    <t>Peso Unitário (Kg)</t>
  </si>
  <si>
    <t>Peso Total (Kg)</t>
  </si>
  <si>
    <t>Peças</t>
  </si>
  <si>
    <t>Tubos</t>
  </si>
  <si>
    <t>TOTAL (KG)</t>
  </si>
  <si>
    <t>RAMAIS PREDIAIS</t>
  </si>
  <si>
    <t xml:space="preserve">TOTAL DOS RAMAIS PREDIAIS = R$ </t>
  </si>
  <si>
    <t>PLANILHA ORÇAMENTÁRIA DE OBRAS</t>
  </si>
  <si>
    <t xml:space="preserve"> OBRA:</t>
  </si>
  <si>
    <t xml:space="preserve"> ITEM:</t>
  </si>
  <si>
    <t xml:space="preserve"> CIDADE:</t>
  </si>
  <si>
    <t>PREÇO (R$)</t>
  </si>
  <si>
    <t>ITEM</t>
  </si>
  <si>
    <t>CÓDIGO</t>
  </si>
  <si>
    <t>UNID.</t>
  </si>
  <si>
    <t>QUANT.</t>
  </si>
  <si>
    <t>UNITÁRIO</t>
  </si>
  <si>
    <t>TOTAL</t>
  </si>
  <si>
    <t>TOTAL (R$)</t>
  </si>
  <si>
    <t>M</t>
  </si>
  <si>
    <t>TRANSPORTE DE SOLO, ROCHA E AGREGADOS</t>
  </si>
  <si>
    <t>CARGA / DESCARGA / ESPALHAMENTO DE MATERIAIS</t>
  </si>
  <si>
    <t>CARGA E DESCARGA DE SOLO</t>
  </si>
  <si>
    <t>CARGA E DESCARGA DE LAMA</t>
  </si>
  <si>
    <t>ESPALHAMENTO MECANICO DE SOLO EM BOTA-FORA</t>
  </si>
  <si>
    <t>MOMENTO DE TRANSPORTE P/ MATERIAIS</t>
  </si>
  <si>
    <t>MOMENTO DE TRANSPORTE DE ROCHA, EM CAMINHAO BASCULANTE</t>
  </si>
  <si>
    <t>MOMENTO DE TRANSPORTE DE SOLO, EM CAMINHAO BASCULANTE</t>
  </si>
  <si>
    <t>MOMENTO DE TRANSPORTE DE LAMA, EM CAMINHAO BASCULANTE</t>
  </si>
  <si>
    <t>ESGOTAMENTO</t>
  </si>
  <si>
    <t>ESGOTAMENTO C/ BOMBAS</t>
  </si>
  <si>
    <t>ESGOTAMENTO C/ CONJUNTO MOTO-BOMBA DE SUPERFICIE E SUBMERSA.</t>
  </si>
  <si>
    <t xml:space="preserve"> </t>
  </si>
  <si>
    <t>SERVICOS PRELIMINARES</t>
  </si>
  <si>
    <t>CURVA 90o C/ BOLSAS JGS FoFo</t>
  </si>
  <si>
    <t>CURVA 45o C/ BOLSAS JGS FoFo</t>
  </si>
  <si>
    <t>CURVA 22o30' C/ BOLSAS JGS FoFo</t>
  </si>
  <si>
    <t>CURVA 11o15' C/ BOLSAS JGS FoFo</t>
  </si>
  <si>
    <t>REGISTRO DE GAVETA FoFo C/ BOLSAS P/ TUBOS DE PVC E RPVC PN 10</t>
  </si>
  <si>
    <t>MATERIAIS NAO CODIFICADOS</t>
  </si>
  <si>
    <t>TUBOS, PECAS E CONEXOES DE PVC</t>
  </si>
  <si>
    <t>TUBOS DE PVC RIGIDO PBA PONTA E BOLSA C/ JUNTA ELASTICA (JE)</t>
  </si>
  <si>
    <t>T PVC PBA PB JE CL. 12</t>
  </si>
  <si>
    <t>TUBOS DE  PVC  RIGIDO DEFoFo 1MPa PONTA E BOLSA  C/ JUNTA ELASTICA (JE)</t>
  </si>
  <si>
    <t>CONEXOES DE  PVC  PBA C/ JUNTA ELASTICA (JE) E ACESSORIOS</t>
  </si>
  <si>
    <t>CAP PVC PBA JE</t>
  </si>
  <si>
    <t>LUVA DE CORRER PVC PBA</t>
  </si>
  <si>
    <t>REDUCAO PVC PBA PONTA E BOLSA JE</t>
  </si>
  <si>
    <t>CURVA 22o30' PVC PBA PONTA E BOLSA JE</t>
  </si>
  <si>
    <t>M020516001</t>
  </si>
  <si>
    <t>M020516013</t>
  </si>
  <si>
    <t>CURVA 45o PVC PBA PONTA E BOLSA JE</t>
  </si>
  <si>
    <t>M020517009</t>
  </si>
  <si>
    <t>CURVA 90o PVC PBA PONTA E BOLSA JE</t>
  </si>
  <si>
    <t>TE PVC PBA C/ BOLSAS JE</t>
  </si>
  <si>
    <t>TE DE REDUCAO PVC PBA C/ BOLSAS JE</t>
  </si>
  <si>
    <t>REGISTROS, PECAS E ACESSORIOS DE PVC  P/ LIGACAO PREDIAL</t>
  </si>
  <si>
    <t>ACESSORIOS DE PVC LP P/ POLIETILENO</t>
  </si>
  <si>
    <t>COLAR DE TOMADA C/ TRAVAS E JR PVC LP</t>
  </si>
  <si>
    <t>REGISTRO DE ESFERA C/ BORBOLETA PVC JR</t>
  </si>
  <si>
    <t>REGISTRO DE ESFERA PVC JR</t>
  </si>
  <si>
    <t>TUBOS DE PVC C/ JUNTA ROSCAVEL (JR)</t>
  </si>
  <si>
    <t>CONEXOES DE  PVC  C/  JUNTA ROSCAVEL (JR) E  ACESSORIOS</t>
  </si>
  <si>
    <t>M021505000</t>
  </si>
  <si>
    <t>CURVA 90o PVC JR</t>
  </si>
  <si>
    <t>TUBOS DE POLIETILENO DE ALTA DENSIDADE (PEAD)</t>
  </si>
  <si>
    <t>MATERIAIS DIVERSOS</t>
  </si>
  <si>
    <t>UN</t>
  </si>
  <si>
    <t>CAIXAS P/ HIDROMETROS</t>
  </si>
  <si>
    <t>EQUIPAMENTOS ELETRO-MECANICOS</t>
  </si>
  <si>
    <t>MICRO-MEDICAO RESIDENCIAL</t>
  </si>
  <si>
    <t>HIDROMETRO MULTIJATO MAGNETICO C/ RELOJOARIA SECA</t>
  </si>
  <si>
    <t>TRANSITO E SEGURANCA</t>
  </si>
  <si>
    <t>SINALIZACAO</t>
  </si>
  <si>
    <t>CONE C/ FAIXA REFLETORA P/DESVIO DE TRAFEGO E/OU REDUCAO DA AREA DE CIRCULACAO, INCL. FORNEC. E REMOCAO P/ OUTRO LOCAL DA OBRA (DP0301-02)</t>
  </si>
  <si>
    <t>REDUTOR DE VELOCIDADE EM CONCRETO SIMPLES (TIPO QUEBRA-MOLA), INCL. FORNEC. DE MAT., IMPLANTACAO E RETIRADA APOS EXEC. DAS OBRAS (DP0301-03)</t>
  </si>
  <si>
    <t>TAPUMES E CERCAS DE PROTECAO</t>
  </si>
  <si>
    <t>ESCORAMENTOS DE PROTECAO</t>
  </si>
  <si>
    <t>PASSADICOS PROVISORIOS</t>
  </si>
  <si>
    <t>CERCA DE PROTECAO C/SINALIZACAO LUMINOSA(CORDA LUMINOSA OU SINALIZADOR),P/ABERT.DE VALAS,C/MONTANTES A CADA 3m,E TELA PVC,INCL.FORNEC.TRANP.INSTAL.E REMOCAO P/OUTRO LOCAL DA OBRA(DP0302-02)(USO 10x)</t>
  </si>
  <si>
    <t>SERVICOS TOPOGRAFICOS PARA LOCACAO E CADASTRO DE OBRAS</t>
  </si>
  <si>
    <t>CADASTRO COMPLETO DE REDE DE DISTRIBUICAO DE AGUA</t>
  </si>
  <si>
    <t>CADASTRO DE LIGACOES DOMICILIARES (NOVAS) EM REDES DE AGUA/ESGOTO</t>
  </si>
  <si>
    <t>ESCAVACOES DE VALAS P/ ADUTORAS E REDES DE DISTRIBUICAO DE AGUA (APLICA-SE P/ LINHAS DE RECALQUE DE ESGOTO)</t>
  </si>
  <si>
    <t>ATERROS DE VALAS / POCOS / CAVAS DE FUNDACAO</t>
  </si>
  <si>
    <t>ENVOLTORIAS E BERCOS P/ VALAS</t>
  </si>
  <si>
    <t>REBAIXAMENTO DE LENCOL FREATICO</t>
  </si>
  <si>
    <t>REBAIXAMENTO DE LENCOL FREATICO C/ PONTEIRAS FILTRANTES EM VALAS, ESTAGIO SIMPLES, CRAVACAO DE PONTEIRA C/ JATEAMENTO DE AGUA</t>
  </si>
  <si>
    <t>TUBULAÇOES DE ADUTORAS E REDES DE DISTRIBUIÇAO DE AGUA, INCL. PEÇAS E CONEXOES - PVC RIGIDO E PVC REFORÇADO C/ FIBRA DE VIDRO (RPVC) DE PONTA E BOLSA C/ JUNTA ELASTICA</t>
  </si>
  <si>
    <t>un</t>
  </si>
  <si>
    <t>ESCAV. MANUAL DE VALAS - AGUA - EM SOLO DE 1a CAT.EXECUTADA C/ PROFUND. ATE 1,50m</t>
  </si>
  <si>
    <t>ESCAV. MANUAL DE VALAS - AGUA - EM SOLO DE 2a CAT.EXECUTADA C/ PROFUND. ATE 1,50m</t>
  </si>
  <si>
    <t>ESCAV. MANUAL DE VALAS - AGUA - EM LAMA EXECUTADA C/ PROFUND. ATE 1,50m</t>
  </si>
  <si>
    <t>ESCAV. MECANIZ. DE VALAS - AGUA - EM SOLO DE 2a CAT. EXECUTADA ENTRE AS PROFUND. DE 0 A 2,00m</t>
  </si>
  <si>
    <t>ESCAV. DE VALAS - AGUA - EM ROCHA BRANDA EXECUTADA ENTRE AS PROFUND. DE 0 A 2,00m, C/USO DE ROMPEDOR PNEUMATICO</t>
  </si>
  <si>
    <t>m3</t>
  </si>
  <si>
    <t>m2</t>
  </si>
  <si>
    <t>Data:</t>
  </si>
  <si>
    <t>Revisão:</t>
  </si>
  <si>
    <t>Elaborado:</t>
  </si>
  <si>
    <t>PROJETO BÁSICO</t>
  </si>
  <si>
    <t>EXEC. DE ATERRO EM VALAS/POCOS/CAVAS DE FUNDACAO, C/ FORNEC. DE SOLO, INCL.  LANCAM., ESPALHAM., COMPACT. C/PLACA VIBRATORIA, SOQUETE PNEUMATICO OU  SOQUETE MANUAL - DMT=20KM</t>
  </si>
  <si>
    <t>EXEC. DE ENVOLTORIA OU BERCO DE AREIA EM VALAS, INCL. LANCAM., ESPALHAM. E COMPACT. C/PLACA VIBRATORIA, SOQUETE PNEUMATICO OU SOQUETE MANUAL , C/ FORNEC. DO MAT. - DMT=20KM</t>
  </si>
  <si>
    <t>m3xkm</t>
  </si>
  <si>
    <t>h</t>
  </si>
  <si>
    <t>ASSENT. MONTAGEM E REMOCAO DE TUBULACOES, PECAS, CONEXOES, VALVULAS E APARELHOS</t>
  </si>
  <si>
    <t>TRANSPORTE DE TUBOS, PECAS E CONEXOES</t>
  </si>
  <si>
    <t>CARGA E DESCARGA DE TUBOS, PECAS E CONEXOES DE PVC RIG./ RPVC / PRFV</t>
  </si>
  <si>
    <t>CARGA E DESCARGA DE TUBOS PVC RIG. / RPVC / PRFV, DN ATE 350 mm</t>
  </si>
  <si>
    <t>MOMENTO DE TRANSPORTE P/TUBOS, PECAS E CONEX. DE PVC RIGIDO/RPVC / PRFV</t>
  </si>
  <si>
    <t>MOMENTO DE TRANSPORTE P/TUBOS, PECAS E CONEXOES DE PVC RIG./RPVC / PRFV C/DN ATE 350mm (DISTANCIA ATE 30km)</t>
  </si>
  <si>
    <t>mxkm</t>
  </si>
  <si>
    <t>DEMOLICAO E RECOMPOSICAO DE PAVIMENTOS</t>
  </si>
  <si>
    <t>LEVANTAMENTO / DEMOLICAO DE PAVIMENTO EM ABERTURA DE VALAS</t>
  </si>
  <si>
    <t>RECOMPOSICAO DE PAVIMENTACAO P/ FECHAMENTO DE VALAS</t>
  </si>
  <si>
    <t>RECOMPOSICAO DE PASSEIO C/PLACA DE CONCRETO S/ APROVEITAMENTO DE MAT. DEMOLIDO</t>
  </si>
  <si>
    <t>LIGACOES PREDIAIS DE AGUA</t>
  </si>
  <si>
    <t>Verificado por:</t>
  </si>
  <si>
    <t>TOTAL - A VALOR PRESENTE - TAXA DE JUROS 12% a.a. (R$)</t>
  </si>
  <si>
    <t xml:space="preserve">TOTAL DA REDE = R$ </t>
  </si>
  <si>
    <t xml:space="preserve">REDE DE DISTRIBUIÇÃO </t>
  </si>
  <si>
    <t>Valor do BDI (%):</t>
  </si>
  <si>
    <t xml:space="preserve">PC   </t>
  </si>
  <si>
    <t>RAMAL PREDIAL DE AGUA - CATEGORIAS 1 E 2 DE SOLO</t>
  </si>
  <si>
    <t>REDE DE DISTRIBUIÇÃO</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</si>
  <si>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</si>
  <si>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</si>
  <si>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</si>
  <si>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DEFOFO OU PRFV OU RPVC PARA REDE DE ÁGUA, DN 150 MM, JUNTA ELÁSTICA INTEGRADA, INSTALADO EM LOCAL COM NÍVEL ALTO DE INTERFERÊNCIAS (NÃO INCLUI FORNECIMENTO). AF_11/2017</t>
  </si>
  <si>
    <t>PLACA DE OBRA EM CHAPA DE ACO GALVANIZADO</t>
  </si>
  <si>
    <t>RAMAL PREDIAL EM TUBO PEAD 20MM - FORNECIMENTO, INSTALAÇÃO, ESCAVAÇÃO E REATERRO</t>
  </si>
  <si>
    <t>LIGACAO DA REDE 50MM AO RAMAL PREDIAL 1/2"</t>
  </si>
  <si>
    <t>CARGA, MANOBRAS E DESCARGA DE AREIA, BRITA, PEDRA DE MAO E SOLOS COM CAMINHAO BASCULANTE 6 M3 (DESCARGA LIVRE)</t>
  </si>
  <si>
    <t>ESPALHAMENTO DE MATERIAL DE 1A CATEGORIA COM TRATOR DE ESTEIRA COM 153HP</t>
  </si>
  <si>
    <t>REASSENTAMENTO DE PARALELEPIPEDO SOBRE COLCHAO DE PO DE PEDRA ESPESSURA 10CM, REJUNTADO COM BETUME E PEDRISCO, CONSIDERANDO APROVEITAMENTO DO PARALELEPIPEDO</t>
  </si>
  <si>
    <t>LIMPEZA FINAL DA OBRA</t>
  </si>
  <si>
    <t>PASSADICOS COM TABUAS DE MADEIRA PARA PEDESTRES</t>
  </si>
  <si>
    <t>PASSADICOS COM TABUAS DE MADEIRA PARA VEICULOS</t>
  </si>
  <si>
    <t>DEMOLIÇÃO DE PAVIMENTO INTERTRAVADO, DE FORMA MANUAL, COM REAPROVEITAMENTO. AF_12/2017</t>
  </si>
  <si>
    <t>CERCA COM MOUROES DE MADEIRA, 7,5X7,5CM, ESPACAMENTO DE 2M, ALTURA LIVRE DE 2M, CRAVADOS 0,5M, COM 4 FIOS DE ARAME FARPADO Nº 14 CLASSE 250</t>
  </si>
  <si>
    <t xml:space="preserve">UN    </t>
  </si>
  <si>
    <t xml:space="preserve">M     </t>
  </si>
  <si>
    <t>TÊ REDUÇÃO BBB JE F.F. X PBA</t>
  </si>
  <si>
    <t>TÊ REDUÇÃO BBB JE F.F. 150 X 50 PBA</t>
  </si>
  <si>
    <t>TÊ REDUÇÃO BBB JE F.F. 150 X 75 PBA</t>
  </si>
  <si>
    <t>CAIXAS DE DESCARGA</t>
  </si>
  <si>
    <t>PC</t>
  </si>
  <si>
    <t xml:space="preserve">TOTAL DAS CAIXAS DE DESCARGA = R$ </t>
  </si>
  <si>
    <t>CONEXOES DE FoFo DUCTIL C/ PONTA E BOLSA C/ JUNTA ELASTICA (JGS), INCLUINDO ANEIS DE BORRACHA</t>
  </si>
  <si>
    <t>C90 JGS FoFo DN 150 22,700 kg</t>
  </si>
  <si>
    <t>C45 JGS FoFo DN 150 20,700 kg</t>
  </si>
  <si>
    <t>C22 JGS FoFo DN 150 18,700 kg</t>
  </si>
  <si>
    <t>C11 JGS FoFo DN 150 16,800 kg</t>
  </si>
  <si>
    <t>RG BV P/ PVC / RPVC PN10  FoFo DN 50 11,000 kgg</t>
  </si>
  <si>
    <t>TUBOS DE  PVC  RIGIDO DEFoFo PONTA E BOLSA  C/ JUNTA ELASTICAINTEGRADA (JE)</t>
  </si>
  <si>
    <t>C22o30' PVC PBA PB JE DN   50</t>
  </si>
  <si>
    <t>C22o30' PVC PBA PB JE DN 100</t>
  </si>
  <si>
    <t>C45o PVC PBA PB JE DN   75</t>
  </si>
  <si>
    <t>ADAPTADOR PVC LP P/ POLIETILENO DN 20 X 1/2'</t>
  </si>
  <si>
    <t>CT C/ TR. JR PVC LP DN 50 X 1/2'</t>
  </si>
  <si>
    <t>CJ</t>
  </si>
  <si>
    <t>T PEAD CL. 10,0 kgf/cm?</t>
  </si>
  <si>
    <t>SELO TIPO "A" PADRAO EMBASA P/ SELAGEM DE HIDROMETRO</t>
  </si>
  <si>
    <t>LACRE ANTI FURTO</t>
  </si>
  <si>
    <t>CONJUNTO DE CONEXOES PARA HIDROMETRO 3m3 DN 1/2" EM PP</t>
  </si>
  <si>
    <t>Bruno Alcântara</t>
  </si>
  <si>
    <t>BOM JESUS DA LAPA</t>
  </si>
  <si>
    <t>SIAA FORMOSO</t>
  </si>
  <si>
    <t>Equipe Técnica</t>
  </si>
  <si>
    <t>CAIXA PARA HIDROMETRO CONCRETO PRE MOLDADO</t>
  </si>
  <si>
    <t>CAP, PVC PBA, JE, DN 50 / DE 60 MM,  PARA REDE DE AGUA (NBR 10351)</t>
  </si>
  <si>
    <t>CURVA PVC PBA, JE, PB, 22 GRAUS, DN 75 / DE 85 MM, PARA REDE AGUA (NBR 10351)</t>
  </si>
  <si>
    <t>CURVA PVC PBA, JE, PB, 45 GRAUS, DN 50 / DE 60 MM, PARA REDE AGUA (NBR 10351)</t>
  </si>
  <si>
    <t>CURVA PVC PBA, JE, PB, 90 GRAUS, DN 50 / DE 60 MM, PARA REDE AGUA (NBR 10351)</t>
  </si>
  <si>
    <t>CURVA PVC 90 GRAUS, ROSCAVEL, 1/2",  AGUA FRIA PREDIAL</t>
  </si>
  <si>
    <t>HIDROMETRO UNIJATO, VAZAO MAXIMA DE 3,0 M3/H, DE 1/2"</t>
  </si>
  <si>
    <t>LUVA DE CORRER, PVC PBA, JE, DN 50 / DE 60 MM, PARA REDE AGUA (NBR 10351)</t>
  </si>
  <si>
    <t>REDUCAO PVC PBA, JE, PB, DN 100 X 50 / DE 110 X 60 MM, PARA REDE DE AGUA</t>
  </si>
  <si>
    <t>REDUCAO PVC PBA, JE, PB, DN 100 X 75 / DE 110 X 85 MM, PARA REDE DE AGUA</t>
  </si>
  <si>
    <t>REDUCAO PVC PBA, JE, PB, DN 75 X 50 / DE 85 X 60 MM, PARA REDE DE AGUA</t>
  </si>
  <si>
    <t>REGISTRO DE ESFERA PVC, COM BORBOLETA, COM ROSCA EXTERNA, DE 1/2"</t>
  </si>
  <si>
    <t>REGISTRO DE ESFERA, PVC, COM VOLANTE, VS, ROSCAVEL, DN 2", COM CORPO DIVIDIDO</t>
  </si>
  <si>
    <t>TE DE REDUCAO, PVC PBA, BBB, JE, DN 75 X 50 / DE 85 X 60 MM, PARA REDE AGUA (NBR 10351)</t>
  </si>
  <si>
    <t>TE, PVC PBA, BBB, 90 GRAUS, DN 100 / DE 110 MM, PARA REDE  AGUA (NBR 10351)</t>
  </si>
  <si>
    <t>TE, PVC PBA, BBB, 90 GRAUS, DN 50 / DE 60 MM, PARA REDE AGUA (NBR 10351)</t>
  </si>
  <si>
    <t>TE, PVC PBA, BBB, 90 GRAUS, DN 75 / DE 85 MM, PARA REDE AGUA (NBR 10351)</t>
  </si>
  <si>
    <t>TUBO DE POLIETILENO DE ALTA DENSIDADE (PEAD), PE-80, DE = 20 MM X 2,3 MM DE PAREDE, PARA LIGACAO DE AGUA PREDIAL (NBR 15561)</t>
  </si>
  <si>
    <t>TUBO PVC DEFOFO, JEI, 1 MPA, DN 100 MM, PARA REDE DE AGUA (NBR 7665)</t>
  </si>
  <si>
    <t>TUBO PVC DEFOFO, JEI, 1 MPA, DN 150 MM, PARA REDE DE  AGUA (NBR 7665)</t>
  </si>
  <si>
    <t>TUBO PVC PBA JEI, CLASSE 12, DN 50 MM, PARA REDE DE AGUA (NBR 5647)</t>
  </si>
  <si>
    <t>TUBO PVC PBA JEI, CLASSE 12, DN 75 MM, PARA REDE DE AGUA (NBR 5647)</t>
  </si>
  <si>
    <t>TUBO PVC PBA JEI, CLASSE 15, DN 100 MM, PARA REDE DE AGUA (NBR 5647)</t>
  </si>
  <si>
    <t>TUBO PVC, ROSCAVEL, 1/2", AGUA FRIA PREDIAL</t>
  </si>
  <si>
    <t>M020701001 (EMBASA)</t>
  </si>
  <si>
    <t>M010902009 (EMBASA)</t>
  </si>
  <si>
    <t>M010903009 (EMBASA)</t>
  </si>
  <si>
    <t>M010904009 (EMBASA)</t>
  </si>
  <si>
    <t>M012209001 (EMBASA)</t>
  </si>
  <si>
    <t>36084 (SINAPI)</t>
  </si>
  <si>
    <t>36373 (SINAPI)</t>
  </si>
  <si>
    <t>36377 (SINAPI)</t>
  </si>
  <si>
    <t>9828 (SINAPI)</t>
  </si>
  <si>
    <t>1206 (SINAPI)</t>
  </si>
  <si>
    <t>3825 (SINAPI)</t>
  </si>
  <si>
    <t>1823 (SINAPI)</t>
  </si>
  <si>
    <t>1831 (SINAPI)</t>
  </si>
  <si>
    <t>1845 (SINAPI)</t>
  </si>
  <si>
    <t>20327 (SINAPI)</t>
  </si>
  <si>
    <t>11321 (SINAPI)</t>
  </si>
  <si>
    <t>11323 (SINAPI)</t>
  </si>
  <si>
    <t>7048 (SINAPI)</t>
  </si>
  <si>
    <t>7088 (SINAPI)</t>
  </si>
  <si>
    <t>41892 (SINAPI)</t>
  </si>
  <si>
    <t>11493 (SINAPI)</t>
  </si>
  <si>
    <t>9825 (SINAPI)</t>
  </si>
  <si>
    <t>11671 (SINAPI)</t>
  </si>
  <si>
    <t>M020703017 (EMBASA)</t>
  </si>
  <si>
    <t>6036 (SINAPI)</t>
  </si>
  <si>
    <t>9856 (SINAPI)</t>
  </si>
  <si>
    <t>1937 (SINAPI)</t>
  </si>
  <si>
    <t>9813 (SINAPI)</t>
  </si>
  <si>
    <t>11882 (SINAPI)</t>
  </si>
  <si>
    <t>12773 (SINAPI)</t>
  </si>
  <si>
    <t>74219/1 (SINAPI)</t>
  </si>
  <si>
    <t>74219/2 (SINAPI)</t>
  </si>
  <si>
    <t>93358 (SINAPI)</t>
  </si>
  <si>
    <t>90082 (SINAPI)</t>
  </si>
  <si>
    <t>ESCAVAÇÃO MECANIZADA DE VALA COM PROF. ATÉ 1,5 M (MÉDIA ENTRE MONTANTE E JUSANTE/UMA COMPOSIÇÃO POR TRECHO)</t>
  </si>
  <si>
    <t>72915 (SINAPI)</t>
  </si>
  <si>
    <t>96385 (SINAPI)</t>
  </si>
  <si>
    <t xml:space="preserve">EXECUÇÃO E COMPACTAÇÃO DE ATERRO COM SOLO PREDOMINANTEMENTE ARGILOSO - EXCLUSIVE ESCAVAÇÃO, CARGA E TRANSPORTE E SOLO. </t>
  </si>
  <si>
    <t>72888 (SINAPI)</t>
  </si>
  <si>
    <t>74034/1 (SINAPI)</t>
  </si>
  <si>
    <t>74209/1 (SINAPI)</t>
  </si>
  <si>
    <t>97053 (SINAPI)</t>
  </si>
  <si>
    <t>9537 (SINAPI)</t>
  </si>
  <si>
    <t>30310 (EMBASA)</t>
  </si>
  <si>
    <t>40104 (EMBASA)</t>
  </si>
  <si>
    <t>50113 (EMBASA)</t>
  </si>
  <si>
    <t>50155 (EMBASA)</t>
  </si>
  <si>
    <t>50501 (EMBASA)</t>
  </si>
  <si>
    <t>60201 (EMBASA)</t>
  </si>
  <si>
    <t>60204 (EMBASA)</t>
  </si>
  <si>
    <t>97121 (SINAPI)</t>
  </si>
  <si>
    <t>97122 (SINAPI)</t>
  </si>
  <si>
    <t>97123 (SINAPI)</t>
  </si>
  <si>
    <t>97127 (SINAPI)</t>
  </si>
  <si>
    <t>130101 (EMBASA)</t>
  </si>
  <si>
    <t>130401 (EMBASA)</t>
  </si>
  <si>
    <t>140113 (EMBASA)</t>
  </si>
  <si>
    <t>97635  (SINAPI)</t>
  </si>
  <si>
    <t>73790/2  (SINAPI)</t>
  </si>
  <si>
    <t>140210 (EMBASA)</t>
  </si>
  <si>
    <t>74253/1  (SINAPI)</t>
  </si>
  <si>
    <t>83878  (SINAPI)</t>
  </si>
  <si>
    <t>40113 (EMBASA)</t>
  </si>
  <si>
    <r>
      <rPr>
        <b/>
        <sz val="8.5"/>
        <rFont val="Times New Roman"/>
        <family val="1"/>
      </rPr>
      <t xml:space="preserve"> BASE DE PREÇOS</t>
    </r>
    <r>
      <rPr>
        <sz val="8.5"/>
        <rFont val="Times New Roman"/>
        <family val="1"/>
      </rPr>
      <t>:  EMBASA E SINAPI</t>
    </r>
  </si>
  <si>
    <r>
      <rPr>
        <b/>
        <sz val="8.5"/>
        <rFont val="Times New Roman"/>
        <family val="1"/>
      </rPr>
      <t xml:space="preserve"> BASE DE PREÇOS</t>
    </r>
    <r>
      <rPr>
        <sz val="8.5"/>
        <rFont val="Times New Roman"/>
        <family val="1"/>
      </rPr>
      <t>: EMBASA E SINAPI</t>
    </r>
  </si>
  <si>
    <t>74142/2 (SINAPI)</t>
  </si>
  <si>
    <t>M089000140 (EMBASA)</t>
  </si>
  <si>
    <t>M089000141 (EMBASA)</t>
  </si>
  <si>
    <t>M089000200 (EMBASA)</t>
  </si>
  <si>
    <t>]</t>
  </si>
  <si>
    <t>M020521013</t>
  </si>
  <si>
    <t>M020521017</t>
  </si>
  <si>
    <t>DESCRIÇÃO DOS SERVIÇOS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</si>
</sst>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R$ &quot;* #,##0.00_);_(&quot;R$ &quot;* \(#,##0.00\);_(&quot;R$ &quot;* &quot;-&quot;??_);_(@_)"/>
    <numFmt numFmtId="165" formatCode="_(* #,##0.00_);_(* \(#,##0.00\);_(* &quot;-&quot;??_);_(@_)"/>
    <numFmt numFmtId="166" formatCode="_(* #,##0.000_);_(* \(#,##0.000\);_(* &quot;-&quot;??_);_(@_)"/>
  </numFmts>
  <fonts count="2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8"/>
      <name val="Arial"/>
      <family val="2"/>
    </font>
    <font>
      <sz val="10"/>
      <name val="Arial"/>
      <family val="2"/>
    </font>
    <font>
      <sz val="11"/>
      <color theme="1"/>
      <name val="Calibri"/>
      <family val="2"/>
      <scheme val="minor"/>
    </font>
    <font>
      <sz val="11"/>
      <color rgb="FF000000"/>
      <name val="Calibri"/>
      <family val="2"/>
    </font>
    <font>
      <sz val="8"/>
      <color rgb="FFFF0000"/>
      <name val="Times New Roman"/>
      <family val="1"/>
    </font>
    <font>
      <b/>
      <sz val="10"/>
      <name val="Times New Roman"/>
      <family val="1"/>
    </font>
    <font>
      <sz val="10"/>
      <name val="Times New Roman"/>
      <family val="1"/>
    </font>
    <font>
      <b/>
      <sz val="12"/>
      <name val="Times New Roman"/>
      <family val="1"/>
    </font>
    <font>
      <sz val="9"/>
      <name val="Times New Roman"/>
      <family val="1"/>
    </font>
    <font>
      <sz val="8.5"/>
      <name val="Times New Roman"/>
      <family val="1"/>
    </font>
    <font>
      <b/>
      <sz val="8"/>
      <name val="Times New Roman"/>
      <family val="1"/>
    </font>
    <font>
      <b/>
      <sz val="8.5"/>
      <name val="Times New Roman"/>
      <family val="1"/>
    </font>
    <font>
      <sz val="7"/>
      <name val="Times New Roman"/>
      <family val="1"/>
    </font>
    <font>
      <sz val="8"/>
      <name val="Times New Roman"/>
      <family val="1"/>
    </font>
    <font>
      <sz val="8"/>
      <color theme="0" tint="-0.249977111117893"/>
      <name val="Times New Roman"/>
      <family val="1"/>
    </font>
    <font>
      <sz val="8"/>
      <color theme="0"/>
      <name val="Times New Roman"/>
      <family val="1"/>
    </font>
    <font>
      <b/>
      <i/>
      <sz val="8"/>
      <name val="Times New Roman"/>
      <family val="1"/>
    </font>
    <font>
      <b/>
      <sz val="8"/>
      <color rgb="FF0000FF"/>
      <name val="Times New Roman"/>
      <family val="1"/>
    </font>
    <font>
      <sz val="11"/>
      <color rgb="FF000000"/>
      <name val="Calibri"/>
      <family val="2"/>
    </font>
    <font>
      <sz val="18"/>
      <color theme="3"/>
      <name val="Cambria"/>
      <family val="2"/>
      <scheme val="major"/>
    </font>
    <font>
      <sz val="7"/>
      <name val="Tahoma"/>
      <family val="2"/>
    </font>
  </fonts>
  <fills count="8">
    <fill>
      <patternFill patternType="none"/>
    </fill>
    <fill>
      <patternFill patternType="gray125"/>
    </fill>
    <fill>
      <patternFill patternType="solid">
        <fgColor indexed="52"/>
        <bgColor indexed="64"/>
      </patternFill>
    </fill>
    <fill>
      <patternFill patternType="solid">
        <fgColor rgb="FFFFFFCC"/>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50">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double">
        <color indexed="64"/>
      </top>
      <bottom/>
      <diagonal/>
    </border>
    <border>
      <left/>
      <right style="double">
        <color indexed="64"/>
      </right>
      <top/>
      <bottom/>
      <diagonal/>
    </border>
    <border>
      <left/>
      <right style="double">
        <color indexed="64"/>
      </right>
      <top style="thin">
        <color indexed="64"/>
      </top>
      <bottom/>
      <diagonal/>
    </border>
    <border>
      <left style="thin">
        <color indexed="64"/>
      </left>
      <right style="double">
        <color indexed="64"/>
      </right>
      <top style="hair">
        <color indexed="64"/>
      </top>
      <bottom style="hair">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style="thin">
        <color indexed="64"/>
      </top>
      <bottom style="double">
        <color indexed="64"/>
      </bottom>
      <diagonal/>
    </border>
    <border>
      <left style="double">
        <color indexed="64"/>
      </left>
      <right style="thin">
        <color indexed="64"/>
      </right>
      <top/>
      <bottom/>
      <diagonal/>
    </border>
    <border>
      <left style="thin">
        <color indexed="64"/>
      </left>
      <right style="double">
        <color indexed="64"/>
      </right>
      <top/>
      <bottom/>
      <diagonal/>
    </border>
    <border>
      <left style="double">
        <color indexed="64"/>
      </left>
      <right/>
      <top/>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bottom style="hair">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double">
        <color indexed="64"/>
      </left>
      <right style="thin">
        <color indexed="64"/>
      </right>
      <top style="hair">
        <color indexed="64"/>
      </top>
      <bottom style="hair">
        <color indexed="64"/>
      </bottom>
      <diagonal/>
    </border>
    <border>
      <left style="double">
        <color indexed="64"/>
      </left>
      <right/>
      <top/>
      <bottom style="double">
        <color indexed="64"/>
      </bottom>
      <diagonal/>
    </border>
    <border>
      <left/>
      <right/>
      <top/>
      <bottom style="double">
        <color indexed="64"/>
      </bottom>
      <diagonal/>
    </border>
    <border>
      <left style="double">
        <color indexed="64"/>
      </left>
      <right style="thin">
        <color indexed="64"/>
      </right>
      <top/>
      <bottom style="hair">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bottom style="thin">
        <color indexed="64"/>
      </bottom>
      <diagonal/>
    </border>
    <border>
      <left style="double">
        <color indexed="64"/>
      </left>
      <right/>
      <top style="thin">
        <color indexed="64"/>
      </top>
      <bottom/>
      <diagonal/>
    </border>
    <border>
      <left/>
      <right style="double">
        <color indexed="64"/>
      </right>
      <top/>
      <bottom style="thin">
        <color indexed="64"/>
      </bottom>
      <diagonal/>
    </border>
    <border>
      <left/>
      <right style="double">
        <color indexed="64"/>
      </right>
      <top/>
      <bottom style="double">
        <color indexed="64"/>
      </bottom>
      <diagonal/>
    </border>
    <border>
      <left style="thin">
        <color rgb="FFB2B2B2"/>
      </left>
      <right style="thin">
        <color rgb="FFB2B2B2"/>
      </right>
      <top style="thin">
        <color rgb="FFB2B2B2"/>
      </top>
      <bottom style="thin">
        <color rgb="FFB2B2B2"/>
      </bottom>
      <diagonal/>
    </border>
    <border>
      <left style="double">
        <color indexed="64"/>
      </left>
      <right/>
      <top style="thin">
        <color indexed="64"/>
      </top>
      <bottom style="thin">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s>
  <cellStyleXfs count="83">
    <xf numFmtId="0" fontId="0" fillId="0" borderId="0"/>
    <xf numFmtId="0" fontId="7" fillId="0" borderId="0"/>
    <xf numFmtId="0" fontId="11" fillId="0" borderId="0"/>
    <xf numFmtId="0" fontId="7" fillId="0" borderId="0"/>
    <xf numFmtId="0" fontId="7" fillId="0" borderId="0"/>
    <xf numFmtId="0" fontId="7" fillId="0" borderId="0"/>
    <xf numFmtId="0" fontId="7" fillId="0" borderId="0"/>
    <xf numFmtId="0" fontId="10" fillId="3" borderId="42" applyNumberFormat="0" applyFont="0" applyAlignment="0" applyProtection="0"/>
    <xf numFmtId="9" fontId="6" fillId="0" borderId="0" applyFont="0" applyFill="0" applyBorder="0" applyAlignment="0" applyProtection="0"/>
    <xf numFmtId="9" fontId="7" fillId="0" borderId="0" quotePrefix="1">
      <protection locked="0"/>
    </xf>
    <xf numFmtId="9" fontId="7" fillId="0" borderId="0" applyFont="0" applyFill="0" applyBorder="0" applyAlignment="0" applyProtection="0"/>
    <xf numFmtId="165" fontId="7" fillId="0" borderId="0" quotePrefix="1">
      <protection locked="0"/>
    </xf>
    <xf numFmtId="165" fontId="7" fillId="0" borderId="0" quotePrefix="1">
      <protection locked="0"/>
    </xf>
    <xf numFmtId="165" fontId="7" fillId="0" borderId="0" applyFont="0" applyFill="0" applyBorder="0" applyAlignment="0" applyProtection="0"/>
    <xf numFmtId="165" fontId="6" fillId="0" borderId="0" applyFont="0" applyFill="0" applyBorder="0" applyAlignment="0" applyProtection="0"/>
    <xf numFmtId="165" fontId="7" fillId="0" borderId="0" applyFont="0" applyFill="0" applyBorder="0" applyAlignment="0" applyProtection="0"/>
    <xf numFmtId="165" fontId="9" fillId="0" borderId="0" applyFont="0" applyFill="0" applyBorder="0" applyAlignment="0" applyProtection="0"/>
    <xf numFmtId="0" fontId="6" fillId="0" borderId="0"/>
    <xf numFmtId="0" fontId="6" fillId="0" borderId="0"/>
    <xf numFmtId="164" fontId="6" fillId="0" borderId="0" applyFont="0" applyFill="0" applyBorder="0" applyAlignment="0" applyProtection="0"/>
    <xf numFmtId="164" fontId="6" fillId="0" borderId="0" applyFont="0" applyFill="0" applyBorder="0" applyAlignment="0" applyProtection="0"/>
    <xf numFmtId="0" fontId="11" fillId="0" borderId="0"/>
    <xf numFmtId="0" fontId="6" fillId="0" borderId="0"/>
    <xf numFmtId="0" fontId="6" fillId="0" borderId="0"/>
    <xf numFmtId="0" fontId="6" fillId="0" borderId="0"/>
    <xf numFmtId="0" fontId="6" fillId="0" borderId="0"/>
    <xf numFmtId="0" fontId="6" fillId="0" borderId="0"/>
    <xf numFmtId="0" fontId="11" fillId="0" borderId="0"/>
    <xf numFmtId="0" fontId="11" fillId="0" borderId="0"/>
    <xf numFmtId="0" fontId="6" fillId="0" borderId="0"/>
    <xf numFmtId="0" fontId="6" fillId="0" borderId="0"/>
    <xf numFmtId="0" fontId="5" fillId="3" borderId="42" applyNumberFormat="0" applyFont="0" applyAlignment="0" applyProtection="0"/>
    <xf numFmtId="0" fontId="5" fillId="3" borderId="42" applyNumberFormat="0" applyFon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quotePrefix="1">
      <protection locked="0"/>
    </xf>
    <xf numFmtId="9" fontId="6" fillId="0" borderId="0" quotePrefix="1">
      <protection locked="0"/>
    </xf>
    <xf numFmtId="9" fontId="6" fillId="0" borderId="0" quotePrefix="1">
      <protection locked="0"/>
    </xf>
    <xf numFmtId="9" fontId="6" fillId="0" borderId="0" quotePrefix="1">
      <protection locked="0"/>
    </xf>
    <xf numFmtId="9" fontId="6" fillId="0" borderId="0" quotePrefix="1">
      <protection locked="0"/>
    </xf>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165" fontId="6" fillId="0" borderId="0" quotePrefix="1">
      <protection locked="0"/>
    </xf>
    <xf numFmtId="165" fontId="6" fillId="0" borderId="0" quotePrefix="1">
      <protection locked="0"/>
    </xf>
    <xf numFmtId="165" fontId="6" fillId="0" borderId="0" quotePrefix="1">
      <protection locked="0"/>
    </xf>
    <xf numFmtId="165" fontId="6" fillId="0" borderId="0" quotePrefix="1">
      <protection locked="0"/>
    </xf>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9" fontId="6" fillId="0" borderId="0" quotePrefix="1">
      <protection locked="0"/>
    </xf>
    <xf numFmtId="0" fontId="6" fillId="0" borderId="0"/>
    <xf numFmtId="0" fontId="4" fillId="0" borderId="0"/>
    <xf numFmtId="0" fontId="6" fillId="0" borderId="0"/>
    <xf numFmtId="0" fontId="6" fillId="0" borderId="0"/>
    <xf numFmtId="0" fontId="6" fillId="0" borderId="0"/>
    <xf numFmtId="9" fontId="6" fillId="0" borderId="0" applyFont="0" applyFill="0" applyBorder="0" applyAlignment="0" applyProtection="0"/>
    <xf numFmtId="165" fontId="6" fillId="0" borderId="0" applyFont="0" applyFill="0" applyBorder="0" applyAlignment="0" applyProtection="0"/>
    <xf numFmtId="0" fontId="6" fillId="0" borderId="0"/>
    <xf numFmtId="165" fontId="6" fillId="0" borderId="0" quotePrefix="1">
      <protection locked="0"/>
    </xf>
    <xf numFmtId="0" fontId="3" fillId="0" borderId="0"/>
    <xf numFmtId="0" fontId="26" fillId="0" borderId="0"/>
    <xf numFmtId="9" fontId="6" fillId="0" borderId="0" quotePrefix="1">
      <protection locked="0"/>
    </xf>
    <xf numFmtId="0" fontId="2" fillId="0" borderId="0"/>
    <xf numFmtId="165" fontId="6" fillId="0" borderId="0" quotePrefix="1">
      <protection locked="0"/>
    </xf>
    <xf numFmtId="165" fontId="6" fillId="0" borderId="0" quotePrefix="1">
      <protection locked="0"/>
    </xf>
    <xf numFmtId="0" fontId="27" fillId="0" borderId="0" applyNumberFormat="0" applyFill="0" applyBorder="0" applyAlignment="0" applyProtection="0"/>
    <xf numFmtId="0" fontId="1" fillId="0" borderId="0"/>
    <xf numFmtId="0" fontId="1" fillId="0" borderId="0"/>
    <xf numFmtId="0" fontId="1" fillId="3" borderId="42" applyNumberFormat="0" applyFont="0" applyAlignment="0" applyProtection="0"/>
    <xf numFmtId="0" fontId="1" fillId="3" borderId="42" applyNumberFormat="0" applyFont="0" applyAlignment="0" applyProtection="0"/>
    <xf numFmtId="0" fontId="1" fillId="3" borderId="42" applyNumberFormat="0" applyFont="0" applyAlignment="0" applyProtection="0"/>
    <xf numFmtId="164" fontId="6" fillId="0" borderId="0" applyFont="0" applyFill="0" applyBorder="0" applyAlignment="0" applyProtection="0"/>
  </cellStyleXfs>
  <cellXfs count="191">
    <xf numFmtId="0" fontId="0" fillId="0" borderId="0" xfId="0"/>
    <xf numFmtId="165" fontId="12" fillId="0" borderId="2" xfId="13" applyFont="1" applyFill="1" applyBorder="1" applyAlignment="1">
      <alignment horizontal="center" vertical="center"/>
    </xf>
    <xf numFmtId="0" fontId="17" fillId="0" borderId="0" xfId="0" applyFont="1" applyBorder="1" applyAlignment="1">
      <alignment vertical="center"/>
    </xf>
    <xf numFmtId="0" fontId="13" fillId="0" borderId="15" xfId="0" applyFont="1" applyFill="1" applyBorder="1" applyAlignment="1">
      <alignment vertical="center"/>
    </xf>
    <xf numFmtId="0" fontId="14" fillId="0" borderId="8" xfId="0" applyFont="1" applyBorder="1" applyAlignment="1">
      <alignment horizontal="center" vertical="center"/>
    </xf>
    <xf numFmtId="0" fontId="14" fillId="0" borderId="8" xfId="0" applyFont="1" applyBorder="1" applyAlignment="1">
      <alignment vertical="center"/>
    </xf>
    <xf numFmtId="0" fontId="15" fillId="0" borderId="8" xfId="0" quotePrefix="1" applyFont="1" applyBorder="1" applyAlignment="1">
      <alignment horizontal="center" vertical="center"/>
    </xf>
    <xf numFmtId="165" fontId="14" fillId="0" borderId="8" xfId="14" applyFont="1" applyFill="1" applyBorder="1" applyAlignment="1">
      <alignment vertical="center"/>
    </xf>
    <xf numFmtId="166" fontId="13" fillId="2" borderId="0" xfId="0" applyNumberFormat="1" applyFont="1" applyFill="1" applyAlignment="1">
      <alignment horizontal="center" vertical="center"/>
    </xf>
    <xf numFmtId="166" fontId="14" fillId="0" borderId="0" xfId="14" applyNumberFormat="1" applyFont="1" applyAlignment="1">
      <alignment vertical="center"/>
    </xf>
    <xf numFmtId="0" fontId="14" fillId="0" borderId="0" xfId="0" applyFont="1" applyAlignment="1">
      <alignment horizontal="center" vertical="center"/>
    </xf>
    <xf numFmtId="0" fontId="14" fillId="0" borderId="0" xfId="0" applyFont="1" applyFill="1" applyAlignment="1">
      <alignment vertical="center"/>
    </xf>
    <xf numFmtId="0" fontId="14" fillId="0" borderId="0" xfId="0" applyFont="1" applyAlignment="1">
      <alignment vertical="center"/>
    </xf>
    <xf numFmtId="0" fontId="14" fillId="0" borderId="22" xfId="0" applyFont="1" applyFill="1" applyBorder="1" applyAlignment="1">
      <alignment horizontal="left" vertical="center"/>
    </xf>
    <xf numFmtId="0" fontId="14" fillId="0" borderId="0" xfId="0" applyFont="1" applyBorder="1" applyAlignment="1">
      <alignment horizontal="centerContinuous" vertical="center"/>
    </xf>
    <xf numFmtId="0" fontId="14" fillId="0" borderId="0" xfId="0" applyFont="1" applyBorder="1" applyAlignment="1">
      <alignment horizontal="center" vertical="center"/>
    </xf>
    <xf numFmtId="165" fontId="18" fillId="0" borderId="0" xfId="14" applyFont="1" applyFill="1" applyBorder="1" applyAlignment="1">
      <alignment horizontal="left" vertical="center"/>
    </xf>
    <xf numFmtId="40" fontId="14" fillId="0" borderId="0" xfId="14" applyNumberFormat="1" applyFont="1" applyBorder="1" applyAlignment="1">
      <alignment vertical="center"/>
    </xf>
    <xf numFmtId="40" fontId="14" fillId="0" borderId="9" xfId="14" applyNumberFormat="1" applyFont="1" applyBorder="1" applyAlignment="1">
      <alignment vertical="center"/>
    </xf>
    <xf numFmtId="0" fontId="17" fillId="0" borderId="0" xfId="0" applyFont="1" applyBorder="1" applyAlignment="1">
      <alignment horizontal="center" vertical="center"/>
    </xf>
    <xf numFmtId="165" fontId="17" fillId="0" borderId="0" xfId="14" applyFont="1" applyBorder="1" applyAlignment="1">
      <alignment horizontal="center" vertical="center"/>
    </xf>
    <xf numFmtId="165" fontId="14" fillId="0" borderId="0" xfId="14" applyFont="1" applyFill="1" applyBorder="1" applyAlignment="1">
      <alignment vertical="center"/>
    </xf>
    <xf numFmtId="0" fontId="19" fillId="0" borderId="39" xfId="0" applyFont="1" applyFill="1" applyBorder="1" applyAlignment="1">
      <alignment vertical="center"/>
    </xf>
    <xf numFmtId="0" fontId="17" fillId="0" borderId="1" xfId="0" applyFont="1" applyBorder="1" applyAlignment="1">
      <alignment vertical="center"/>
    </xf>
    <xf numFmtId="2" fontId="20" fillId="0" borderId="1" xfId="0" applyNumberFormat="1" applyFont="1" applyBorder="1" applyAlignment="1">
      <alignment horizontal="left" vertical="center"/>
    </xf>
    <xf numFmtId="0" fontId="19" fillId="0" borderId="12" xfId="0" applyFont="1" applyBorder="1" applyAlignment="1">
      <alignment horizontal="right" vertical="center"/>
    </xf>
    <xf numFmtId="165" fontId="14" fillId="0" borderId="28" xfId="14" applyFont="1" applyFill="1" applyBorder="1" applyAlignment="1">
      <alignment vertical="center"/>
    </xf>
    <xf numFmtId="10" fontId="17" fillId="0" borderId="28" xfId="8" applyNumberFormat="1" applyFont="1" applyBorder="1" applyAlignment="1">
      <alignment horizontal="center" vertical="center"/>
    </xf>
    <xf numFmtId="40" fontId="14" fillId="0" borderId="37" xfId="14" applyNumberFormat="1" applyFont="1" applyBorder="1" applyAlignment="1">
      <alignment vertical="center"/>
    </xf>
    <xf numFmtId="0" fontId="19" fillId="0" borderId="22" xfId="0" applyFont="1" applyFill="1" applyBorder="1" applyAlignment="1">
      <alignment vertical="center"/>
    </xf>
    <xf numFmtId="2" fontId="20" fillId="0" borderId="0" xfId="0" applyNumberFormat="1" applyFont="1" applyBorder="1" applyAlignment="1">
      <alignment horizontal="left" vertical="center"/>
    </xf>
    <xf numFmtId="165" fontId="18" fillId="0" borderId="13" xfId="13" applyFont="1" applyBorder="1" applyAlignment="1">
      <alignment horizontal="right" vertical="center"/>
    </xf>
    <xf numFmtId="40" fontId="21" fillId="0" borderId="36" xfId="13" applyNumberFormat="1" applyFont="1" applyBorder="1" applyAlignment="1">
      <alignment vertical="center"/>
    </xf>
    <xf numFmtId="0" fontId="17" fillId="0" borderId="22" xfId="0" applyFont="1" applyFill="1" applyBorder="1" applyAlignment="1">
      <alignment vertical="center"/>
    </xf>
    <xf numFmtId="0" fontId="20" fillId="0" borderId="0" xfId="0" applyFont="1" applyBorder="1" applyAlignment="1">
      <alignment vertical="center"/>
    </xf>
    <xf numFmtId="14" fontId="12" fillId="0" borderId="2" xfId="13" quotePrefix="1" applyNumberFormat="1" applyFont="1" applyFill="1" applyBorder="1" applyAlignment="1">
      <alignment horizontal="center" vertical="center"/>
    </xf>
    <xf numFmtId="165" fontId="18" fillId="0" borderId="27" xfId="13" applyFont="1" applyBorder="1" applyAlignment="1">
      <alignment horizontal="right" vertical="center"/>
    </xf>
    <xf numFmtId="165" fontId="12" fillId="0" borderId="2" xfId="13" applyFont="1" applyFill="1" applyBorder="1" applyAlignment="1">
      <alignment horizontal="left" vertical="center"/>
    </xf>
    <xf numFmtId="166" fontId="16" fillId="0" borderId="8" xfId="14" applyNumberFormat="1" applyFont="1" applyBorder="1" applyAlignment="1">
      <alignment horizontal="centerContinuous" vertical="center"/>
    </xf>
    <xf numFmtId="166" fontId="16" fillId="0" borderId="15" xfId="14" applyNumberFormat="1" applyFont="1" applyBorder="1" applyAlignment="1">
      <alignment horizontal="centerContinuous" vertical="center"/>
    </xf>
    <xf numFmtId="166" fontId="16" fillId="0" borderId="16" xfId="14" applyNumberFormat="1" applyFont="1" applyBorder="1" applyAlignment="1">
      <alignment horizontal="centerContinuous" vertical="center"/>
    </xf>
    <xf numFmtId="166" fontId="16" fillId="0" borderId="17" xfId="14" applyNumberFormat="1" applyFont="1" applyBorder="1" applyAlignment="1">
      <alignment horizontal="center" vertical="center"/>
    </xf>
    <xf numFmtId="166" fontId="16" fillId="0" borderId="18" xfId="14" applyNumberFormat="1" applyFont="1" applyBorder="1" applyAlignment="1">
      <alignment horizontal="center" vertical="center"/>
    </xf>
    <xf numFmtId="166" fontId="16" fillId="0" borderId="19" xfId="14" applyNumberFormat="1" applyFont="1" applyBorder="1" applyAlignment="1">
      <alignment horizontal="center" vertical="center"/>
    </xf>
    <xf numFmtId="166" fontId="21" fillId="0" borderId="20" xfId="14" applyNumberFormat="1" applyFont="1" applyBorder="1" applyAlignment="1">
      <alignment horizontal="right" vertical="center"/>
    </xf>
    <xf numFmtId="166" fontId="21" fillId="0" borderId="21" xfId="14" applyNumberFormat="1" applyFont="1" applyBorder="1" applyAlignment="1">
      <alignment horizontal="right" vertical="center"/>
    </xf>
    <xf numFmtId="166" fontId="21" fillId="0" borderId="22" xfId="14" applyNumberFormat="1" applyFont="1" applyBorder="1" applyAlignment="1">
      <alignment horizontal="right" vertical="center"/>
    </xf>
    <xf numFmtId="0" fontId="21" fillId="0" borderId="35" xfId="0" applyFont="1" applyFill="1" applyBorder="1" applyAlignment="1">
      <alignment horizontal="center" vertical="center"/>
    </xf>
    <xf numFmtId="0" fontId="21" fillId="0" borderId="5" xfId="0" applyFont="1" applyFill="1" applyBorder="1" applyAlignment="1">
      <alignment horizontal="center" vertical="center"/>
    </xf>
    <xf numFmtId="0" fontId="21" fillId="0" borderId="4" xfId="0" applyFont="1" applyFill="1" applyBorder="1" applyAlignment="1">
      <alignment horizontal="left" vertical="center" wrapText="1"/>
    </xf>
    <xf numFmtId="4" fontId="22" fillId="0" borderId="4" xfId="14" applyNumberFormat="1" applyFont="1" applyFill="1" applyBorder="1" applyAlignment="1">
      <alignment horizontal="center" vertical="center"/>
    </xf>
    <xf numFmtId="4" fontId="23" fillId="0" borderId="4" xfId="14" applyNumberFormat="1" applyFont="1" applyFill="1" applyBorder="1" applyAlignment="1">
      <alignment horizontal="right" vertical="center"/>
    </xf>
    <xf numFmtId="4" fontId="23" fillId="0" borderId="25" xfId="14" applyNumberFormat="1" applyFont="1" applyFill="1" applyBorder="1" applyAlignment="1">
      <alignment horizontal="right" vertical="center"/>
    </xf>
    <xf numFmtId="0" fontId="21" fillId="0" borderId="32" xfId="0" applyFont="1" applyFill="1" applyBorder="1" applyAlignment="1">
      <alignment horizontal="center" vertical="center"/>
    </xf>
    <xf numFmtId="165" fontId="21" fillId="0" borderId="5" xfId="14" applyFont="1" applyFill="1" applyBorder="1" applyAlignment="1">
      <alignment horizontal="center" vertical="center"/>
    </xf>
    <xf numFmtId="4" fontId="22" fillId="0" borderId="5" xfId="14" applyNumberFormat="1" applyFont="1" applyFill="1" applyBorder="1" applyAlignment="1">
      <alignment horizontal="center" vertical="center"/>
    </xf>
    <xf numFmtId="4" fontId="23" fillId="0" borderId="5" xfId="14" applyNumberFormat="1" applyFont="1" applyFill="1" applyBorder="1" applyAlignment="1">
      <alignment horizontal="right" vertical="center"/>
    </xf>
    <xf numFmtId="4" fontId="23" fillId="0" borderId="11" xfId="14" applyNumberFormat="1" applyFont="1" applyFill="1" applyBorder="1" applyAlignment="1">
      <alignment horizontal="right" vertical="center"/>
    </xf>
    <xf numFmtId="0" fontId="14" fillId="0" borderId="0" xfId="0" applyFont="1" applyFill="1" applyAlignment="1">
      <alignment horizontal="center" vertical="center"/>
    </xf>
    <xf numFmtId="4" fontId="24" fillId="0" borderId="28" xfId="0" applyNumberFormat="1" applyFont="1" applyFill="1" applyBorder="1" applyAlignment="1">
      <alignment horizontal="right" vertical="center" wrapText="1"/>
    </xf>
    <xf numFmtId="4" fontId="24" fillId="0" borderId="28" xfId="14" applyNumberFormat="1" applyFont="1" applyFill="1" applyBorder="1" applyAlignment="1">
      <alignment vertical="center" wrapText="1"/>
    </xf>
    <xf numFmtId="4" fontId="24" fillId="0" borderId="37" xfId="14" applyNumberFormat="1" applyFont="1" applyFill="1" applyBorder="1" applyAlignment="1">
      <alignment vertical="center" wrapText="1"/>
    </xf>
    <xf numFmtId="0" fontId="25" fillId="0" borderId="5" xfId="0" applyFont="1" applyFill="1" applyBorder="1" applyAlignment="1">
      <alignment horizontal="center" vertical="center"/>
    </xf>
    <xf numFmtId="0" fontId="25" fillId="0" borderId="4" xfId="0" applyFont="1" applyFill="1" applyBorder="1" applyAlignment="1">
      <alignment horizontal="left" vertical="center" wrapText="1"/>
    </xf>
    <xf numFmtId="0" fontId="21" fillId="0" borderId="4" xfId="0" applyFont="1" applyFill="1" applyBorder="1" applyAlignment="1">
      <alignment horizontal="center" vertical="center" wrapText="1"/>
    </xf>
    <xf numFmtId="4" fontId="21" fillId="0" borderId="5" xfId="14" applyNumberFormat="1" applyFont="1" applyFill="1" applyBorder="1" applyAlignment="1">
      <alignment horizontal="center" vertical="center"/>
    </xf>
    <xf numFmtId="4" fontId="21" fillId="0" borderId="4" xfId="0" applyNumberFormat="1" applyFont="1" applyFill="1" applyBorder="1" applyAlignment="1">
      <alignment horizontal="center" vertical="center" wrapText="1"/>
    </xf>
    <xf numFmtId="4" fontId="21" fillId="0" borderId="11" xfId="14" applyNumberFormat="1" applyFont="1" applyFill="1" applyBorder="1" applyAlignment="1">
      <alignment horizontal="right" vertical="center"/>
    </xf>
    <xf numFmtId="3" fontId="21" fillId="0" borderId="5" xfId="14" applyNumberFormat="1" applyFont="1" applyFill="1" applyBorder="1" applyAlignment="1">
      <alignment horizontal="center" vertical="center"/>
    </xf>
    <xf numFmtId="166" fontId="18" fillId="0" borderId="23" xfId="14" applyNumberFormat="1" applyFont="1" applyBorder="1" applyAlignment="1">
      <alignment vertical="center"/>
    </xf>
    <xf numFmtId="166" fontId="18" fillId="0" borderId="24" xfId="14" applyNumberFormat="1" applyFont="1" applyBorder="1" applyAlignment="1">
      <alignment vertical="center"/>
    </xf>
    <xf numFmtId="165" fontId="18" fillId="0" borderId="34" xfId="14" applyFont="1" applyFill="1" applyBorder="1" applyAlignment="1">
      <alignment horizontal="center" vertical="center"/>
    </xf>
    <xf numFmtId="4" fontId="18" fillId="0" borderId="34" xfId="16" applyNumberFormat="1" applyFont="1" applyFill="1" applyBorder="1" applyAlignment="1">
      <alignment vertical="center"/>
    </xf>
    <xf numFmtId="4" fontId="18" fillId="0" borderId="41" xfId="16" applyNumberFormat="1" applyFont="1" applyFill="1" applyBorder="1" applyAlignment="1">
      <alignment vertical="center"/>
    </xf>
    <xf numFmtId="165" fontId="14" fillId="0" borderId="1" xfId="14" applyFont="1" applyFill="1" applyBorder="1" applyAlignment="1">
      <alignment vertical="center"/>
    </xf>
    <xf numFmtId="40" fontId="14" fillId="0" borderId="10" xfId="14" applyNumberFormat="1" applyFont="1" applyBorder="1" applyAlignment="1">
      <alignment vertical="center"/>
    </xf>
    <xf numFmtId="0" fontId="18" fillId="0" borderId="35" xfId="0" applyFont="1" applyFill="1" applyBorder="1" applyAlignment="1">
      <alignment horizontal="center" vertical="center" wrapText="1"/>
    </xf>
    <xf numFmtId="165" fontId="21" fillId="0" borderId="4" xfId="14" applyFont="1" applyFill="1" applyBorder="1" applyAlignment="1">
      <alignment horizontal="center" vertical="center" wrapText="1"/>
    </xf>
    <xf numFmtId="4" fontId="22" fillId="0" borderId="4" xfId="14" applyNumberFormat="1" applyFont="1" applyFill="1" applyBorder="1" applyAlignment="1">
      <alignment horizontal="center" vertical="center" wrapText="1"/>
    </xf>
    <xf numFmtId="4" fontId="23" fillId="0" borderId="4" xfId="14" applyNumberFormat="1" applyFont="1" applyFill="1" applyBorder="1" applyAlignment="1">
      <alignment horizontal="center" vertical="center" wrapText="1"/>
    </xf>
    <xf numFmtId="4" fontId="23" fillId="0" borderId="25" xfId="14" applyNumberFormat="1" applyFont="1" applyFill="1" applyBorder="1" applyAlignment="1">
      <alignment horizontal="center" vertical="center" wrapText="1"/>
    </xf>
    <xf numFmtId="0" fontId="21" fillId="0" borderId="32" xfId="0" applyFont="1" applyFill="1" applyBorder="1" applyAlignment="1">
      <alignment horizontal="center" vertical="center" wrapText="1"/>
    </xf>
    <xf numFmtId="0" fontId="21" fillId="0" borderId="5" xfId="0" applyNumberFormat="1" applyFont="1" applyFill="1" applyBorder="1" applyAlignment="1">
      <alignment horizontal="center" vertical="center" wrapText="1"/>
    </xf>
    <xf numFmtId="165" fontId="21" fillId="0" borderId="5" xfId="14" applyFont="1" applyFill="1" applyBorder="1" applyAlignment="1">
      <alignment horizontal="center" vertical="center" wrapText="1"/>
    </xf>
    <xf numFmtId="4" fontId="22" fillId="0" borderId="5" xfId="14" applyNumberFormat="1" applyFont="1" applyFill="1" applyBorder="1" applyAlignment="1">
      <alignment horizontal="center" vertical="center" wrapText="1"/>
    </xf>
    <xf numFmtId="4" fontId="23" fillId="0" borderId="5" xfId="14" applyNumberFormat="1" applyFont="1" applyFill="1" applyBorder="1" applyAlignment="1">
      <alignment horizontal="center" vertical="center" wrapText="1"/>
    </xf>
    <xf numFmtId="4" fontId="23" fillId="0" borderId="11" xfId="14" applyNumberFormat="1" applyFont="1" applyFill="1" applyBorder="1" applyAlignment="1">
      <alignment horizontal="center" vertical="center" wrapText="1"/>
    </xf>
    <xf numFmtId="0" fontId="25" fillId="0" borderId="32" xfId="0" applyFont="1" applyFill="1" applyBorder="1" applyAlignment="1">
      <alignment horizontal="center" vertical="center" wrapText="1"/>
    </xf>
    <xf numFmtId="0" fontId="25" fillId="0" borderId="5" xfId="0" applyNumberFormat="1" applyFont="1" applyFill="1" applyBorder="1" applyAlignment="1">
      <alignment horizontal="center" vertical="center" wrapText="1"/>
    </xf>
    <xf numFmtId="0" fontId="21" fillId="0" borderId="0" xfId="0" applyFont="1" applyBorder="1" applyAlignment="1">
      <alignment vertical="center"/>
    </xf>
    <xf numFmtId="0" fontId="21" fillId="4" borderId="32" xfId="0" applyFont="1" applyFill="1" applyBorder="1" applyAlignment="1">
      <alignment horizontal="center" vertical="center" wrapText="1"/>
    </xf>
    <xf numFmtId="0" fontId="21" fillId="4" borderId="5" xfId="0" applyNumberFormat="1" applyFont="1" applyFill="1" applyBorder="1" applyAlignment="1">
      <alignment horizontal="center" vertical="center" wrapText="1"/>
    </xf>
    <xf numFmtId="0" fontId="21" fillId="4" borderId="4" xfId="0" applyFont="1" applyFill="1" applyBorder="1" applyAlignment="1">
      <alignment horizontal="left" vertical="center" wrapText="1"/>
    </xf>
    <xf numFmtId="0" fontId="21" fillId="4" borderId="4" xfId="0" applyFont="1" applyFill="1" applyBorder="1" applyAlignment="1">
      <alignment horizontal="center" vertical="center" wrapText="1"/>
    </xf>
    <xf numFmtId="4" fontId="21" fillId="4" borderId="5" xfId="14" applyNumberFormat="1" applyFont="1" applyFill="1" applyBorder="1" applyAlignment="1">
      <alignment horizontal="center" vertical="center" wrapText="1"/>
    </xf>
    <xf numFmtId="4" fontId="21" fillId="4" borderId="4" xfId="0" applyNumberFormat="1" applyFont="1" applyFill="1" applyBorder="1" applyAlignment="1">
      <alignment horizontal="center" vertical="center" wrapText="1"/>
    </xf>
    <xf numFmtId="4" fontId="21" fillId="4" borderId="11" xfId="14" applyNumberFormat="1" applyFont="1" applyFill="1" applyBorder="1" applyAlignment="1">
      <alignment horizontal="center" vertical="center" wrapText="1"/>
    </xf>
    <xf numFmtId="4" fontId="21" fillId="0" borderId="5" xfId="14" applyNumberFormat="1" applyFont="1" applyFill="1" applyBorder="1" applyAlignment="1">
      <alignment horizontal="center" vertical="center" wrapText="1"/>
    </xf>
    <xf numFmtId="4" fontId="21" fillId="0" borderId="11" xfId="14" applyNumberFormat="1" applyFont="1" applyFill="1" applyBorder="1" applyAlignment="1">
      <alignment horizontal="center" vertical="center" wrapText="1"/>
    </xf>
    <xf numFmtId="0" fontId="25" fillId="0" borderId="35" xfId="0" applyFont="1" applyFill="1" applyBorder="1" applyAlignment="1">
      <alignment horizontal="center" vertical="center" wrapText="1"/>
    </xf>
    <xf numFmtId="4" fontId="21" fillId="0" borderId="4" xfId="14" applyNumberFormat="1" applyFont="1" applyFill="1" applyBorder="1" applyAlignment="1">
      <alignment horizontal="center" vertical="center" wrapText="1"/>
    </xf>
    <xf numFmtId="4" fontId="21" fillId="0" borderId="25" xfId="14" applyNumberFormat="1" applyFont="1" applyFill="1" applyBorder="1" applyAlignment="1">
      <alignment horizontal="center" vertical="center" wrapText="1"/>
    </xf>
    <xf numFmtId="4" fontId="18" fillId="0" borderId="34" xfId="14" applyNumberFormat="1" applyFont="1" applyFill="1" applyBorder="1" applyAlignment="1">
      <alignment horizontal="center" vertical="center" wrapText="1"/>
    </xf>
    <xf numFmtId="4" fontId="18" fillId="0" borderId="34" xfId="16" applyNumberFormat="1" applyFont="1" applyFill="1" applyBorder="1" applyAlignment="1">
      <alignment horizontal="center" vertical="center"/>
    </xf>
    <xf numFmtId="0" fontId="20" fillId="0" borderId="0" xfId="0" applyFont="1" applyAlignment="1">
      <alignment vertical="center"/>
    </xf>
    <xf numFmtId="0" fontId="18" fillId="5" borderId="39" xfId="0" applyFont="1" applyFill="1" applyBorder="1" applyAlignment="1">
      <alignment horizontal="center" vertical="center"/>
    </xf>
    <xf numFmtId="0" fontId="18" fillId="5" borderId="6" xfId="0" applyFont="1" applyFill="1" applyBorder="1" applyAlignment="1">
      <alignment horizontal="center" vertical="center"/>
    </xf>
    <xf numFmtId="0" fontId="18" fillId="5" borderId="6" xfId="0" applyFont="1" applyFill="1" applyBorder="1" applyAlignment="1">
      <alignment vertical="center"/>
    </xf>
    <xf numFmtId="165" fontId="18" fillId="5" borderId="7" xfId="14" applyFont="1" applyFill="1" applyBorder="1" applyAlignment="1">
      <alignment horizontal="center" vertical="center"/>
    </xf>
    <xf numFmtId="165" fontId="18" fillId="5" borderId="7" xfId="14" applyFont="1" applyFill="1" applyBorder="1" applyAlignment="1">
      <alignment vertical="center"/>
    </xf>
    <xf numFmtId="0" fontId="18" fillId="5" borderId="22" xfId="0" applyFont="1" applyFill="1" applyBorder="1" applyAlignment="1">
      <alignment horizontal="center" vertical="center"/>
    </xf>
    <xf numFmtId="0" fontId="18" fillId="5" borderId="31" xfId="0" applyFont="1" applyFill="1" applyBorder="1" applyAlignment="1">
      <alignment horizontal="center" vertical="center"/>
    </xf>
    <xf numFmtId="165" fontId="18" fillId="5" borderId="3" xfId="14" applyFont="1" applyFill="1" applyBorder="1" applyAlignment="1">
      <alignment horizontal="center" vertical="center"/>
    </xf>
    <xf numFmtId="0" fontId="18" fillId="5" borderId="38" xfId="0" applyFont="1" applyFill="1" applyBorder="1" applyAlignment="1">
      <alignment horizontal="center" vertical="center"/>
    </xf>
    <xf numFmtId="0" fontId="18" fillId="5" borderId="29" xfId="0" applyFont="1" applyFill="1" applyBorder="1" applyAlignment="1">
      <alignment horizontal="center" vertical="center"/>
    </xf>
    <xf numFmtId="165" fontId="18" fillId="5" borderId="14" xfId="14" applyFont="1" applyFill="1" applyBorder="1" applyAlignment="1">
      <alignment horizontal="center" vertical="center"/>
    </xf>
    <xf numFmtId="165" fontId="18" fillId="5" borderId="14" xfId="14" applyFont="1" applyFill="1" applyBorder="1" applyAlignment="1">
      <alignment vertical="center"/>
    </xf>
    <xf numFmtId="40" fontId="18" fillId="5" borderId="28" xfId="14" applyNumberFormat="1" applyFont="1" applyFill="1" applyBorder="1" applyAlignment="1">
      <alignment horizontal="centerContinuous" vertical="center"/>
    </xf>
    <xf numFmtId="40" fontId="18" fillId="5" borderId="36" xfId="14" applyNumberFormat="1" applyFont="1" applyFill="1" applyBorder="1" applyAlignment="1">
      <alignment horizontal="centerContinuous" vertical="center"/>
    </xf>
    <xf numFmtId="1" fontId="18" fillId="6" borderId="43" xfId="0" applyNumberFormat="1" applyFont="1" applyFill="1" applyBorder="1" applyAlignment="1">
      <alignment horizontal="center" vertical="center" wrapText="1"/>
    </xf>
    <xf numFmtId="0" fontId="21" fillId="6" borderId="28" xfId="0" applyFont="1" applyFill="1" applyBorder="1" applyAlignment="1">
      <alignment horizontal="center" vertical="center" wrapText="1"/>
    </xf>
    <xf numFmtId="165" fontId="21" fillId="6" borderId="28" xfId="14" applyFont="1" applyFill="1" applyBorder="1" applyAlignment="1">
      <alignment horizontal="center" vertical="center"/>
    </xf>
    <xf numFmtId="4" fontId="21" fillId="6" borderId="28" xfId="14" applyNumberFormat="1" applyFont="1" applyFill="1" applyBorder="1" applyAlignment="1">
      <alignment horizontal="center" vertical="center"/>
    </xf>
    <xf numFmtId="4" fontId="21" fillId="6" borderId="28" xfId="14" applyNumberFormat="1" applyFont="1" applyFill="1" applyBorder="1" applyAlignment="1">
      <alignment horizontal="right" vertical="center"/>
    </xf>
    <xf numFmtId="4" fontId="21" fillId="6" borderId="37" xfId="14" applyNumberFormat="1" applyFont="1" applyFill="1" applyBorder="1" applyAlignment="1">
      <alignment horizontal="right" vertical="center"/>
    </xf>
    <xf numFmtId="0" fontId="18" fillId="6" borderId="28" xfId="0" applyFont="1" applyFill="1" applyBorder="1" applyAlignment="1">
      <alignment horizontal="left" vertical="center" wrapText="1"/>
    </xf>
    <xf numFmtId="1" fontId="22" fillId="6" borderId="38" xfId="0" applyNumberFormat="1" applyFont="1" applyFill="1" applyBorder="1" applyAlignment="1">
      <alignment horizontal="center" vertical="center"/>
    </xf>
    <xf numFmtId="0" fontId="21" fillId="6" borderId="28" xfId="0" applyFont="1" applyFill="1" applyBorder="1" applyAlignment="1">
      <alignment horizontal="center" vertical="center"/>
    </xf>
    <xf numFmtId="4" fontId="21" fillId="6" borderId="26" xfId="14" applyNumberFormat="1" applyFont="1" applyFill="1" applyBorder="1" applyAlignment="1">
      <alignment horizontal="right" vertical="center"/>
    </xf>
    <xf numFmtId="10" fontId="17" fillId="0" borderId="1" xfId="8" applyNumberFormat="1" applyFont="1" applyBorder="1" applyAlignment="1">
      <alignment horizontal="center" vertical="center"/>
    </xf>
    <xf numFmtId="4" fontId="18" fillId="0" borderId="41" xfId="16" applyNumberFormat="1" applyFont="1" applyFill="1" applyBorder="1" applyAlignment="1">
      <alignment horizontal="right" vertical="center"/>
    </xf>
    <xf numFmtId="4" fontId="21" fillId="0" borderId="5" xfId="15" applyNumberFormat="1" applyFont="1" applyFill="1" applyBorder="1" applyAlignment="1">
      <alignment horizontal="center" vertical="center" wrapText="1"/>
    </xf>
    <xf numFmtId="0" fontId="20" fillId="0" borderId="4" xfId="0" applyFont="1" applyFill="1" applyBorder="1" applyAlignment="1">
      <alignment horizontal="center" vertical="center" wrapText="1"/>
    </xf>
    <xf numFmtId="0" fontId="21" fillId="0" borderId="5" xfId="0" applyFont="1" applyFill="1" applyBorder="1" applyAlignment="1">
      <alignment horizontal="center" vertical="center" wrapText="1"/>
    </xf>
    <xf numFmtId="4" fontId="21" fillId="0" borderId="5" xfId="0" applyNumberFormat="1" applyFont="1" applyFill="1" applyBorder="1" applyAlignment="1">
      <alignment horizontal="center" vertical="center" wrapText="1"/>
    </xf>
    <xf numFmtId="4" fontId="18" fillId="0" borderId="44" xfId="14" applyNumberFormat="1" applyFont="1" applyFill="1" applyBorder="1" applyAlignment="1">
      <alignment vertical="center"/>
    </xf>
    <xf numFmtId="4" fontId="18" fillId="0" borderId="45" xfId="0" applyNumberFormat="1" applyFont="1" applyBorder="1" applyAlignment="1">
      <alignment vertical="center"/>
    </xf>
    <xf numFmtId="4" fontId="18" fillId="0" borderId="44" xfId="14" applyNumberFormat="1" applyFont="1" applyFill="1" applyBorder="1" applyAlignment="1">
      <alignment horizontal="center" vertical="center" wrapText="1"/>
    </xf>
    <xf numFmtId="4" fontId="18" fillId="0" borderId="44" xfId="14" applyNumberFormat="1" applyFont="1" applyFill="1" applyBorder="1" applyAlignment="1">
      <alignment vertical="center" wrapText="1"/>
    </xf>
    <xf numFmtId="4" fontId="18" fillId="0" borderId="45" xfId="14" applyNumberFormat="1" applyFont="1" applyFill="1" applyBorder="1" applyAlignment="1">
      <alignment horizontal="right" vertical="center" wrapText="1"/>
    </xf>
    <xf numFmtId="14" fontId="21" fillId="0" borderId="2" xfId="50" quotePrefix="1" applyNumberFormat="1" applyFont="1" applyBorder="1" applyAlignment="1">
      <alignment horizontal="center" vertical="center"/>
    </xf>
    <xf numFmtId="0" fontId="18" fillId="0" borderId="28" xfId="0" applyFont="1" applyFill="1" applyBorder="1" applyAlignment="1">
      <alignment horizontal="left" vertical="center" wrapText="1"/>
    </xf>
    <xf numFmtId="4" fontId="21" fillId="0" borderId="28" xfId="14" applyNumberFormat="1" applyFont="1" applyFill="1" applyBorder="1" applyAlignment="1">
      <alignment horizontal="center" vertical="center"/>
    </xf>
    <xf numFmtId="4" fontId="21" fillId="0" borderId="28" xfId="14" applyNumberFormat="1" applyFont="1" applyFill="1" applyBorder="1" applyAlignment="1">
      <alignment horizontal="right" vertical="center"/>
    </xf>
    <xf numFmtId="4" fontId="21" fillId="0" borderId="37" xfId="14" applyNumberFormat="1" applyFont="1" applyFill="1" applyBorder="1" applyAlignment="1">
      <alignment horizontal="right" vertical="center"/>
    </xf>
    <xf numFmtId="0" fontId="21" fillId="0" borderId="5" xfId="0" applyFont="1" applyFill="1" applyBorder="1" applyAlignment="1">
      <alignment horizontal="left" vertical="center" wrapText="1"/>
    </xf>
    <xf numFmtId="0" fontId="21" fillId="0" borderId="4" xfId="18" applyFont="1" applyFill="1" applyBorder="1" applyAlignment="1">
      <alignment horizontal="center" vertical="center" wrapText="1"/>
    </xf>
    <xf numFmtId="0" fontId="21" fillId="0" borderId="4" xfId="18" applyFont="1" applyFill="1" applyBorder="1" applyAlignment="1">
      <alignment horizontal="left" vertical="center" wrapText="1"/>
    </xf>
    <xf numFmtId="4" fontId="21" fillId="0" borderId="4" xfId="18" applyNumberFormat="1" applyFont="1" applyFill="1" applyBorder="1" applyAlignment="1">
      <alignment horizontal="center" vertical="center" wrapText="1"/>
    </xf>
    <xf numFmtId="0" fontId="21" fillId="0" borderId="5" xfId="18" applyFont="1" applyFill="1" applyBorder="1" applyAlignment="1">
      <alignment horizontal="center" vertical="center"/>
    </xf>
    <xf numFmtId="0" fontId="21" fillId="0" borderId="5" xfId="0" applyFont="1" applyFill="1" applyBorder="1" applyAlignment="1">
      <alignment horizontal="left" vertical="center"/>
    </xf>
    <xf numFmtId="2" fontId="21" fillId="0" borderId="5" xfId="0" applyNumberFormat="1" applyFont="1" applyFill="1" applyBorder="1" applyAlignment="1">
      <alignment horizontal="center" vertical="center"/>
    </xf>
    <xf numFmtId="0" fontId="21" fillId="0" borderId="35" xfId="0" applyFont="1" applyFill="1" applyBorder="1" applyAlignment="1">
      <alignment horizontal="center" vertical="center" wrapText="1"/>
    </xf>
    <xf numFmtId="1" fontId="22" fillId="0" borderId="43" xfId="0" applyNumberFormat="1" applyFont="1" applyFill="1" applyBorder="1" applyAlignment="1">
      <alignment horizontal="center" vertical="center" wrapText="1"/>
    </xf>
    <xf numFmtId="0" fontId="21" fillId="0" borderId="28" xfId="0" applyFont="1" applyFill="1" applyBorder="1" applyAlignment="1">
      <alignment horizontal="center" vertical="center" wrapText="1"/>
    </xf>
    <xf numFmtId="165" fontId="21" fillId="0" borderId="28" xfId="14" applyFont="1" applyFill="1" applyBorder="1" applyAlignment="1">
      <alignment horizontal="center" vertical="center" wrapText="1"/>
    </xf>
    <xf numFmtId="0" fontId="21" fillId="0" borderId="5" xfId="0" applyNumberFormat="1" applyFont="1" applyFill="1" applyBorder="1" applyAlignment="1">
      <alignment horizontal="left" vertical="center" wrapText="1"/>
    </xf>
    <xf numFmtId="2" fontId="14" fillId="0" borderId="0" xfId="0" applyNumberFormat="1" applyFont="1" applyAlignment="1">
      <alignment vertical="center"/>
    </xf>
    <xf numFmtId="2" fontId="21" fillId="0" borderId="0" xfId="0" applyNumberFormat="1" applyFont="1" applyBorder="1" applyAlignment="1">
      <alignment vertical="center"/>
    </xf>
    <xf numFmtId="2" fontId="21" fillId="0" borderId="5" xfId="0" applyNumberFormat="1" applyFont="1" applyFill="1" applyBorder="1" applyAlignment="1">
      <alignment horizontal="center" vertical="center" wrapText="1"/>
    </xf>
    <xf numFmtId="0" fontId="14" fillId="0" borderId="0" xfId="0" applyFont="1" applyBorder="1" applyAlignment="1">
      <alignment vertical="center"/>
    </xf>
    <xf numFmtId="4" fontId="28" fillId="7" borderId="0" xfId="70" applyNumberFormat="1" applyFont="1" applyFill="1" applyBorder="1" applyAlignment="1" applyProtection="1">
      <alignment horizontal="center" vertical="center" wrapText="1"/>
    </xf>
    <xf numFmtId="0" fontId="21" fillId="0" borderId="0" xfId="0" applyFont="1" applyAlignment="1">
      <alignment horizontal="center"/>
    </xf>
    <xf numFmtId="40" fontId="15" fillId="0" borderId="8" xfId="14" applyNumberFormat="1" applyFont="1" applyBorder="1" applyAlignment="1">
      <alignment horizontal="center" vertical="center"/>
    </xf>
    <xf numFmtId="40" fontId="15" fillId="0" borderId="16" xfId="14" applyNumberFormat="1" applyFont="1" applyBorder="1" applyAlignment="1">
      <alignment horizontal="center" vertical="center"/>
    </xf>
    <xf numFmtId="40" fontId="18" fillId="5" borderId="6" xfId="14" applyNumberFormat="1" applyFont="1" applyFill="1" applyBorder="1" applyAlignment="1">
      <alignment horizontal="center" vertical="center"/>
    </xf>
    <xf numFmtId="40" fontId="18" fillId="5" borderId="10" xfId="14" applyNumberFormat="1" applyFont="1" applyFill="1" applyBorder="1" applyAlignment="1">
      <alignment horizontal="center" vertical="center"/>
    </xf>
    <xf numFmtId="40" fontId="18" fillId="5" borderId="29" xfId="14" applyNumberFormat="1" applyFont="1" applyFill="1" applyBorder="1" applyAlignment="1">
      <alignment horizontal="center" vertical="center"/>
    </xf>
    <xf numFmtId="40" fontId="18" fillId="5" borderId="40" xfId="14" applyNumberFormat="1" applyFont="1" applyFill="1" applyBorder="1" applyAlignment="1">
      <alignment horizontal="center" vertical="center"/>
    </xf>
    <xf numFmtId="165" fontId="18" fillId="0" borderId="33" xfId="14" applyFont="1" applyFill="1" applyBorder="1" applyAlignment="1">
      <alignment horizontal="right" vertical="center"/>
    </xf>
    <xf numFmtId="165" fontId="18" fillId="0" borderId="34" xfId="14" applyFont="1" applyFill="1" applyBorder="1" applyAlignment="1">
      <alignment horizontal="right" vertical="center"/>
    </xf>
    <xf numFmtId="165" fontId="13" fillId="0" borderId="33" xfId="14" applyFont="1" applyBorder="1" applyAlignment="1">
      <alignment horizontal="center" vertical="center"/>
    </xf>
    <xf numFmtId="165" fontId="13" fillId="0" borderId="34" xfId="14" applyFont="1" applyBorder="1" applyAlignment="1">
      <alignment horizontal="center" vertical="center"/>
    </xf>
    <xf numFmtId="165" fontId="18" fillId="0" borderId="15" xfId="14" applyFont="1" applyBorder="1" applyAlignment="1">
      <alignment horizontal="center" vertical="center"/>
    </xf>
    <xf numFmtId="165" fontId="18" fillId="0" borderId="16" xfId="14" applyFont="1" applyBorder="1" applyAlignment="1">
      <alignment horizontal="center" vertical="center"/>
    </xf>
    <xf numFmtId="0" fontId="24" fillId="0" borderId="43" xfId="0" applyFont="1" applyFill="1" applyBorder="1" applyAlignment="1">
      <alignment horizontal="right" vertical="center" wrapText="1"/>
    </xf>
    <xf numFmtId="0" fontId="24" fillId="0" borderId="28" xfId="0" applyFont="1" applyFill="1" applyBorder="1" applyAlignment="1">
      <alignment horizontal="right" vertical="center" wrapText="1"/>
    </xf>
    <xf numFmtId="165" fontId="18" fillId="0" borderId="19" xfId="14" applyFont="1" applyFill="1" applyBorder="1" applyAlignment="1">
      <alignment horizontal="right" vertical="center"/>
    </xf>
    <xf numFmtId="165" fontId="18" fillId="0" borderId="44" xfId="14" applyFont="1" applyFill="1" applyBorder="1" applyAlignment="1">
      <alignment horizontal="right" vertical="center"/>
    </xf>
    <xf numFmtId="165" fontId="21" fillId="0" borderId="30" xfId="13" applyFont="1" applyFill="1" applyBorder="1" applyAlignment="1">
      <alignment horizontal="center" vertical="center"/>
    </xf>
    <xf numFmtId="165" fontId="21" fillId="0" borderId="28" xfId="13" applyFont="1" applyFill="1" applyBorder="1" applyAlignment="1">
      <alignment horizontal="center" vertical="center"/>
    </xf>
    <xf numFmtId="165" fontId="21" fillId="0" borderId="37" xfId="13" applyFont="1" applyFill="1" applyBorder="1" applyAlignment="1">
      <alignment horizontal="center" vertical="center"/>
    </xf>
    <xf numFmtId="49" fontId="21" fillId="0" borderId="30" xfId="13" applyNumberFormat="1" applyFont="1" applyFill="1" applyBorder="1" applyAlignment="1">
      <alignment horizontal="center" vertical="center"/>
    </xf>
    <xf numFmtId="49" fontId="21" fillId="0" borderId="28" xfId="13" applyNumberFormat="1" applyFont="1" applyFill="1" applyBorder="1" applyAlignment="1">
      <alignment horizontal="center" vertical="center"/>
    </xf>
    <xf numFmtId="49" fontId="21" fillId="0" borderId="37" xfId="13" applyNumberFormat="1" applyFont="1" applyFill="1" applyBorder="1" applyAlignment="1">
      <alignment horizontal="center" vertical="center"/>
    </xf>
    <xf numFmtId="0" fontId="25" fillId="0" borderId="46" xfId="0" applyFont="1" applyFill="1" applyBorder="1" applyAlignment="1">
      <alignment horizontal="left" vertical="center" wrapText="1"/>
    </xf>
    <xf numFmtId="0" fontId="25" fillId="0" borderId="47" xfId="0" applyFont="1" applyFill="1" applyBorder="1" applyAlignment="1">
      <alignment horizontal="left" vertical="center" wrapText="1"/>
    </xf>
    <xf numFmtId="0" fontId="25" fillId="0" borderId="48" xfId="0" applyFont="1" applyFill="1" applyBorder="1" applyAlignment="1">
      <alignment horizontal="left" vertical="center" wrapText="1"/>
    </xf>
    <xf numFmtId="0" fontId="25" fillId="0" borderId="49" xfId="0" applyFont="1" applyFill="1" applyBorder="1" applyAlignment="1">
      <alignment horizontal="left" vertical="center" wrapText="1"/>
    </xf>
    <xf numFmtId="0" fontId="0" fillId="0" borderId="28" xfId="0" applyBorder="1"/>
    <xf numFmtId="0" fontId="0" fillId="0" borderId="37" xfId="0" applyBorder="1"/>
  </cellXfs>
  <cellStyles count="83">
    <cellStyle name="Moeda 2" xfId="19" xr:uid="{00000000-0005-0000-0000-000000000000}"/>
    <cellStyle name="Moeda 2 2" xfId="20" xr:uid="{00000000-0005-0000-0000-000001000000}"/>
    <cellStyle name="Normal" xfId="0" builtinId="0"/>
    <cellStyle name="Normal 10" xfId="77" xr:uid="{00000000-0005-0000-0000-000003000000}"/>
    <cellStyle name="Normal 2" xfId="1" xr:uid="{00000000-0005-0000-0000-000004000000}"/>
    <cellStyle name="Normal 2 2" xfId="2" xr:uid="{00000000-0005-0000-0000-000005000000}"/>
    <cellStyle name="Normal 2 2 2" xfId="3" xr:uid="{00000000-0005-0000-0000-000006000000}"/>
    <cellStyle name="Normal 2 2 2 2" xfId="18" xr:uid="{00000000-0005-0000-0000-000007000000}"/>
    <cellStyle name="Normal 2 2 3" xfId="21" xr:uid="{00000000-0005-0000-0000-000008000000}"/>
    <cellStyle name="Normal 2 2 4" xfId="22" xr:uid="{00000000-0005-0000-0000-000009000000}"/>
    <cellStyle name="Normal 2 2 5" xfId="23" xr:uid="{00000000-0005-0000-0000-00000A000000}"/>
    <cellStyle name="Normal 2 3" xfId="4" xr:uid="{00000000-0005-0000-0000-00000B000000}"/>
    <cellStyle name="Normal 2 3 2" xfId="24" xr:uid="{00000000-0005-0000-0000-00000C000000}"/>
    <cellStyle name="Normal 2 3 3" xfId="25" xr:uid="{00000000-0005-0000-0000-00000D000000}"/>
    <cellStyle name="Normal 2 4" xfId="17" xr:uid="{00000000-0005-0000-0000-00000E000000}"/>
    <cellStyle name="Normal 2 4 2" xfId="26" xr:uid="{00000000-0005-0000-0000-00000F000000}"/>
    <cellStyle name="Normal 2 5" xfId="27" xr:uid="{00000000-0005-0000-0000-000010000000}"/>
    <cellStyle name="Normal 2 6" xfId="28" xr:uid="{00000000-0005-0000-0000-000011000000}"/>
    <cellStyle name="Normal 3" xfId="5" xr:uid="{00000000-0005-0000-0000-000012000000}"/>
    <cellStyle name="Normal 3 2" xfId="29" xr:uid="{00000000-0005-0000-0000-000013000000}"/>
    <cellStyle name="Normal 3 3" xfId="30" xr:uid="{00000000-0005-0000-0000-000014000000}"/>
    <cellStyle name="Normal 4" xfId="6" xr:uid="{00000000-0005-0000-0000-000015000000}"/>
    <cellStyle name="Normal 4 2" xfId="61" xr:uid="{00000000-0005-0000-0000-000016000000}"/>
    <cellStyle name="Normal 5" xfId="62" xr:uid="{00000000-0005-0000-0000-000017000000}"/>
    <cellStyle name="Normal 5 2" xfId="68" xr:uid="{00000000-0005-0000-0000-000018000000}"/>
    <cellStyle name="Normal 5 2 2" xfId="70" xr:uid="{00000000-0005-0000-0000-000019000000}"/>
    <cellStyle name="Normal 5 2 3" xfId="73" xr:uid="{00000000-0005-0000-0000-00001A000000}"/>
    <cellStyle name="Normal 6" xfId="63" xr:uid="{00000000-0005-0000-0000-00001B000000}"/>
    <cellStyle name="Normal 7" xfId="64" xr:uid="{00000000-0005-0000-0000-00001C000000}"/>
    <cellStyle name="Normal 8" xfId="65" xr:uid="{00000000-0005-0000-0000-00001D000000}"/>
    <cellStyle name="Normal 9" xfId="71" xr:uid="{00000000-0005-0000-0000-00001E000000}"/>
    <cellStyle name="Normal 9 2" xfId="78" xr:uid="{00000000-0005-0000-0000-00001F000000}"/>
    <cellStyle name="Nota 2" xfId="7" xr:uid="{00000000-0005-0000-0000-000020000000}"/>
    <cellStyle name="Nota 2 2" xfId="31" xr:uid="{00000000-0005-0000-0000-000021000000}"/>
    <cellStyle name="Nota 2 2 2" xfId="79" xr:uid="{00000000-0005-0000-0000-000022000000}"/>
    <cellStyle name="Nota 2 3" xfId="32" xr:uid="{00000000-0005-0000-0000-000023000000}"/>
    <cellStyle name="Nota 2 3 2" xfId="80" xr:uid="{00000000-0005-0000-0000-000024000000}"/>
    <cellStyle name="Nota 2 4" xfId="81" xr:uid="{00000000-0005-0000-0000-000025000000}"/>
    <cellStyle name="Porcentagem" xfId="8" builtinId="5"/>
    <cellStyle name="Porcentagem 2" xfId="9" xr:uid="{00000000-0005-0000-0000-000027000000}"/>
    <cellStyle name="Porcentagem 2 2" xfId="33" xr:uid="{00000000-0005-0000-0000-000028000000}"/>
    <cellStyle name="Porcentagem 2 2 2" xfId="34" xr:uid="{00000000-0005-0000-0000-000029000000}"/>
    <cellStyle name="Porcentagem 2 2 3" xfId="35" xr:uid="{00000000-0005-0000-0000-00002A000000}"/>
    <cellStyle name="Porcentagem 2 2 4" xfId="36" xr:uid="{00000000-0005-0000-0000-00002B000000}"/>
    <cellStyle name="Porcentagem 2 3" xfId="37" xr:uid="{00000000-0005-0000-0000-00002C000000}"/>
    <cellStyle name="Porcentagem 2 4" xfId="38" xr:uid="{00000000-0005-0000-0000-00002D000000}"/>
    <cellStyle name="Porcentagem 2 5" xfId="39" xr:uid="{00000000-0005-0000-0000-00002E000000}"/>
    <cellStyle name="Porcentagem 3" xfId="10" xr:uid="{00000000-0005-0000-0000-00002F000000}"/>
    <cellStyle name="Porcentagem 3 2" xfId="40" xr:uid="{00000000-0005-0000-0000-000030000000}"/>
    <cellStyle name="Porcentagem 3 3" xfId="41" xr:uid="{00000000-0005-0000-0000-000031000000}"/>
    <cellStyle name="Porcentagem 4" xfId="42" xr:uid="{00000000-0005-0000-0000-000032000000}"/>
    <cellStyle name="Porcentagem 4 2" xfId="43" xr:uid="{00000000-0005-0000-0000-000033000000}"/>
    <cellStyle name="Porcentagem 5" xfId="44" xr:uid="{00000000-0005-0000-0000-000034000000}"/>
    <cellStyle name="Porcentagem 5 2" xfId="45" xr:uid="{00000000-0005-0000-0000-000035000000}"/>
    <cellStyle name="Porcentagem 6" xfId="66" xr:uid="{00000000-0005-0000-0000-000036000000}"/>
    <cellStyle name="Porcentagem 7" xfId="60" xr:uid="{00000000-0005-0000-0000-000037000000}"/>
    <cellStyle name="Porcentagem 8" xfId="72" xr:uid="{00000000-0005-0000-0000-000038000000}"/>
    <cellStyle name="Separador de milhares 2" xfId="11" xr:uid="{00000000-0005-0000-0000-00003A000000}"/>
    <cellStyle name="Separador de milhares 2 2" xfId="12" xr:uid="{00000000-0005-0000-0000-00003B000000}"/>
    <cellStyle name="Separador de milhares 2 2 2" xfId="46" xr:uid="{00000000-0005-0000-0000-00003C000000}"/>
    <cellStyle name="Separador de milhares 2 2 3" xfId="47" xr:uid="{00000000-0005-0000-0000-00003D000000}"/>
    <cellStyle name="Separador de milhares 2 3" xfId="48" xr:uid="{00000000-0005-0000-0000-00003E000000}"/>
    <cellStyle name="Separador de milhares 2 4" xfId="49" xr:uid="{00000000-0005-0000-0000-00003F000000}"/>
    <cellStyle name="Separador de milhares 2 5" xfId="82" xr:uid="{00000000-0005-0000-0000-000040000000}"/>
    <cellStyle name="Separador de milhares 3" xfId="13" xr:uid="{00000000-0005-0000-0000-000041000000}"/>
    <cellStyle name="Separador de milhares 3 2" xfId="50" xr:uid="{00000000-0005-0000-0000-000042000000}"/>
    <cellStyle name="Separador de milhares 3 3" xfId="51" xr:uid="{00000000-0005-0000-0000-000043000000}"/>
    <cellStyle name="Separador de milhares 3 4" xfId="52" xr:uid="{00000000-0005-0000-0000-000044000000}"/>
    <cellStyle name="Separador de milhares 4" xfId="53" xr:uid="{00000000-0005-0000-0000-000045000000}"/>
    <cellStyle name="Separador de milhares 4 2" xfId="54" xr:uid="{00000000-0005-0000-0000-000046000000}"/>
    <cellStyle name="Separador de milhares 4 3" xfId="69" xr:uid="{00000000-0005-0000-0000-000047000000}"/>
    <cellStyle name="Separador de milhares 5" xfId="75" xr:uid="{00000000-0005-0000-0000-000048000000}"/>
    <cellStyle name="Separador de milhares 6" xfId="74" xr:uid="{00000000-0005-0000-0000-000049000000}"/>
    <cellStyle name="Título 5" xfId="76" xr:uid="{00000000-0005-0000-0000-00004A000000}"/>
    <cellStyle name="Vírgula" xfId="14" builtinId="3"/>
    <cellStyle name="Vírgula 2" xfId="15" xr:uid="{00000000-0005-0000-0000-00004B000000}"/>
    <cellStyle name="Vírgula 2 2" xfId="55" xr:uid="{00000000-0005-0000-0000-00004C000000}"/>
    <cellStyle name="Vírgula 2 3" xfId="56" xr:uid="{00000000-0005-0000-0000-00004D000000}"/>
    <cellStyle name="Vírgula 2 4" xfId="57" xr:uid="{00000000-0005-0000-0000-00004E000000}"/>
    <cellStyle name="Vírgula 3" xfId="58" xr:uid="{00000000-0005-0000-0000-00004F000000}"/>
    <cellStyle name="Vírgula 3 2" xfId="67" xr:uid="{00000000-0005-0000-0000-000050000000}"/>
    <cellStyle name="Vírgula 4" xfId="59" xr:uid="{00000000-0005-0000-0000-000051000000}"/>
    <cellStyle name="Vírgula 5" xfId="16" xr:uid="{00000000-0005-0000-0000-000052000000}"/>
  </cellStyles>
  <dxfs count="226">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condense val="0"/>
        <extend val="0"/>
        <color rgb="FF006100"/>
      </font>
      <fill>
        <patternFill>
          <bgColor rgb="FFC6EFCE"/>
        </patternFill>
      </fill>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condense val="0"/>
        <extend val="0"/>
        <color rgb="FF006100"/>
      </font>
      <fill>
        <patternFill>
          <bgColor rgb="FFC6EFCE"/>
        </patternFill>
      </fill>
    </dxf>
    <dxf>
      <font>
        <b/>
        <i val="0"/>
        <condense val="0"/>
        <extend val="0"/>
        <color indexed="12"/>
      </font>
    </dxf>
    <dxf>
      <font>
        <b/>
        <i val="0"/>
        <condense val="0"/>
        <extend val="0"/>
        <color indexed="12"/>
      </font>
    </dxf>
    <dxf>
      <font>
        <b/>
        <i val="0"/>
        <condense val="0"/>
        <extend val="0"/>
        <color indexed="12"/>
      </font>
    </dxf>
  </dxfs>
  <tableStyles count="0" defaultTableStyle="TableStyleMedium9" defaultPivotStyle="PivotStyleLight16"/>
  <colors>
    <mruColors>
      <color rgb="FF0000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190500</xdr:colOff>
      <xdr:row>0</xdr:row>
      <xdr:rowOff>133350</xdr:rowOff>
    </xdr:from>
    <xdr:to>
      <xdr:col>6</xdr:col>
      <xdr:colOff>496378</xdr:colOff>
      <xdr:row>3</xdr:row>
      <xdr:rowOff>56251</xdr:rowOff>
    </xdr:to>
    <xdr:pic>
      <xdr:nvPicPr>
        <xdr:cNvPr id="4" name="Imagem 3" descr="0010_UFC_Nova_Color">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screen">
          <a:extLst>
            <a:ext uri="{28A0092B-C50C-407E-A947-70E740481C1C}">
              <a14:useLocalDpi xmlns:a14="http://schemas.microsoft.com/office/drawing/2010/main"/>
            </a:ext>
          </a:extLst>
        </a:blip>
        <a:srcRect/>
        <a:stretch>
          <a:fillRect/>
        </a:stretch>
      </xdr:blipFill>
      <xdr:spPr bwMode="auto">
        <a:xfrm>
          <a:off x="5362575" y="133350"/>
          <a:ext cx="1525078" cy="465826"/>
        </a:xfrm>
        <a:prstGeom prst="rect">
          <a:avLst/>
        </a:prstGeom>
        <a:noFill/>
        <a:ln w="9525">
          <a:noFill/>
          <a:miter lim="800000"/>
          <a:headEnd/>
          <a:tailEnd/>
        </a:ln>
      </xdr:spPr>
    </xdr:pic>
    <xdr:clientData/>
  </xdr:twoCellAnchor>
  <xdr:twoCellAnchor editAs="oneCell">
    <xdr:from>
      <xdr:col>0</xdr:col>
      <xdr:colOff>28575</xdr:colOff>
      <xdr:row>0</xdr:row>
      <xdr:rowOff>19050</xdr:rowOff>
    </xdr:from>
    <xdr:to>
      <xdr:col>2</xdr:col>
      <xdr:colOff>800100</xdr:colOff>
      <xdr:row>2</xdr:row>
      <xdr:rowOff>161925</xdr:rowOff>
    </xdr:to>
    <xdr:pic>
      <xdr:nvPicPr>
        <xdr:cNvPr id="3" name="Picture 4">
          <a:extLst>
            <a:ext uri="{FF2B5EF4-FFF2-40B4-BE49-F238E27FC236}">
              <a16:creationId xmlns:a16="http://schemas.microsoft.com/office/drawing/2014/main" id="{6EE92633-96F0-480F-8BBB-8A0F45BF6C5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8575" y="19050"/>
          <a:ext cx="2009775"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342900</xdr:colOff>
      <xdr:row>0</xdr:row>
      <xdr:rowOff>114300</xdr:rowOff>
    </xdr:from>
    <xdr:to>
      <xdr:col>6</xdr:col>
      <xdr:colOff>534478</xdr:colOff>
      <xdr:row>3</xdr:row>
      <xdr:rowOff>37201</xdr:rowOff>
    </xdr:to>
    <xdr:pic>
      <xdr:nvPicPr>
        <xdr:cNvPr id="3" name="Imagem 2" descr="0010_UFC_Nova_Color">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screen">
          <a:extLst>
            <a:ext uri="{28A0092B-C50C-407E-A947-70E740481C1C}">
              <a14:useLocalDpi xmlns:a14="http://schemas.microsoft.com/office/drawing/2010/main"/>
            </a:ext>
          </a:extLst>
        </a:blip>
        <a:srcRect/>
        <a:stretch>
          <a:fillRect/>
        </a:stretch>
      </xdr:blipFill>
      <xdr:spPr bwMode="auto">
        <a:xfrm>
          <a:off x="5524500" y="114300"/>
          <a:ext cx="1525078" cy="465826"/>
        </a:xfrm>
        <a:prstGeom prst="rect">
          <a:avLst/>
        </a:prstGeom>
        <a:noFill/>
        <a:ln w="9525">
          <a:noFill/>
          <a:miter lim="800000"/>
          <a:headEnd/>
          <a:tailEnd/>
        </a:ln>
      </xdr:spPr>
    </xdr:pic>
    <xdr:clientData/>
  </xdr:twoCellAnchor>
  <xdr:twoCellAnchor editAs="oneCell">
    <xdr:from>
      <xdr:col>0</xdr:col>
      <xdr:colOff>19050</xdr:colOff>
      <xdr:row>0</xdr:row>
      <xdr:rowOff>47625</xdr:rowOff>
    </xdr:from>
    <xdr:to>
      <xdr:col>2</xdr:col>
      <xdr:colOff>914400</xdr:colOff>
      <xdr:row>3</xdr:row>
      <xdr:rowOff>19050</xdr:rowOff>
    </xdr:to>
    <xdr:pic>
      <xdr:nvPicPr>
        <xdr:cNvPr id="4" name="Picture 4">
          <a:extLst>
            <a:ext uri="{FF2B5EF4-FFF2-40B4-BE49-F238E27FC236}">
              <a16:creationId xmlns:a16="http://schemas.microsoft.com/office/drawing/2014/main" id="{A1BB168D-E54F-479E-BF12-E7E1A4AA5BB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47625"/>
          <a:ext cx="2009775"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vgssaneamento.com.br/index.php/infraestrutura/saneamento-agua/conexoes-de-ferro-fundido/t-reduc-o-bbb-je-f-f-x-pba.htm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5">
    <tabColor theme="6" tint="0.39997558519241921"/>
    <pageSetUpPr fitToPage="1"/>
  </sheetPr>
  <dimension ref="A1:M109"/>
  <sheetViews>
    <sheetView showGridLines="0" view="pageBreakPreview" topLeftCell="A72" zoomScaleSheetLayoutView="100" workbookViewId="0">
      <selection activeCell="G107" sqref="G107"/>
    </sheetView>
  </sheetViews>
  <sheetFormatPr defaultColWidth="11.42578125" defaultRowHeight="12.75" x14ac:dyDescent="0.2"/>
  <cols>
    <col min="1" max="1" width="7.85546875" style="11" customWidth="1"/>
    <col min="2" max="2" width="10.7109375" style="12" customWidth="1"/>
    <col min="3" max="3" width="54.7109375" style="12" customWidth="1"/>
    <col min="4" max="4" width="4.7109375" style="10" customWidth="1"/>
    <col min="5" max="5" width="7.28515625" style="11" customWidth="1"/>
    <col min="6" max="6" width="11" style="12" bestFit="1" customWidth="1"/>
    <col min="7" max="7" width="9.28515625" style="12" customWidth="1"/>
    <col min="8" max="9" width="8.7109375" style="9" customWidth="1"/>
    <col min="10" max="11" width="10" style="9" customWidth="1"/>
    <col min="12" max="12" width="11.42578125" style="10" customWidth="1"/>
    <col min="13" max="13" width="21.42578125" style="11" customWidth="1"/>
    <col min="14" max="16384" width="11.42578125" style="12"/>
  </cols>
  <sheetData>
    <row r="1" spans="1:11" ht="16.5" thickTop="1" x14ac:dyDescent="0.2">
      <c r="B1" s="4"/>
      <c r="C1" s="5"/>
      <c r="D1" s="6"/>
      <c r="E1" s="7"/>
      <c r="F1" s="163"/>
      <c r="G1" s="164"/>
      <c r="H1" s="8"/>
    </row>
    <row r="2" spans="1:11" x14ac:dyDescent="0.2">
      <c r="B2" s="14"/>
      <c r="C2" s="14"/>
      <c r="D2" s="15"/>
      <c r="E2" s="16"/>
      <c r="F2" s="17"/>
      <c r="G2" s="18"/>
    </row>
    <row r="3" spans="1:11" ht="13.5" thickBot="1" x14ac:dyDescent="0.25">
      <c r="B3" s="14"/>
      <c r="C3" s="14"/>
      <c r="D3" s="15"/>
      <c r="E3" s="16"/>
      <c r="F3" s="17"/>
      <c r="G3" s="18"/>
    </row>
    <row r="4" spans="1:11" ht="13.5" thickTop="1" x14ac:dyDescent="0.2">
      <c r="A4" s="3" t="s">
        <v>16</v>
      </c>
      <c r="B4" s="19"/>
      <c r="C4" s="2"/>
      <c r="D4" s="20"/>
      <c r="E4" s="21"/>
      <c r="F4" s="17"/>
      <c r="G4" s="18"/>
    </row>
    <row r="5" spans="1:11" x14ac:dyDescent="0.2">
      <c r="A5" s="13" t="s">
        <v>109</v>
      </c>
      <c r="B5" s="19"/>
      <c r="C5" s="2"/>
      <c r="D5" s="20"/>
      <c r="E5" s="21"/>
      <c r="F5" s="17"/>
      <c r="G5" s="18"/>
    </row>
    <row r="6" spans="1:11" x14ac:dyDescent="0.2">
      <c r="A6" s="22" t="s">
        <v>17</v>
      </c>
      <c r="B6" s="23" t="s">
        <v>176</v>
      </c>
      <c r="C6" s="24"/>
      <c r="D6" s="25" t="s">
        <v>130</v>
      </c>
      <c r="E6" s="26"/>
      <c r="F6" s="27">
        <v>0.12</v>
      </c>
      <c r="G6" s="28"/>
    </row>
    <row r="7" spans="1:11" x14ac:dyDescent="0.2">
      <c r="A7" s="29" t="s">
        <v>18</v>
      </c>
      <c r="B7" s="2" t="s">
        <v>133</v>
      </c>
      <c r="C7" s="30"/>
      <c r="D7" s="31" t="s">
        <v>108</v>
      </c>
      <c r="E7" s="179" t="s">
        <v>174</v>
      </c>
      <c r="F7" s="180"/>
      <c r="G7" s="181"/>
    </row>
    <row r="8" spans="1:11" x14ac:dyDescent="0.2">
      <c r="A8" s="29" t="s">
        <v>19</v>
      </c>
      <c r="B8" s="2" t="s">
        <v>175</v>
      </c>
      <c r="C8" s="30"/>
      <c r="D8" s="31" t="s">
        <v>107</v>
      </c>
      <c r="E8" s="182" t="s">
        <v>177</v>
      </c>
      <c r="F8" s="183"/>
      <c r="G8" s="184"/>
    </row>
    <row r="9" spans="1:11" x14ac:dyDescent="0.2">
      <c r="A9" s="33" t="s">
        <v>266</v>
      </c>
      <c r="B9" s="2"/>
      <c r="C9" s="34"/>
      <c r="D9" s="31" t="s">
        <v>106</v>
      </c>
      <c r="E9" s="35"/>
      <c r="F9" s="140"/>
      <c r="G9" s="32"/>
    </row>
    <row r="10" spans="1:11" x14ac:dyDescent="0.2">
      <c r="A10" s="33"/>
      <c r="B10" s="2"/>
      <c r="C10" s="34"/>
      <c r="D10" s="36" t="s">
        <v>126</v>
      </c>
      <c r="E10" s="37"/>
      <c r="F10" s="1"/>
      <c r="G10" s="32"/>
    </row>
    <row r="11" spans="1:11" ht="13.5" thickBot="1" x14ac:dyDescent="0.25">
      <c r="A11" s="105"/>
      <c r="B11" s="106"/>
      <c r="C11" s="107"/>
      <c r="D11" s="108"/>
      <c r="E11" s="109"/>
      <c r="F11" s="165" t="s">
        <v>20</v>
      </c>
      <c r="G11" s="166"/>
      <c r="H11" s="171" t="s">
        <v>7</v>
      </c>
      <c r="I11" s="172"/>
    </row>
    <row r="12" spans="1:11" ht="13.5" thickTop="1" x14ac:dyDescent="0.2">
      <c r="A12" s="110" t="s">
        <v>21</v>
      </c>
      <c r="B12" s="111" t="s">
        <v>22</v>
      </c>
      <c r="C12" s="111" t="s">
        <v>8</v>
      </c>
      <c r="D12" s="112" t="s">
        <v>23</v>
      </c>
      <c r="E12" s="112" t="s">
        <v>24</v>
      </c>
      <c r="F12" s="167"/>
      <c r="G12" s="168"/>
      <c r="H12" s="38" t="s">
        <v>9</v>
      </c>
      <c r="I12" s="38"/>
      <c r="J12" s="39" t="s">
        <v>10</v>
      </c>
      <c r="K12" s="40"/>
    </row>
    <row r="13" spans="1:11" ht="13.5" thickBot="1" x14ac:dyDescent="0.25">
      <c r="A13" s="113"/>
      <c r="B13" s="114"/>
      <c r="C13" s="114"/>
      <c r="D13" s="115"/>
      <c r="E13" s="116"/>
      <c r="F13" s="117" t="s">
        <v>25</v>
      </c>
      <c r="G13" s="118" t="s">
        <v>26</v>
      </c>
      <c r="H13" s="41" t="s">
        <v>11</v>
      </c>
      <c r="I13" s="42" t="s">
        <v>12</v>
      </c>
      <c r="J13" s="43" t="s">
        <v>11</v>
      </c>
      <c r="K13" s="42" t="s">
        <v>12</v>
      </c>
    </row>
    <row r="14" spans="1:11" ht="13.5" thickTop="1" x14ac:dyDescent="0.2">
      <c r="A14" s="119"/>
      <c r="B14" s="120" t="s">
        <v>41</v>
      </c>
      <c r="C14" s="125" t="s">
        <v>129</v>
      </c>
      <c r="D14" s="121" t="s">
        <v>41</v>
      </c>
      <c r="E14" s="122" t="s">
        <v>41</v>
      </c>
      <c r="F14" s="123" t="s">
        <v>41</v>
      </c>
      <c r="G14" s="124" t="str">
        <f t="shared" ref="G14" si="0">IF(E14=" "," ",E14*F14)</f>
        <v xml:space="preserve"> </v>
      </c>
      <c r="H14" s="44"/>
      <c r="I14" s="45"/>
      <c r="J14" s="46" t="str">
        <f t="shared" ref="J14" si="1">IF(E14=" "," ",E14*H14)</f>
        <v xml:space="preserve"> </v>
      </c>
      <c r="K14" s="45" t="str">
        <f t="shared" ref="K14" si="2">IF(E14=" "," ",E14*I14)</f>
        <v xml:space="preserve"> </v>
      </c>
    </row>
    <row r="15" spans="1:11" x14ac:dyDescent="0.2">
      <c r="A15" s="152"/>
      <c r="B15" s="187" t="s">
        <v>157</v>
      </c>
      <c r="C15" s="188"/>
      <c r="D15" s="77" t="s">
        <v>41</v>
      </c>
      <c r="E15" s="50"/>
      <c r="F15" s="51">
        <v>-1</v>
      </c>
      <c r="G15" s="52">
        <f>IF(E15=" "," ",E15*F15)</f>
        <v>0</v>
      </c>
      <c r="H15" s="44"/>
      <c r="I15" s="45"/>
      <c r="J15" s="46">
        <f t="shared" ref="J15:J16" si="3">IF(E15=" "," ",E15*H15)</f>
        <v>0</v>
      </c>
      <c r="K15" s="45">
        <f t="shared" ref="K15:K16" si="4">IF(E15=" "," ",E15*I15)</f>
        <v>0</v>
      </c>
    </row>
    <row r="16" spans="1:11" hidden="1" x14ac:dyDescent="0.2">
      <c r="A16" s="81"/>
      <c r="B16" s="133"/>
      <c r="C16" s="145" t="s">
        <v>43</v>
      </c>
      <c r="D16" s="83" t="s">
        <v>41</v>
      </c>
      <c r="E16" s="55"/>
      <c r="F16" s="56">
        <v>0</v>
      </c>
      <c r="G16" s="57">
        <f t="shared" ref="G16" si="5">IF(E16=" "," ",E16*F16)</f>
        <v>0</v>
      </c>
      <c r="H16" s="44"/>
      <c r="I16" s="45"/>
      <c r="J16" s="46">
        <f t="shared" si="3"/>
        <v>0</v>
      </c>
      <c r="K16" s="45">
        <f t="shared" si="4"/>
        <v>0</v>
      </c>
    </row>
    <row r="17" spans="1:13" hidden="1" x14ac:dyDescent="0.2">
      <c r="A17" s="81"/>
      <c r="B17" s="133"/>
      <c r="C17" s="145" t="s">
        <v>158</v>
      </c>
      <c r="D17" s="64" t="s">
        <v>155</v>
      </c>
      <c r="E17" s="65">
        <v>0</v>
      </c>
      <c r="F17" s="66">
        <v>0</v>
      </c>
      <c r="G17" s="67">
        <f t="shared" ref="G17:G18" si="6">IF(E17=" "," ",E17*F17)</f>
        <v>0</v>
      </c>
      <c r="H17" s="44"/>
      <c r="I17" s="45"/>
      <c r="J17" s="46">
        <f t="shared" ref="J17:J18" si="7">IF(E17=" "," ",E17*H17)</f>
        <v>0</v>
      </c>
      <c r="K17" s="45">
        <f t="shared" ref="K17:K18" si="8">IF(E17=" "," ",E17*I17)</f>
        <v>0</v>
      </c>
      <c r="M17" s="58"/>
    </row>
    <row r="18" spans="1:13" ht="12.75" customHeight="1" x14ac:dyDescent="0.2">
      <c r="A18" s="81"/>
      <c r="B18" s="185" t="s">
        <v>44</v>
      </c>
      <c r="C18" s="186"/>
      <c r="D18" s="83" t="s">
        <v>41</v>
      </c>
      <c r="E18" s="55"/>
      <c r="F18" s="56">
        <v>0</v>
      </c>
      <c r="G18" s="57">
        <f t="shared" si="6"/>
        <v>0</v>
      </c>
      <c r="H18" s="44"/>
      <c r="I18" s="45"/>
      <c r="J18" s="46">
        <f t="shared" si="7"/>
        <v>0</v>
      </c>
      <c r="K18" s="45">
        <f t="shared" si="8"/>
        <v>0</v>
      </c>
    </row>
    <row r="19" spans="1:13" ht="22.5" x14ac:dyDescent="0.2">
      <c r="A19" s="81"/>
      <c r="B19" s="133" t="s">
        <v>203</v>
      </c>
      <c r="C19" s="145" t="s">
        <v>159</v>
      </c>
      <c r="D19" s="64" t="s">
        <v>155</v>
      </c>
      <c r="E19" s="65">
        <v>6</v>
      </c>
      <c r="F19" s="66">
        <v>313.241729649408</v>
      </c>
      <c r="G19" s="67">
        <f t="shared" ref="G19:G23" si="9">IF(E19=" "," ",E19*F19)</f>
        <v>1879.4503778964481</v>
      </c>
      <c r="H19" s="44">
        <v>20.7</v>
      </c>
      <c r="I19" s="45"/>
      <c r="J19" s="46">
        <f t="shared" ref="J19:J23" si="10">IF(E19=" "," ",E19*H19)</f>
        <v>124.19999999999999</v>
      </c>
      <c r="K19" s="45">
        <f t="shared" ref="K19:K23" si="11">IF(E19=" "," ",E19*I19)</f>
        <v>0</v>
      </c>
      <c r="M19" s="58"/>
    </row>
    <row r="20" spans="1:13" ht="12.75" customHeight="1" x14ac:dyDescent="0.2">
      <c r="A20" s="81"/>
      <c r="B20" s="185" t="s">
        <v>45</v>
      </c>
      <c r="C20" s="186"/>
      <c r="D20" s="83" t="s">
        <v>41</v>
      </c>
      <c r="E20" s="55"/>
      <c r="F20" s="56" t="s">
        <v>271</v>
      </c>
      <c r="G20" s="57"/>
      <c r="H20" s="44"/>
      <c r="I20" s="45"/>
      <c r="J20" s="46">
        <f t="shared" si="10"/>
        <v>0</v>
      </c>
      <c r="K20" s="45">
        <f t="shared" si="11"/>
        <v>0</v>
      </c>
    </row>
    <row r="21" spans="1:13" ht="22.5" x14ac:dyDescent="0.2">
      <c r="A21" s="81"/>
      <c r="B21" s="133" t="s">
        <v>204</v>
      </c>
      <c r="C21" s="145" t="s">
        <v>160</v>
      </c>
      <c r="D21" s="64" t="s">
        <v>155</v>
      </c>
      <c r="E21" s="65">
        <v>5</v>
      </c>
      <c r="F21" s="66">
        <v>266.70079741849599</v>
      </c>
      <c r="G21" s="67">
        <f t="shared" si="9"/>
        <v>1333.50398709248</v>
      </c>
      <c r="H21" s="44">
        <v>18.7</v>
      </c>
      <c r="I21" s="45"/>
      <c r="J21" s="46">
        <f t="shared" si="10"/>
        <v>93.5</v>
      </c>
      <c r="K21" s="45">
        <f t="shared" si="11"/>
        <v>0</v>
      </c>
      <c r="M21" s="58"/>
    </row>
    <row r="22" spans="1:13" ht="12.75" customHeight="1" x14ac:dyDescent="0.2">
      <c r="A22" s="81"/>
      <c r="B22" s="185" t="s">
        <v>46</v>
      </c>
      <c r="C22" s="186"/>
      <c r="D22" s="83" t="s">
        <v>41</v>
      </c>
      <c r="E22" s="55"/>
      <c r="F22" s="56"/>
      <c r="G22" s="57">
        <f t="shared" si="9"/>
        <v>0</v>
      </c>
      <c r="H22" s="44"/>
      <c r="I22" s="45"/>
      <c r="J22" s="46">
        <f t="shared" si="10"/>
        <v>0</v>
      </c>
      <c r="K22" s="45">
        <f t="shared" si="11"/>
        <v>0</v>
      </c>
    </row>
    <row r="23" spans="1:13" ht="22.5" x14ac:dyDescent="0.2">
      <c r="A23" s="81"/>
      <c r="B23" s="133" t="s">
        <v>205</v>
      </c>
      <c r="C23" s="145" t="s">
        <v>161</v>
      </c>
      <c r="D23" s="64" t="s">
        <v>155</v>
      </c>
      <c r="E23" s="65">
        <v>2</v>
      </c>
      <c r="F23" s="66">
        <v>253.543106014464</v>
      </c>
      <c r="G23" s="67">
        <f t="shared" si="9"/>
        <v>507.086212028928</v>
      </c>
      <c r="H23" s="44">
        <v>16.8</v>
      </c>
      <c r="I23" s="45"/>
      <c r="J23" s="46">
        <f t="shared" si="10"/>
        <v>33.6</v>
      </c>
      <c r="K23" s="45">
        <f t="shared" si="11"/>
        <v>0</v>
      </c>
      <c r="M23" s="58"/>
    </row>
    <row r="24" spans="1:13" ht="12.75" customHeight="1" x14ac:dyDescent="0.2">
      <c r="A24" s="81"/>
      <c r="B24" s="185" t="s">
        <v>47</v>
      </c>
      <c r="C24" s="186"/>
      <c r="D24" s="83" t="s">
        <v>41</v>
      </c>
      <c r="E24" s="55"/>
      <c r="F24" s="56"/>
      <c r="G24" s="57">
        <f t="shared" ref="G24:G25" si="12">IF(E24=" "," ",E24*F24)</f>
        <v>0</v>
      </c>
      <c r="H24" s="44"/>
      <c r="I24" s="45"/>
      <c r="J24" s="46">
        <f t="shared" ref="J24:J25" si="13">IF(E24=" "," ",E24*H24)</f>
        <v>0</v>
      </c>
      <c r="K24" s="45">
        <f t="shared" ref="K24:K25" si="14">IF(E24=" "," ",E24*I24)</f>
        <v>0</v>
      </c>
    </row>
    <row r="25" spans="1:13" ht="22.5" x14ac:dyDescent="0.2">
      <c r="A25" s="81"/>
      <c r="B25" s="133" t="s">
        <v>206</v>
      </c>
      <c r="C25" s="145" t="s">
        <v>162</v>
      </c>
      <c r="D25" s="64" t="s">
        <v>155</v>
      </c>
      <c r="E25" s="65">
        <v>4</v>
      </c>
      <c r="F25" s="66">
        <v>287.21323406720001</v>
      </c>
      <c r="G25" s="67">
        <f t="shared" si="12"/>
        <v>1148.8529362688</v>
      </c>
      <c r="H25" s="44">
        <v>11</v>
      </c>
      <c r="I25" s="45"/>
      <c r="J25" s="46">
        <f t="shared" si="13"/>
        <v>44</v>
      </c>
      <c r="K25" s="45">
        <f t="shared" si="14"/>
        <v>0</v>
      </c>
      <c r="M25" s="58"/>
    </row>
    <row r="26" spans="1:13" ht="12.75" customHeight="1" x14ac:dyDescent="0.2">
      <c r="A26" s="152"/>
      <c r="B26" s="185" t="s">
        <v>49</v>
      </c>
      <c r="C26" s="186"/>
      <c r="D26" s="77" t="s">
        <v>41</v>
      </c>
      <c r="E26" s="50"/>
      <c r="F26" s="51"/>
      <c r="G26" s="52">
        <f>IF(E26=" "," ",E26*F26)</f>
        <v>0</v>
      </c>
      <c r="H26" s="44"/>
      <c r="I26" s="45"/>
      <c r="J26" s="46">
        <f t="shared" ref="J26:J29" si="15">IF(E26=" "," ",E26*H26)</f>
        <v>0</v>
      </c>
      <c r="K26" s="45">
        <f t="shared" ref="K26:K29" si="16">IF(E26=" "," ",E26*I26)</f>
        <v>0</v>
      </c>
    </row>
    <row r="27" spans="1:13" ht="12.75" customHeight="1" x14ac:dyDescent="0.2">
      <c r="A27" s="81"/>
      <c r="B27" s="185" t="s">
        <v>50</v>
      </c>
      <c r="C27" s="186"/>
      <c r="D27" s="83" t="s">
        <v>41</v>
      </c>
      <c r="E27" s="55"/>
      <c r="F27" s="56"/>
      <c r="G27" s="57">
        <f t="shared" ref="G27:G29" si="17">IF(E27=" "," ",E27*F27)</f>
        <v>0</v>
      </c>
      <c r="H27" s="44"/>
      <c r="I27" s="45"/>
      <c r="J27" s="46">
        <f t="shared" si="15"/>
        <v>0</v>
      </c>
      <c r="K27" s="45">
        <f t="shared" si="16"/>
        <v>0</v>
      </c>
    </row>
    <row r="28" spans="1:13" ht="12.75" customHeight="1" x14ac:dyDescent="0.2">
      <c r="A28" s="81"/>
      <c r="B28" s="185" t="s">
        <v>51</v>
      </c>
      <c r="C28" s="186"/>
      <c r="D28" s="83" t="s">
        <v>41</v>
      </c>
      <c r="E28" s="55"/>
      <c r="F28" s="56"/>
      <c r="G28" s="57">
        <f t="shared" ref="G28" si="18">IF(E28=" "," ",E28*F28)</f>
        <v>0</v>
      </c>
      <c r="H28" s="44"/>
      <c r="I28" s="45"/>
      <c r="J28" s="46">
        <f t="shared" si="15"/>
        <v>0</v>
      </c>
      <c r="K28" s="45">
        <f t="shared" si="16"/>
        <v>0</v>
      </c>
    </row>
    <row r="29" spans="1:13" ht="22.5" x14ac:dyDescent="0.2">
      <c r="A29" s="81"/>
      <c r="B29" s="133" t="s">
        <v>207</v>
      </c>
      <c r="C29" s="145" t="s">
        <v>198</v>
      </c>
      <c r="D29" s="64" t="s">
        <v>150</v>
      </c>
      <c r="E29" s="65">
        <v>5297.95</v>
      </c>
      <c r="F29" s="64">
        <v>9.8224</v>
      </c>
      <c r="G29" s="67">
        <f t="shared" si="17"/>
        <v>52038.584080000001</v>
      </c>
      <c r="H29" s="44"/>
      <c r="I29" s="45"/>
      <c r="J29" s="46">
        <f t="shared" si="15"/>
        <v>0</v>
      </c>
      <c r="K29" s="45">
        <f t="shared" si="16"/>
        <v>0</v>
      </c>
      <c r="M29" s="58"/>
    </row>
    <row r="30" spans="1:13" ht="22.5" x14ac:dyDescent="0.2">
      <c r="A30" s="81"/>
      <c r="B30" s="133" t="s">
        <v>208</v>
      </c>
      <c r="C30" s="145" t="s">
        <v>199</v>
      </c>
      <c r="D30" s="64" t="s">
        <v>150</v>
      </c>
      <c r="E30" s="65">
        <v>2503.5</v>
      </c>
      <c r="F30" s="64">
        <v>19.936</v>
      </c>
      <c r="G30" s="67">
        <f t="shared" ref="G30" si="19">IF(E30=" "," ",E30*F30)</f>
        <v>49909.775999999998</v>
      </c>
      <c r="H30" s="44"/>
      <c r="I30" s="45"/>
      <c r="J30" s="46">
        <f t="shared" ref="J30" si="20">IF(E30=" "," ",E30*H30)</f>
        <v>0</v>
      </c>
      <c r="K30" s="45">
        <f t="shared" ref="K30" si="21">IF(E30=" "," ",E30*I30)</f>
        <v>0</v>
      </c>
      <c r="M30" s="58"/>
    </row>
    <row r="31" spans="1:13" ht="22.5" x14ac:dyDescent="0.2">
      <c r="A31" s="81"/>
      <c r="B31" s="133" t="s">
        <v>209</v>
      </c>
      <c r="C31" s="145" t="s">
        <v>200</v>
      </c>
      <c r="D31" s="64" t="s">
        <v>150</v>
      </c>
      <c r="E31" s="65">
        <v>182.7</v>
      </c>
      <c r="F31" s="64">
        <v>37.967999999999996</v>
      </c>
      <c r="G31" s="67">
        <f t="shared" ref="G31:G35" si="22">IF(E31=" "," ",E31*F31)</f>
        <v>6936.7535999999991</v>
      </c>
      <c r="H31" s="44"/>
      <c r="I31" s="45"/>
      <c r="J31" s="46">
        <f t="shared" ref="J31:J35" si="23">IF(E31=" "," ",E31*H31)</f>
        <v>0</v>
      </c>
      <c r="K31" s="45">
        <f t="shared" ref="K31:K35" si="24">IF(E31=" "," ",E31*I31)</f>
        <v>0</v>
      </c>
      <c r="M31" s="58"/>
    </row>
    <row r="32" spans="1:13" ht="12.75" customHeight="1" x14ac:dyDescent="0.2">
      <c r="A32" s="81"/>
      <c r="B32" s="185" t="s">
        <v>52</v>
      </c>
      <c r="C32" s="186"/>
      <c r="D32" s="83" t="s">
        <v>41</v>
      </c>
      <c r="E32" s="55"/>
      <c r="F32" s="56"/>
      <c r="G32" s="57">
        <f t="shared" si="22"/>
        <v>0</v>
      </c>
      <c r="H32" s="44"/>
      <c r="I32" s="45"/>
      <c r="J32" s="46">
        <f t="shared" si="23"/>
        <v>0</v>
      </c>
      <c r="K32" s="45">
        <f t="shared" si="24"/>
        <v>0</v>
      </c>
    </row>
    <row r="33" spans="1:13" ht="22.5" x14ac:dyDescent="0.2">
      <c r="A33" s="81"/>
      <c r="B33" s="133" t="s">
        <v>210</v>
      </c>
      <c r="C33" s="145" t="s">
        <v>197</v>
      </c>
      <c r="D33" s="64" t="s">
        <v>150</v>
      </c>
      <c r="E33" s="65">
        <v>3156.13</v>
      </c>
      <c r="F33" s="64">
        <v>78.590400000000002</v>
      </c>
      <c r="G33" s="67">
        <f t="shared" si="22"/>
        <v>248041.51915200002</v>
      </c>
      <c r="H33" s="44"/>
      <c r="I33" s="45"/>
      <c r="J33" s="46">
        <f t="shared" si="23"/>
        <v>0</v>
      </c>
      <c r="K33" s="45">
        <f t="shared" si="24"/>
        <v>0</v>
      </c>
      <c r="M33" s="58"/>
    </row>
    <row r="34" spans="1:13" ht="12.75" customHeight="1" x14ac:dyDescent="0.2">
      <c r="A34" s="81"/>
      <c r="B34" s="185" t="s">
        <v>54</v>
      </c>
      <c r="C34" s="186"/>
      <c r="D34" s="83" t="s">
        <v>41</v>
      </c>
      <c r="E34" s="55"/>
      <c r="F34" s="56"/>
      <c r="G34" s="57">
        <f t="shared" si="22"/>
        <v>0</v>
      </c>
      <c r="H34" s="44"/>
      <c r="I34" s="45"/>
      <c r="J34" s="46">
        <f t="shared" si="23"/>
        <v>0</v>
      </c>
      <c r="K34" s="45">
        <f t="shared" si="24"/>
        <v>0</v>
      </c>
    </row>
    <row r="35" spans="1:13" ht="22.5" x14ac:dyDescent="0.2">
      <c r="A35" s="81"/>
      <c r="B35" s="133" t="s">
        <v>211</v>
      </c>
      <c r="C35" s="145" t="s">
        <v>179</v>
      </c>
      <c r="D35" s="64" t="s">
        <v>149</v>
      </c>
      <c r="E35" s="65">
        <v>24</v>
      </c>
      <c r="F35" s="64">
        <v>9.0495999999999999</v>
      </c>
      <c r="G35" s="67">
        <f t="shared" si="22"/>
        <v>217.19040000000001</v>
      </c>
      <c r="H35" s="44"/>
      <c r="I35" s="45"/>
      <c r="J35" s="46">
        <f t="shared" si="23"/>
        <v>0</v>
      </c>
      <c r="K35" s="45">
        <f t="shared" si="24"/>
        <v>0</v>
      </c>
      <c r="M35" s="58"/>
    </row>
    <row r="36" spans="1:13" ht="12.75" customHeight="1" x14ac:dyDescent="0.2">
      <c r="A36" s="81"/>
      <c r="B36" s="185" t="s">
        <v>55</v>
      </c>
      <c r="C36" s="186"/>
      <c r="D36" s="83" t="s">
        <v>41</v>
      </c>
      <c r="E36" s="55"/>
      <c r="F36" s="56"/>
      <c r="G36" s="57">
        <f t="shared" ref="G36:G37" si="25">IF(E36=" "," ",E36*F36)</f>
        <v>0</v>
      </c>
      <c r="H36" s="44"/>
      <c r="I36" s="45"/>
      <c r="J36" s="46">
        <f t="shared" ref="J36:J37" si="26">IF(E36=" "," ",E36*H36)</f>
        <v>0</v>
      </c>
      <c r="K36" s="45">
        <f t="shared" ref="K36:K37" si="27">IF(E36=" "," ",E36*I36)</f>
        <v>0</v>
      </c>
    </row>
    <row r="37" spans="1:13" ht="22.5" x14ac:dyDescent="0.2">
      <c r="A37" s="81"/>
      <c r="B37" s="133" t="s">
        <v>212</v>
      </c>
      <c r="C37" s="145" t="s">
        <v>185</v>
      </c>
      <c r="D37" s="133" t="s">
        <v>149</v>
      </c>
      <c r="E37" s="65">
        <v>2</v>
      </c>
      <c r="F37" s="48">
        <v>9.52</v>
      </c>
      <c r="G37" s="67">
        <f t="shared" si="25"/>
        <v>19.04</v>
      </c>
      <c r="H37" s="44"/>
      <c r="I37" s="45"/>
      <c r="J37" s="46">
        <f t="shared" si="26"/>
        <v>0</v>
      </c>
      <c r="K37" s="45">
        <f t="shared" si="27"/>
        <v>0</v>
      </c>
      <c r="M37" s="58"/>
    </row>
    <row r="38" spans="1:13" ht="12.75" customHeight="1" x14ac:dyDescent="0.2">
      <c r="A38" s="81"/>
      <c r="B38" s="185" t="s">
        <v>57</v>
      </c>
      <c r="C38" s="186"/>
      <c r="D38" s="83" t="s">
        <v>41</v>
      </c>
      <c r="E38" s="55"/>
      <c r="F38" s="56"/>
      <c r="G38" s="57">
        <f t="shared" ref="G38:G39" si="28">IF(E38=" "," ",E38*F38)</f>
        <v>0</v>
      </c>
      <c r="H38" s="44"/>
      <c r="I38" s="45"/>
      <c r="J38" s="46">
        <f t="shared" ref="J38:J39" si="29">IF(E38=" "," ",E38*H38)</f>
        <v>0</v>
      </c>
      <c r="K38" s="45">
        <f t="shared" ref="K38:K39" si="30">IF(E38=" "," ",E38*I38)</f>
        <v>0</v>
      </c>
    </row>
    <row r="39" spans="1:13" hidden="1" x14ac:dyDescent="0.2">
      <c r="A39" s="81"/>
      <c r="B39" s="133" t="s">
        <v>58</v>
      </c>
      <c r="C39" s="145" t="s">
        <v>164</v>
      </c>
      <c r="D39" s="64" t="s">
        <v>155</v>
      </c>
      <c r="E39" s="65">
        <v>0</v>
      </c>
      <c r="F39" s="66"/>
      <c r="G39" s="67">
        <f t="shared" si="28"/>
        <v>0</v>
      </c>
      <c r="H39" s="44"/>
      <c r="I39" s="45"/>
      <c r="J39" s="46">
        <f t="shared" si="29"/>
        <v>0</v>
      </c>
      <c r="K39" s="45">
        <f t="shared" si="30"/>
        <v>0</v>
      </c>
      <c r="M39" s="58"/>
    </row>
    <row r="40" spans="1:13" ht="22.5" x14ac:dyDescent="0.2">
      <c r="A40" s="81"/>
      <c r="B40" s="133" t="s">
        <v>213</v>
      </c>
      <c r="C40" s="145" t="s">
        <v>180</v>
      </c>
      <c r="D40" s="64" t="s">
        <v>149</v>
      </c>
      <c r="E40" s="65">
        <v>2</v>
      </c>
      <c r="F40" s="64">
        <v>32.423999999999999</v>
      </c>
      <c r="G40" s="67">
        <f t="shared" ref="G40:G41" si="31">IF(E40=" "," ",E40*F40)</f>
        <v>64.847999999999999</v>
      </c>
      <c r="H40" s="44"/>
      <c r="I40" s="45"/>
      <c r="J40" s="46">
        <f t="shared" ref="J40:J41" si="32">IF(E40=" "," ",E40*H40)</f>
        <v>0</v>
      </c>
      <c r="K40" s="45">
        <f t="shared" ref="K40:K41" si="33">IF(E40=" "," ",E40*I40)</f>
        <v>0</v>
      </c>
      <c r="M40" s="58"/>
    </row>
    <row r="41" spans="1:13" hidden="1" x14ac:dyDescent="0.2">
      <c r="A41" s="81"/>
      <c r="B41" s="133" t="s">
        <v>59</v>
      </c>
      <c r="C41" s="145" t="s">
        <v>165</v>
      </c>
      <c r="D41" s="64" t="s">
        <v>155</v>
      </c>
      <c r="E41" s="65">
        <v>0</v>
      </c>
      <c r="F41" s="66"/>
      <c r="G41" s="67">
        <f t="shared" si="31"/>
        <v>0</v>
      </c>
      <c r="H41" s="44"/>
      <c r="I41" s="45"/>
      <c r="J41" s="46">
        <f t="shared" si="32"/>
        <v>0</v>
      </c>
      <c r="K41" s="45">
        <f t="shared" si="33"/>
        <v>0</v>
      </c>
      <c r="M41" s="58"/>
    </row>
    <row r="42" spans="1:13" ht="12.75" customHeight="1" x14ac:dyDescent="0.2">
      <c r="A42" s="81"/>
      <c r="B42" s="185" t="s">
        <v>60</v>
      </c>
      <c r="C42" s="186"/>
      <c r="D42" s="64"/>
      <c r="E42" s="65"/>
      <c r="F42" s="66"/>
      <c r="G42" s="67"/>
      <c r="H42" s="44"/>
      <c r="I42" s="45"/>
      <c r="J42" s="46"/>
      <c r="K42" s="45"/>
      <c r="M42" s="58"/>
    </row>
    <row r="43" spans="1:13" ht="22.5" x14ac:dyDescent="0.2">
      <c r="A43" s="81"/>
      <c r="B43" s="133" t="s">
        <v>214</v>
      </c>
      <c r="C43" s="145" t="s">
        <v>181</v>
      </c>
      <c r="D43" s="49" t="s">
        <v>149</v>
      </c>
      <c r="E43" s="65">
        <v>1</v>
      </c>
      <c r="F43" s="64">
        <v>14.425600000000001</v>
      </c>
      <c r="G43" s="67">
        <f t="shared" ref="G43" si="34">IF(E43=" "," ",E43*F43)</f>
        <v>14.425600000000001</v>
      </c>
      <c r="H43" s="44"/>
      <c r="I43" s="45"/>
      <c r="J43" s="46"/>
      <c r="K43" s="45"/>
      <c r="M43" s="58"/>
    </row>
    <row r="44" spans="1:13" hidden="1" x14ac:dyDescent="0.2">
      <c r="A44" s="81"/>
      <c r="B44" s="133" t="s">
        <v>61</v>
      </c>
      <c r="C44" s="145" t="s">
        <v>166</v>
      </c>
      <c r="D44" s="64" t="s">
        <v>155</v>
      </c>
      <c r="E44" s="65">
        <v>0</v>
      </c>
      <c r="F44" s="66"/>
      <c r="G44" s="67">
        <f t="shared" ref="G44" si="35">IF(E44=" "," ",E44*F44)</f>
        <v>0</v>
      </c>
      <c r="H44" s="44"/>
      <c r="I44" s="45"/>
      <c r="J44" s="46"/>
      <c r="K44" s="45"/>
      <c r="M44" s="58"/>
    </row>
    <row r="45" spans="1:13" ht="12.75" customHeight="1" x14ac:dyDescent="0.2">
      <c r="A45" s="81"/>
      <c r="B45" s="185" t="s">
        <v>62</v>
      </c>
      <c r="C45" s="186"/>
      <c r="D45" s="83" t="s">
        <v>41</v>
      </c>
      <c r="E45" s="55"/>
      <c r="F45" s="56"/>
      <c r="G45" s="57">
        <f t="shared" ref="G45:G49" si="36">IF(E45=" "," ",E45*F45)</f>
        <v>0</v>
      </c>
      <c r="H45" s="44"/>
      <c r="I45" s="45"/>
      <c r="J45" s="46">
        <f t="shared" ref="J45:J49" si="37">IF(E45=" "," ",E45*H45)</f>
        <v>0</v>
      </c>
      <c r="K45" s="45">
        <f t="shared" ref="K45:K49" si="38">IF(E45=" "," ",E45*I45)</f>
        <v>0</v>
      </c>
    </row>
    <row r="46" spans="1:13" ht="22.5" x14ac:dyDescent="0.2">
      <c r="A46" s="81"/>
      <c r="B46" s="133" t="s">
        <v>215</v>
      </c>
      <c r="C46" s="145" t="s">
        <v>182</v>
      </c>
      <c r="D46" s="49" t="s">
        <v>149</v>
      </c>
      <c r="E46" s="65">
        <v>1</v>
      </c>
      <c r="F46" s="64">
        <v>15.803199999999999</v>
      </c>
      <c r="G46" s="67">
        <f t="shared" si="36"/>
        <v>15.803199999999999</v>
      </c>
      <c r="H46" s="44"/>
      <c r="I46" s="45"/>
      <c r="J46" s="46">
        <f t="shared" si="37"/>
        <v>0</v>
      </c>
      <c r="K46" s="45">
        <f t="shared" si="38"/>
        <v>0</v>
      </c>
      <c r="M46" s="58"/>
    </row>
    <row r="47" spans="1:13" ht="12.75" customHeight="1" x14ac:dyDescent="0.2">
      <c r="A47" s="81"/>
      <c r="B47" s="185" t="s">
        <v>56</v>
      </c>
      <c r="C47" s="186"/>
      <c r="D47" s="83" t="s">
        <v>41</v>
      </c>
      <c r="E47" s="55"/>
      <c r="F47" s="56"/>
      <c r="G47" s="57">
        <f t="shared" si="36"/>
        <v>0</v>
      </c>
      <c r="H47" s="44"/>
      <c r="I47" s="45"/>
      <c r="J47" s="46">
        <f t="shared" si="37"/>
        <v>0</v>
      </c>
      <c r="K47" s="45">
        <f t="shared" si="38"/>
        <v>0</v>
      </c>
    </row>
    <row r="48" spans="1:13" ht="22.5" x14ac:dyDescent="0.2">
      <c r="A48" s="81"/>
      <c r="B48" s="133" t="s">
        <v>216</v>
      </c>
      <c r="C48" s="145" t="s">
        <v>188</v>
      </c>
      <c r="D48" s="49" t="s">
        <v>149</v>
      </c>
      <c r="E48" s="65">
        <v>3</v>
      </c>
      <c r="F48" s="64">
        <v>13.3056</v>
      </c>
      <c r="G48" s="67">
        <f t="shared" si="36"/>
        <v>39.916800000000002</v>
      </c>
      <c r="H48" s="44"/>
      <c r="I48" s="45"/>
      <c r="J48" s="46">
        <f t="shared" si="37"/>
        <v>0</v>
      </c>
      <c r="K48" s="45">
        <f t="shared" si="38"/>
        <v>0</v>
      </c>
      <c r="M48" s="58"/>
    </row>
    <row r="49" spans="1:13" ht="22.5" x14ac:dyDescent="0.2">
      <c r="A49" s="81"/>
      <c r="B49" s="133" t="s">
        <v>217</v>
      </c>
      <c r="C49" s="145" t="s">
        <v>186</v>
      </c>
      <c r="D49" s="49" t="s">
        <v>149</v>
      </c>
      <c r="E49" s="65">
        <v>4</v>
      </c>
      <c r="F49" s="64">
        <v>18.816000000000003</v>
      </c>
      <c r="G49" s="67">
        <f t="shared" si="36"/>
        <v>75.26400000000001</v>
      </c>
      <c r="H49" s="44"/>
      <c r="I49" s="45"/>
      <c r="J49" s="46">
        <f t="shared" si="37"/>
        <v>0</v>
      </c>
      <c r="K49" s="45">
        <f t="shared" si="38"/>
        <v>0</v>
      </c>
      <c r="M49" s="58"/>
    </row>
    <row r="50" spans="1:13" ht="22.5" x14ac:dyDescent="0.2">
      <c r="A50" s="81"/>
      <c r="B50" s="133" t="s">
        <v>218</v>
      </c>
      <c r="C50" s="145" t="s">
        <v>187</v>
      </c>
      <c r="D50" s="49" t="s">
        <v>149</v>
      </c>
      <c r="E50" s="65">
        <v>1</v>
      </c>
      <c r="F50" s="64">
        <v>22.489599999999999</v>
      </c>
      <c r="G50" s="67">
        <f t="shared" ref="G50" si="39">IF(E50=" "," ",E50*F50)</f>
        <v>22.489599999999999</v>
      </c>
      <c r="H50" s="44"/>
      <c r="I50" s="45"/>
      <c r="J50" s="46">
        <f t="shared" ref="J50" si="40">IF(E50=" "," ",E50*H50)</f>
        <v>0</v>
      </c>
      <c r="K50" s="45">
        <f t="shared" ref="K50" si="41">IF(E50=" "," ",E50*I50)</f>
        <v>0</v>
      </c>
      <c r="M50" s="58"/>
    </row>
    <row r="51" spans="1:13" ht="12.75" customHeight="1" x14ac:dyDescent="0.2">
      <c r="A51" s="81"/>
      <c r="B51" s="185" t="s">
        <v>63</v>
      </c>
      <c r="C51" s="186"/>
      <c r="D51" s="83" t="s">
        <v>41</v>
      </c>
      <c r="E51" s="55"/>
      <c r="F51" s="56"/>
      <c r="G51" s="57">
        <f t="shared" ref="G51:G52" si="42">IF(E51=" "," ",E51*F51)</f>
        <v>0</v>
      </c>
      <c r="H51" s="44"/>
      <c r="I51" s="45"/>
      <c r="J51" s="46">
        <f t="shared" ref="J51:J52" si="43">IF(E51=" "," ",E51*H51)</f>
        <v>0</v>
      </c>
      <c r="K51" s="45">
        <f t="shared" ref="K51:K52" si="44">IF(E51=" "," ",E51*I51)</f>
        <v>0</v>
      </c>
    </row>
    <row r="52" spans="1:13" ht="22.5" x14ac:dyDescent="0.2">
      <c r="A52" s="81"/>
      <c r="B52" s="133" t="s">
        <v>219</v>
      </c>
      <c r="C52" s="145" t="s">
        <v>193</v>
      </c>
      <c r="D52" s="64" t="s">
        <v>149</v>
      </c>
      <c r="E52" s="65">
        <v>30</v>
      </c>
      <c r="F52" s="64">
        <v>20.327999999999999</v>
      </c>
      <c r="G52" s="67">
        <f t="shared" si="42"/>
        <v>609.84</v>
      </c>
      <c r="H52" s="44"/>
      <c r="I52" s="45"/>
      <c r="J52" s="46">
        <f t="shared" si="43"/>
        <v>0</v>
      </c>
      <c r="K52" s="45">
        <f t="shared" si="44"/>
        <v>0</v>
      </c>
      <c r="M52" s="58"/>
    </row>
    <row r="53" spans="1:13" ht="22.5" x14ac:dyDescent="0.2">
      <c r="A53" s="81"/>
      <c r="B53" s="133" t="s">
        <v>220</v>
      </c>
      <c r="C53" s="145" t="s">
        <v>194</v>
      </c>
      <c r="D53" s="64" t="s">
        <v>149</v>
      </c>
      <c r="E53" s="65">
        <v>5</v>
      </c>
      <c r="F53" s="64">
        <v>50.948800000000006</v>
      </c>
      <c r="G53" s="67">
        <f t="shared" ref="G53:G61" si="45">IF(E53=" "," ",E53*F53)</f>
        <v>254.74400000000003</v>
      </c>
      <c r="H53" s="44"/>
      <c r="I53" s="45"/>
      <c r="J53" s="46">
        <f t="shared" ref="J53:J61" si="46">IF(E53=" "," ",E53*H53)</f>
        <v>0</v>
      </c>
      <c r="K53" s="45">
        <f t="shared" ref="K53:K61" si="47">IF(E53=" "," ",E53*I53)</f>
        <v>0</v>
      </c>
      <c r="M53" s="58"/>
    </row>
    <row r="54" spans="1:13" ht="22.5" x14ac:dyDescent="0.2">
      <c r="A54" s="81"/>
      <c r="B54" s="133" t="s">
        <v>221</v>
      </c>
      <c r="C54" s="145" t="s">
        <v>192</v>
      </c>
      <c r="D54" s="64" t="s">
        <v>149</v>
      </c>
      <c r="E54" s="65">
        <v>1</v>
      </c>
      <c r="F54" s="64">
        <v>94.61760000000001</v>
      </c>
      <c r="G54" s="67">
        <f t="shared" si="45"/>
        <v>94.61760000000001</v>
      </c>
      <c r="H54" s="44"/>
      <c r="I54" s="45"/>
      <c r="J54" s="46">
        <f t="shared" si="46"/>
        <v>0</v>
      </c>
      <c r="K54" s="45">
        <f t="shared" si="47"/>
        <v>0</v>
      </c>
      <c r="M54" s="58"/>
    </row>
    <row r="55" spans="1:13" ht="12.75" customHeight="1" x14ac:dyDescent="0.2">
      <c r="A55" s="81"/>
      <c r="B55" s="185" t="s">
        <v>64</v>
      </c>
      <c r="C55" s="186"/>
      <c r="D55" s="83" t="s">
        <v>41</v>
      </c>
      <c r="E55" s="55"/>
      <c r="F55" s="56"/>
      <c r="G55" s="57">
        <f t="shared" si="45"/>
        <v>0</v>
      </c>
      <c r="H55" s="44"/>
      <c r="I55" s="45"/>
      <c r="J55" s="46">
        <f t="shared" si="46"/>
        <v>0</v>
      </c>
      <c r="K55" s="45">
        <f t="shared" si="47"/>
        <v>0</v>
      </c>
    </row>
    <row r="56" spans="1:13" ht="22.5" x14ac:dyDescent="0.2">
      <c r="A56" s="81"/>
      <c r="B56" s="133" t="s">
        <v>222</v>
      </c>
      <c r="C56" s="145" t="s">
        <v>191</v>
      </c>
      <c r="D56" s="64" t="s">
        <v>149</v>
      </c>
      <c r="E56" s="65">
        <v>1</v>
      </c>
      <c r="F56" s="64">
        <v>42.369599999999998</v>
      </c>
      <c r="G56" s="67">
        <f t="shared" si="45"/>
        <v>42.369599999999998</v>
      </c>
      <c r="H56" s="44"/>
      <c r="I56" s="45"/>
      <c r="J56" s="46">
        <f t="shared" si="46"/>
        <v>0</v>
      </c>
      <c r="K56" s="45">
        <f t="shared" si="47"/>
        <v>0</v>
      </c>
      <c r="M56" s="58"/>
    </row>
    <row r="57" spans="1:13" ht="12.75" customHeight="1" x14ac:dyDescent="0.2">
      <c r="A57" s="81"/>
      <c r="B57" s="185" t="s">
        <v>163</v>
      </c>
      <c r="C57" s="186"/>
      <c r="D57" s="83" t="s">
        <v>41</v>
      </c>
      <c r="E57" s="55"/>
      <c r="F57" s="56"/>
      <c r="G57" s="57">
        <f t="shared" si="45"/>
        <v>0</v>
      </c>
      <c r="H57" s="44"/>
      <c r="I57" s="45"/>
      <c r="J57" s="46">
        <f t="shared" si="46"/>
        <v>0</v>
      </c>
      <c r="K57" s="45">
        <f t="shared" si="47"/>
        <v>0</v>
      </c>
    </row>
    <row r="58" spans="1:13" ht="22.5" x14ac:dyDescent="0.2">
      <c r="A58" s="81"/>
      <c r="B58" s="133" t="s">
        <v>223</v>
      </c>
      <c r="C58" s="145" t="s">
        <v>196</v>
      </c>
      <c r="D58" s="133" t="s">
        <v>150</v>
      </c>
      <c r="E58" s="65">
        <v>8</v>
      </c>
      <c r="F58" s="48">
        <v>40.308800000000005</v>
      </c>
      <c r="G58" s="67">
        <f t="shared" si="45"/>
        <v>322.47040000000004</v>
      </c>
      <c r="H58" s="44"/>
      <c r="I58" s="45"/>
      <c r="J58" s="46">
        <f t="shared" si="46"/>
        <v>0</v>
      </c>
      <c r="K58" s="45">
        <f t="shared" si="47"/>
        <v>0</v>
      </c>
      <c r="M58" s="58"/>
    </row>
    <row r="59" spans="1:13" ht="12.75" customHeight="1" x14ac:dyDescent="0.2">
      <c r="A59" s="81"/>
      <c r="B59" s="185" t="s">
        <v>151</v>
      </c>
      <c r="C59" s="186"/>
      <c r="D59" s="83" t="s">
        <v>41</v>
      </c>
      <c r="E59" s="55"/>
      <c r="F59" s="56"/>
      <c r="G59" s="57">
        <f t="shared" si="45"/>
        <v>0</v>
      </c>
      <c r="H59" s="44"/>
      <c r="I59" s="45"/>
      <c r="J59" s="46">
        <f t="shared" si="46"/>
        <v>0</v>
      </c>
      <c r="K59" s="45">
        <f t="shared" si="47"/>
        <v>0</v>
      </c>
    </row>
    <row r="60" spans="1:13" x14ac:dyDescent="0.2">
      <c r="A60" s="81"/>
      <c r="B60" s="162" t="s">
        <v>272</v>
      </c>
      <c r="C60" s="145" t="s">
        <v>152</v>
      </c>
      <c r="D60" s="64" t="s">
        <v>131</v>
      </c>
      <c r="E60" s="65">
        <v>4</v>
      </c>
      <c r="F60" s="66">
        <v>12.9255735576576</v>
      </c>
      <c r="G60" s="67">
        <f t="shared" si="45"/>
        <v>51.7022942306304</v>
      </c>
      <c r="H60" s="44"/>
      <c r="I60" s="45"/>
      <c r="J60" s="46">
        <f t="shared" si="46"/>
        <v>0</v>
      </c>
      <c r="K60" s="45">
        <f t="shared" si="47"/>
        <v>0</v>
      </c>
      <c r="M60" s="58"/>
    </row>
    <row r="61" spans="1:13" x14ac:dyDescent="0.2">
      <c r="A61" s="81"/>
      <c r="B61" s="162" t="s">
        <v>273</v>
      </c>
      <c r="C61" s="145" t="s">
        <v>153</v>
      </c>
      <c r="D61" s="64" t="s">
        <v>131</v>
      </c>
      <c r="E61" s="65">
        <v>1</v>
      </c>
      <c r="F61" s="66">
        <v>19.685679825100799</v>
      </c>
      <c r="G61" s="67">
        <f t="shared" si="45"/>
        <v>19.685679825100799</v>
      </c>
      <c r="H61" s="44"/>
      <c r="I61" s="45"/>
      <c r="J61" s="46">
        <f t="shared" si="46"/>
        <v>0</v>
      </c>
      <c r="K61" s="45">
        <f t="shared" si="47"/>
        <v>0</v>
      </c>
      <c r="M61" s="58"/>
    </row>
    <row r="62" spans="1:13" x14ac:dyDescent="0.2">
      <c r="A62" s="175" t="s">
        <v>128</v>
      </c>
      <c r="B62" s="176"/>
      <c r="C62" s="176"/>
      <c r="D62" s="176"/>
      <c r="E62" s="59"/>
      <c r="F62" s="60"/>
      <c r="G62" s="61">
        <f>SUM(G19:G61)</f>
        <v>363659.93351934239</v>
      </c>
      <c r="H62" s="44"/>
      <c r="I62" s="45"/>
      <c r="J62" s="46">
        <f t="shared" ref="J62" si="48">IF(E62=" "," ",E62*H62)</f>
        <v>0</v>
      </c>
      <c r="K62" s="45">
        <f t="shared" ref="K62" si="49">IF(E62=" "," ",E62*I62)</f>
        <v>0</v>
      </c>
    </row>
    <row r="63" spans="1:13" x14ac:dyDescent="0.2">
      <c r="A63" s="153"/>
      <c r="B63" s="154"/>
      <c r="C63" s="141" t="s">
        <v>154</v>
      </c>
      <c r="D63" s="155"/>
      <c r="E63" s="142"/>
      <c r="F63" s="143"/>
      <c r="G63" s="144"/>
      <c r="H63" s="44"/>
      <c r="I63" s="45"/>
      <c r="J63" s="46"/>
      <c r="K63" s="45"/>
    </row>
    <row r="64" spans="1:13" ht="12.75" customHeight="1" x14ac:dyDescent="0.2">
      <c r="A64" s="81"/>
      <c r="B64" s="185" t="s">
        <v>49</v>
      </c>
      <c r="C64" s="186"/>
      <c r="D64" s="83" t="s">
        <v>41</v>
      </c>
      <c r="E64" s="55"/>
      <c r="F64" s="56"/>
      <c r="G64" s="57"/>
      <c r="H64" s="44"/>
      <c r="I64" s="45"/>
      <c r="J64" s="46"/>
      <c r="K64" s="45"/>
    </row>
    <row r="65" spans="1:13" ht="12.75" customHeight="1" x14ac:dyDescent="0.2">
      <c r="A65" s="81"/>
      <c r="B65" s="185" t="s">
        <v>51</v>
      </c>
      <c r="C65" s="186"/>
      <c r="D65" s="83" t="s">
        <v>41</v>
      </c>
      <c r="E65" s="55"/>
      <c r="F65" s="56"/>
      <c r="G65" s="57"/>
      <c r="H65" s="44"/>
      <c r="I65" s="45"/>
      <c r="J65" s="46"/>
      <c r="K65" s="45"/>
    </row>
    <row r="66" spans="1:13" ht="22.5" x14ac:dyDescent="0.2">
      <c r="A66" s="152"/>
      <c r="B66" s="64" t="s">
        <v>207</v>
      </c>
      <c r="C66" s="49" t="s">
        <v>198</v>
      </c>
      <c r="D66" s="64" t="s">
        <v>150</v>
      </c>
      <c r="E66" s="65">
        <v>28</v>
      </c>
      <c r="F66" s="64">
        <v>9.8224</v>
      </c>
      <c r="G66" s="67">
        <f t="shared" ref="G66:G74" si="50">IF(E66=" "," ",E66*F66)</f>
        <v>275.02719999999999</v>
      </c>
      <c r="H66" s="44"/>
      <c r="I66" s="45"/>
      <c r="J66" s="46"/>
      <c r="K66" s="45"/>
    </row>
    <row r="67" spans="1:13" ht="12.75" customHeight="1" x14ac:dyDescent="0.2">
      <c r="A67" s="81"/>
      <c r="B67" s="185" t="s">
        <v>53</v>
      </c>
      <c r="C67" s="186"/>
      <c r="D67" s="83" t="s">
        <v>41</v>
      </c>
      <c r="E67" s="55"/>
      <c r="F67" s="56"/>
      <c r="G67" s="57"/>
      <c r="H67" s="44"/>
      <c r="I67" s="45"/>
      <c r="J67" s="46"/>
      <c r="K67" s="45"/>
    </row>
    <row r="68" spans="1:13" ht="12.75" customHeight="1" x14ac:dyDescent="0.2">
      <c r="A68" s="81"/>
      <c r="B68" s="185" t="s">
        <v>63</v>
      </c>
      <c r="C68" s="186"/>
      <c r="D68" s="83" t="s">
        <v>41</v>
      </c>
      <c r="E68" s="55"/>
      <c r="F68" s="56"/>
      <c r="G68" s="57"/>
      <c r="H68" s="44"/>
      <c r="I68" s="45"/>
      <c r="J68" s="46"/>
      <c r="K68" s="45"/>
    </row>
    <row r="69" spans="1:13" ht="22.5" x14ac:dyDescent="0.2">
      <c r="A69" s="152"/>
      <c r="B69" s="64" t="s">
        <v>219</v>
      </c>
      <c r="C69" s="49" t="s">
        <v>193</v>
      </c>
      <c r="D69" s="64" t="s">
        <v>149</v>
      </c>
      <c r="E69" s="65">
        <v>4</v>
      </c>
      <c r="F69" s="64">
        <v>20.327999999999999</v>
      </c>
      <c r="G69" s="67">
        <f t="shared" ref="G69" si="51">IF(E69=" "," ",E69*F69)</f>
        <v>81.311999999999998</v>
      </c>
      <c r="H69" s="44"/>
      <c r="I69" s="45"/>
      <c r="J69" s="46"/>
      <c r="K69" s="45"/>
    </row>
    <row r="70" spans="1:13" ht="12.75" customHeight="1" x14ac:dyDescent="0.2">
      <c r="A70" s="81"/>
      <c r="B70" s="185" t="s">
        <v>60</v>
      </c>
      <c r="C70" s="186"/>
      <c r="D70" s="83" t="s">
        <v>41</v>
      </c>
      <c r="E70" s="55"/>
      <c r="F70" s="56"/>
      <c r="G70" s="57"/>
      <c r="H70" s="44"/>
      <c r="I70" s="45"/>
      <c r="J70" s="46"/>
      <c r="K70" s="45"/>
    </row>
    <row r="71" spans="1:13" ht="22.5" x14ac:dyDescent="0.2">
      <c r="A71" s="81"/>
      <c r="B71" s="64" t="s">
        <v>214</v>
      </c>
      <c r="C71" s="49" t="s">
        <v>181</v>
      </c>
      <c r="D71" s="49" t="s">
        <v>149</v>
      </c>
      <c r="E71" s="65">
        <v>4</v>
      </c>
      <c r="F71" s="64">
        <v>14.425600000000001</v>
      </c>
      <c r="G71" s="67">
        <f t="shared" si="50"/>
        <v>57.702400000000004</v>
      </c>
      <c r="H71" s="44"/>
      <c r="I71" s="45"/>
      <c r="J71" s="46">
        <f>IF(E76=" "," ",E76*H71)</f>
        <v>0</v>
      </c>
      <c r="K71" s="45">
        <f>IF(E76=" "," ",E76*I71)</f>
        <v>0</v>
      </c>
    </row>
    <row r="72" spans="1:13" ht="12.75" customHeight="1" x14ac:dyDescent="0.2">
      <c r="A72" s="81"/>
      <c r="B72" s="185" t="s">
        <v>65</v>
      </c>
      <c r="C72" s="186"/>
      <c r="D72" s="83" t="s">
        <v>41</v>
      </c>
      <c r="E72" s="55"/>
      <c r="F72" s="56"/>
      <c r="G72" s="57"/>
      <c r="H72" s="44"/>
      <c r="I72" s="45"/>
      <c r="J72" s="46">
        <f>IF(E77=" "," ",E77*H72)</f>
        <v>0</v>
      </c>
      <c r="K72" s="45">
        <f>IF(E77=" "," ",E77*I72)</f>
        <v>0</v>
      </c>
    </row>
    <row r="73" spans="1:13" ht="12.75" customHeight="1" x14ac:dyDescent="0.2">
      <c r="A73" s="81"/>
      <c r="B73" s="185" t="s">
        <v>69</v>
      </c>
      <c r="C73" s="186"/>
      <c r="D73" s="83" t="s">
        <v>41</v>
      </c>
      <c r="E73" s="55"/>
      <c r="F73" s="56"/>
      <c r="G73" s="57"/>
      <c r="H73" s="44"/>
      <c r="I73" s="45"/>
      <c r="J73" s="46">
        <f>IF(E78=" "," ",E78*H73)</f>
        <v>0</v>
      </c>
      <c r="K73" s="45">
        <f>IF(E78=" "," ",E78*I73)</f>
        <v>0</v>
      </c>
    </row>
    <row r="74" spans="1:13" ht="22.5" x14ac:dyDescent="0.2">
      <c r="A74" s="152"/>
      <c r="B74" s="64" t="s">
        <v>224</v>
      </c>
      <c r="C74" s="49" t="s">
        <v>190</v>
      </c>
      <c r="D74" s="49" t="s">
        <v>149</v>
      </c>
      <c r="E74" s="65">
        <v>4</v>
      </c>
      <c r="F74" s="64">
        <v>30.956800000000001</v>
      </c>
      <c r="G74" s="67">
        <f t="shared" si="50"/>
        <v>123.8272</v>
      </c>
      <c r="H74" s="44"/>
      <c r="I74" s="45"/>
      <c r="J74" s="46">
        <f>IF(E79=" "," ",E79*H74)</f>
        <v>0</v>
      </c>
      <c r="K74" s="45">
        <f>IF(E79=" "," ",E79*I74)</f>
        <v>0</v>
      </c>
    </row>
    <row r="75" spans="1:13" x14ac:dyDescent="0.2">
      <c r="A75" s="175" t="s">
        <v>156</v>
      </c>
      <c r="B75" s="176"/>
      <c r="C75" s="176"/>
      <c r="D75" s="176"/>
      <c r="E75" s="59"/>
      <c r="F75" s="60"/>
      <c r="G75" s="61">
        <f>SUM(G64:G74)</f>
        <v>537.86879999999996</v>
      </c>
      <c r="H75" s="44"/>
      <c r="I75" s="45"/>
      <c r="J75" s="46">
        <f>IF(E80=" "," ",E80*H75)</f>
        <v>0</v>
      </c>
      <c r="K75" s="45">
        <f>IF(E80=" "," ",E80*I75)</f>
        <v>0</v>
      </c>
    </row>
    <row r="76" spans="1:13" x14ac:dyDescent="0.2">
      <c r="A76" s="126"/>
      <c r="B76" s="127"/>
      <c r="C76" s="125" t="s">
        <v>14</v>
      </c>
      <c r="D76" s="121"/>
      <c r="E76" s="122"/>
      <c r="F76" s="128"/>
      <c r="G76" s="124"/>
      <c r="H76" s="44"/>
      <c r="I76" s="45"/>
      <c r="J76" s="46">
        <f t="shared" ref="J76:J82" si="52">IF(E85=" "," ",E85*H76)</f>
        <v>0</v>
      </c>
      <c r="K76" s="45">
        <f t="shared" ref="K76:K82" si="53">IF(E85=" "," ",E85*I76)</f>
        <v>0</v>
      </c>
    </row>
    <row r="77" spans="1:13" ht="12.75" customHeight="1" x14ac:dyDescent="0.2">
      <c r="A77" s="53"/>
      <c r="B77" s="185" t="s">
        <v>49</v>
      </c>
      <c r="C77" s="186"/>
      <c r="D77" s="54" t="s">
        <v>41</v>
      </c>
      <c r="E77" s="55"/>
      <c r="F77" s="56"/>
      <c r="G77" s="57">
        <f t="shared" ref="G77:G78" si="54">IF(E77=" "," ",E77*F77)</f>
        <v>0</v>
      </c>
      <c r="H77" s="44"/>
      <c r="I77" s="45"/>
      <c r="J77" s="46">
        <f t="shared" si="52"/>
        <v>0</v>
      </c>
      <c r="K77" s="45">
        <f t="shared" si="53"/>
        <v>0</v>
      </c>
    </row>
    <row r="78" spans="1:13" ht="12.75" customHeight="1" x14ac:dyDescent="0.2">
      <c r="A78" s="53"/>
      <c r="B78" s="185" t="s">
        <v>65</v>
      </c>
      <c r="C78" s="186"/>
      <c r="D78" s="54" t="s">
        <v>41</v>
      </c>
      <c r="E78" s="55"/>
      <c r="F78" s="56"/>
      <c r="G78" s="57">
        <f t="shared" si="54"/>
        <v>0</v>
      </c>
      <c r="H78" s="44"/>
      <c r="I78" s="45"/>
      <c r="J78" s="46">
        <f t="shared" si="52"/>
        <v>0</v>
      </c>
      <c r="K78" s="45">
        <f t="shared" si="53"/>
        <v>0</v>
      </c>
    </row>
    <row r="79" spans="1:13" ht="12.75" customHeight="1" x14ac:dyDescent="0.2">
      <c r="A79" s="53"/>
      <c r="B79" s="185" t="s">
        <v>66</v>
      </c>
      <c r="C79" s="186"/>
      <c r="D79" s="54" t="s">
        <v>41</v>
      </c>
      <c r="E79" s="55"/>
      <c r="F79" s="56"/>
      <c r="G79" s="57">
        <f t="shared" ref="G79" si="55">IF(E79=" "," ",E79*F79)</f>
        <v>0</v>
      </c>
      <c r="H79" s="44"/>
      <c r="I79" s="45"/>
      <c r="J79" s="46">
        <f t="shared" si="52"/>
        <v>0</v>
      </c>
      <c r="K79" s="45">
        <f t="shared" si="53"/>
        <v>0</v>
      </c>
    </row>
    <row r="80" spans="1:13" ht="22.5" x14ac:dyDescent="0.2">
      <c r="A80" s="47"/>
      <c r="B80" s="64" t="s">
        <v>202</v>
      </c>
      <c r="C80" s="49" t="s">
        <v>167</v>
      </c>
      <c r="D80" s="64" t="s">
        <v>155</v>
      </c>
      <c r="E80" s="65">
        <v>2942</v>
      </c>
      <c r="F80" s="66">
        <v>3.4687273671680003</v>
      </c>
      <c r="G80" s="67">
        <f t="shared" ref="G80:G85" si="56">IF(E80=" "," ",E80*F80)</f>
        <v>10204.995914208257</v>
      </c>
      <c r="H80" s="44"/>
      <c r="I80" s="45"/>
      <c r="J80" s="46">
        <f t="shared" si="52"/>
        <v>0</v>
      </c>
      <c r="K80" s="45">
        <f t="shared" si="53"/>
        <v>0</v>
      </c>
      <c r="M80" s="58"/>
    </row>
    <row r="81" spans="1:13" ht="12.75" customHeight="1" x14ac:dyDescent="0.2">
      <c r="A81" s="53"/>
      <c r="B81" s="185" t="s">
        <v>67</v>
      </c>
      <c r="C81" s="186"/>
      <c r="D81" s="54" t="s">
        <v>41</v>
      </c>
      <c r="E81" s="55"/>
      <c r="F81" s="56"/>
      <c r="G81" s="57">
        <f t="shared" si="56"/>
        <v>0</v>
      </c>
      <c r="H81" s="44"/>
      <c r="I81" s="45"/>
      <c r="J81" s="46">
        <f t="shared" si="52"/>
        <v>0</v>
      </c>
      <c r="K81" s="45">
        <f t="shared" si="53"/>
        <v>0</v>
      </c>
    </row>
    <row r="82" spans="1:13" ht="22.5" x14ac:dyDescent="0.2">
      <c r="A82" s="53"/>
      <c r="B82" s="133" t="s">
        <v>225</v>
      </c>
      <c r="C82" s="49" t="s">
        <v>168</v>
      </c>
      <c r="D82" s="64" t="s">
        <v>155</v>
      </c>
      <c r="E82" s="68">
        <v>976</v>
      </c>
      <c r="F82" s="66">
        <v>7.0678580188159996</v>
      </c>
      <c r="G82" s="67">
        <f t="shared" si="56"/>
        <v>6898.2294263644153</v>
      </c>
      <c r="H82" s="44"/>
      <c r="I82" s="45"/>
      <c r="J82" s="46">
        <f t="shared" si="52"/>
        <v>0</v>
      </c>
      <c r="K82" s="45">
        <f t="shared" si="53"/>
        <v>0</v>
      </c>
      <c r="M82" s="58"/>
    </row>
    <row r="83" spans="1:13" ht="12.75" customHeight="1" x14ac:dyDescent="0.2">
      <c r="A83" s="53"/>
      <c r="B83" s="185" t="s">
        <v>68</v>
      </c>
      <c r="C83" s="186"/>
      <c r="D83" s="54" t="s">
        <v>41</v>
      </c>
      <c r="E83" s="55"/>
      <c r="F83" s="56"/>
      <c r="G83" s="57">
        <f t="shared" ref="G83" si="57">IF(E83=" "," ",E83*F83)</f>
        <v>0</v>
      </c>
      <c r="H83" s="44"/>
      <c r="I83" s="45"/>
      <c r="J83" s="46"/>
      <c r="K83" s="45"/>
    </row>
    <row r="84" spans="1:13" ht="22.5" x14ac:dyDescent="0.2">
      <c r="A84" s="53"/>
      <c r="B84" s="149" t="s">
        <v>226</v>
      </c>
      <c r="C84" s="147" t="s">
        <v>189</v>
      </c>
      <c r="D84" s="146" t="s">
        <v>76</v>
      </c>
      <c r="E84" s="65">
        <v>1471</v>
      </c>
      <c r="F84" s="148">
        <v>6.64832</v>
      </c>
      <c r="G84" s="67">
        <f t="shared" si="56"/>
        <v>9779.6787199999999</v>
      </c>
      <c r="H84" s="44"/>
      <c r="I84" s="45"/>
      <c r="J84" s="46"/>
      <c r="K84" s="45"/>
    </row>
    <row r="85" spans="1:13" ht="12.75" customHeight="1" x14ac:dyDescent="0.2">
      <c r="A85" s="53"/>
      <c r="B85" s="185" t="s">
        <v>70</v>
      </c>
      <c r="C85" s="186"/>
      <c r="D85" s="54" t="s">
        <v>41</v>
      </c>
      <c r="E85" s="55"/>
      <c r="F85" s="56"/>
      <c r="G85" s="57">
        <f t="shared" si="56"/>
        <v>0</v>
      </c>
      <c r="H85" s="44"/>
      <c r="I85" s="45"/>
      <c r="J85" s="46"/>
      <c r="K85" s="45"/>
    </row>
    <row r="86" spans="1:13" x14ac:dyDescent="0.2">
      <c r="A86" s="53"/>
      <c r="B86" s="48" t="s">
        <v>227</v>
      </c>
      <c r="C86" s="150" t="s">
        <v>201</v>
      </c>
      <c r="D86" s="48" t="s">
        <v>150</v>
      </c>
      <c r="E86" s="65">
        <v>2942</v>
      </c>
      <c r="F86" s="151">
        <v>5.7075199999999997</v>
      </c>
      <c r="G86" s="67">
        <f>IF(E86=" "," ",E86*F86)</f>
        <v>16791.523839999998</v>
      </c>
      <c r="H86" s="44"/>
      <c r="I86" s="45"/>
      <c r="J86" s="46">
        <f t="shared" ref="J86:J97" si="58">IF(E95=" "," ",E95*H86)</f>
        <v>0</v>
      </c>
      <c r="K86" s="45">
        <f t="shared" ref="K86:K97" si="59">IF(E95=" "," ",E95*I86)</f>
        <v>0</v>
      </c>
    </row>
    <row r="87" spans="1:13" ht="12.75" customHeight="1" x14ac:dyDescent="0.2">
      <c r="A87" s="53"/>
      <c r="B87" s="185" t="s">
        <v>71</v>
      </c>
      <c r="C87" s="186"/>
      <c r="D87" s="54" t="s">
        <v>41</v>
      </c>
      <c r="E87" s="55"/>
      <c r="F87" s="56"/>
      <c r="G87" s="57">
        <f t="shared" ref="G87" si="60">IF(E87=" "," ",E87*F87)</f>
        <v>0</v>
      </c>
      <c r="H87" s="44"/>
      <c r="I87" s="45"/>
      <c r="J87" s="46">
        <f t="shared" si="58"/>
        <v>0</v>
      </c>
      <c r="K87" s="45">
        <f t="shared" si="59"/>
        <v>0</v>
      </c>
    </row>
    <row r="88" spans="1:13" ht="12.75" customHeight="1" x14ac:dyDescent="0.2">
      <c r="A88" s="53"/>
      <c r="B88" s="185" t="s">
        <v>73</v>
      </c>
      <c r="C88" s="186"/>
      <c r="D88" s="54" t="s">
        <v>41</v>
      </c>
      <c r="E88" s="55"/>
      <c r="F88" s="56"/>
      <c r="G88" s="57">
        <f t="shared" ref="G88" si="61">IF(E88=" "," ",E88*F88)</f>
        <v>0</v>
      </c>
      <c r="H88" s="44"/>
      <c r="I88" s="45"/>
      <c r="J88" s="46">
        <f t="shared" si="58"/>
        <v>0</v>
      </c>
      <c r="K88" s="45">
        <f t="shared" si="59"/>
        <v>0</v>
      </c>
    </row>
    <row r="89" spans="1:13" x14ac:dyDescent="0.2">
      <c r="A89" s="53"/>
      <c r="B89" s="48" t="s">
        <v>228</v>
      </c>
      <c r="C89" s="150" t="s">
        <v>183</v>
      </c>
      <c r="D89" s="48" t="s">
        <v>149</v>
      </c>
      <c r="E89" s="65">
        <v>4413</v>
      </c>
      <c r="F89" s="48">
        <v>3.1234560000000009</v>
      </c>
      <c r="G89" s="67">
        <f t="shared" ref="G89:G104" si="62">IF(E89=" "," ",E89*F89)</f>
        <v>13783.811328000003</v>
      </c>
      <c r="H89" s="44"/>
      <c r="I89" s="45"/>
      <c r="J89" s="46">
        <f t="shared" si="58"/>
        <v>0</v>
      </c>
      <c r="K89" s="45">
        <f t="shared" si="59"/>
        <v>0</v>
      </c>
    </row>
    <row r="90" spans="1:13" hidden="1" x14ac:dyDescent="0.2">
      <c r="A90" s="53"/>
      <c r="B90" s="62" t="s">
        <v>72</v>
      </c>
      <c r="C90" s="49" t="s">
        <v>73</v>
      </c>
      <c r="D90" s="54" t="s">
        <v>41</v>
      </c>
      <c r="E90" s="55"/>
      <c r="F90" s="56"/>
      <c r="G90" s="57">
        <f t="shared" si="62"/>
        <v>0</v>
      </c>
      <c r="H90" s="44"/>
      <c r="I90" s="45"/>
      <c r="J90" s="46">
        <f t="shared" si="58"/>
        <v>0</v>
      </c>
      <c r="K90" s="45">
        <f t="shared" si="59"/>
        <v>0</v>
      </c>
    </row>
    <row r="91" spans="1:13" hidden="1" x14ac:dyDescent="0.2">
      <c r="A91" s="53"/>
      <c r="B91" s="64">
        <v>1937</v>
      </c>
      <c r="C91" s="49" t="s">
        <v>183</v>
      </c>
      <c r="D91" s="49" t="s">
        <v>149</v>
      </c>
      <c r="E91" s="65">
        <v>0</v>
      </c>
      <c r="F91" s="64"/>
      <c r="G91" s="67">
        <f t="shared" ref="G91" si="63">IF(E91=" "," ",E91*F91)</f>
        <v>0</v>
      </c>
      <c r="H91" s="44"/>
      <c r="I91" s="45"/>
      <c r="J91" s="46">
        <f t="shared" si="58"/>
        <v>0</v>
      </c>
      <c r="K91" s="45">
        <f t="shared" si="59"/>
        <v>0</v>
      </c>
    </row>
    <row r="92" spans="1:13" ht="12.75" customHeight="1" x14ac:dyDescent="0.2">
      <c r="A92" s="53"/>
      <c r="B92" s="185" t="s">
        <v>74</v>
      </c>
      <c r="C92" s="186"/>
      <c r="D92" s="64"/>
      <c r="E92" s="65"/>
      <c r="F92" s="66"/>
      <c r="G92" s="67"/>
      <c r="H92" s="44"/>
      <c r="I92" s="45"/>
      <c r="J92" s="46">
        <f t="shared" si="58"/>
        <v>0</v>
      </c>
      <c r="K92" s="45">
        <f t="shared" si="59"/>
        <v>0</v>
      </c>
    </row>
    <row r="93" spans="1:13" ht="12.75" customHeight="1" x14ac:dyDescent="0.2">
      <c r="A93" s="53"/>
      <c r="B93" s="185" t="s">
        <v>170</v>
      </c>
      <c r="C93" s="186"/>
      <c r="D93" s="54" t="s">
        <v>41</v>
      </c>
      <c r="E93" s="55"/>
      <c r="F93" s="56"/>
      <c r="G93" s="57">
        <f t="shared" ref="G93:G94" si="64">IF(E93=" "," ",E93*F93)</f>
        <v>0</v>
      </c>
      <c r="H93" s="44"/>
      <c r="I93" s="45"/>
      <c r="J93" s="46">
        <f t="shared" si="58"/>
        <v>0</v>
      </c>
      <c r="K93" s="45">
        <f t="shared" si="59"/>
        <v>0</v>
      </c>
    </row>
    <row r="94" spans="1:13" ht="33.75" x14ac:dyDescent="0.2">
      <c r="A94" s="53"/>
      <c r="B94" s="64" t="s">
        <v>229</v>
      </c>
      <c r="C94" s="49" t="s">
        <v>195</v>
      </c>
      <c r="D94" s="64" t="s">
        <v>150</v>
      </c>
      <c r="E94" s="65">
        <v>8826</v>
      </c>
      <c r="F94" s="64">
        <v>4.032</v>
      </c>
      <c r="G94" s="67">
        <f t="shared" si="64"/>
        <v>35586.432000000001</v>
      </c>
      <c r="H94" s="44"/>
      <c r="I94" s="45"/>
      <c r="J94" s="46">
        <f t="shared" si="58"/>
        <v>0</v>
      </c>
      <c r="K94" s="45">
        <f t="shared" si="59"/>
        <v>0</v>
      </c>
    </row>
    <row r="95" spans="1:13" ht="13.5" customHeight="1" x14ac:dyDescent="0.2">
      <c r="A95" s="53"/>
      <c r="B95" s="185" t="s">
        <v>48</v>
      </c>
      <c r="C95" s="186"/>
      <c r="D95" s="54" t="s">
        <v>41</v>
      </c>
      <c r="E95" s="55"/>
      <c r="F95" s="56"/>
      <c r="G95" s="57">
        <f t="shared" si="62"/>
        <v>0</v>
      </c>
      <c r="H95" s="44"/>
      <c r="I95" s="45"/>
      <c r="J95" s="46">
        <f t="shared" si="58"/>
        <v>0</v>
      </c>
      <c r="K95" s="45">
        <f t="shared" si="59"/>
        <v>0</v>
      </c>
      <c r="M95" s="58"/>
    </row>
    <row r="96" spans="1:13" ht="22.5" x14ac:dyDescent="0.2">
      <c r="A96" s="53"/>
      <c r="B96" s="133" t="s">
        <v>268</v>
      </c>
      <c r="C96" s="49" t="s">
        <v>171</v>
      </c>
      <c r="D96" s="64" t="s">
        <v>76</v>
      </c>
      <c r="E96" s="65">
        <v>1471</v>
      </c>
      <c r="F96" s="66">
        <v>0.730258393088</v>
      </c>
      <c r="G96" s="67">
        <f t="shared" si="62"/>
        <v>1074.210096232448</v>
      </c>
      <c r="H96" s="44"/>
      <c r="I96" s="45"/>
      <c r="J96" s="46">
        <f t="shared" si="58"/>
        <v>0</v>
      </c>
      <c r="K96" s="45">
        <f t="shared" si="59"/>
        <v>0</v>
      </c>
      <c r="M96" s="58"/>
    </row>
    <row r="97" spans="1:13" ht="22.5" x14ac:dyDescent="0.2">
      <c r="A97" s="53"/>
      <c r="B97" s="133" t="s">
        <v>269</v>
      </c>
      <c r="C97" s="49" t="s">
        <v>172</v>
      </c>
      <c r="D97" s="64" t="s">
        <v>76</v>
      </c>
      <c r="E97" s="65">
        <v>1471</v>
      </c>
      <c r="F97" s="66">
        <v>1.264911859456</v>
      </c>
      <c r="G97" s="67">
        <f t="shared" si="62"/>
        <v>1860.6853452597761</v>
      </c>
      <c r="H97" s="44"/>
      <c r="I97" s="45"/>
      <c r="J97" s="46">
        <f t="shared" si="58"/>
        <v>0</v>
      </c>
      <c r="K97" s="45">
        <f t="shared" si="59"/>
        <v>0</v>
      </c>
      <c r="M97" s="58"/>
    </row>
    <row r="98" spans="1:13" ht="22.5" x14ac:dyDescent="0.2">
      <c r="A98" s="53"/>
      <c r="B98" s="133" t="s">
        <v>270</v>
      </c>
      <c r="C98" s="49" t="s">
        <v>173</v>
      </c>
      <c r="D98" s="64" t="s">
        <v>169</v>
      </c>
      <c r="E98" s="65">
        <v>2942</v>
      </c>
      <c r="F98" s="66">
        <v>4.7205988981760001</v>
      </c>
      <c r="G98" s="67">
        <f t="shared" si="62"/>
        <v>13888.001958433792</v>
      </c>
      <c r="H98" s="44"/>
      <c r="I98" s="45"/>
      <c r="J98" s="46"/>
      <c r="K98" s="45"/>
      <c r="M98" s="58"/>
    </row>
    <row r="99" spans="1:13" ht="13.5" customHeight="1" x14ac:dyDescent="0.2">
      <c r="A99" s="53"/>
      <c r="B99" s="185" t="s">
        <v>75</v>
      </c>
      <c r="C99" s="186"/>
      <c r="D99" s="54" t="s">
        <v>41</v>
      </c>
      <c r="E99" s="55"/>
      <c r="F99" s="56"/>
      <c r="G99" s="57">
        <f t="shared" si="62"/>
        <v>0</v>
      </c>
      <c r="H99" s="44"/>
      <c r="I99" s="45"/>
      <c r="J99" s="46"/>
      <c r="K99" s="45"/>
    </row>
    <row r="100" spans="1:13" x14ac:dyDescent="0.2">
      <c r="A100" s="53"/>
      <c r="B100" s="185" t="s">
        <v>77</v>
      </c>
      <c r="C100" s="186"/>
      <c r="D100" s="54" t="s">
        <v>41</v>
      </c>
      <c r="E100" s="55"/>
      <c r="F100" s="56"/>
      <c r="G100" s="57">
        <f t="shared" si="62"/>
        <v>0</v>
      </c>
      <c r="H100" s="44"/>
      <c r="I100" s="45"/>
      <c r="J100" s="46"/>
      <c r="K100" s="45"/>
    </row>
    <row r="101" spans="1:13" ht="22.5" x14ac:dyDescent="0.2">
      <c r="A101" s="53"/>
      <c r="B101" s="64" t="s">
        <v>230</v>
      </c>
      <c r="C101" s="49" t="s">
        <v>178</v>
      </c>
      <c r="D101" s="49" t="s">
        <v>149</v>
      </c>
      <c r="E101" s="65">
        <v>1471</v>
      </c>
      <c r="F101" s="66">
        <v>114.72160000000001</v>
      </c>
      <c r="G101" s="67">
        <f t="shared" si="62"/>
        <v>168755.47360000003</v>
      </c>
      <c r="H101" s="44"/>
      <c r="I101" s="45"/>
      <c r="J101" s="46"/>
      <c r="K101" s="45"/>
    </row>
    <row r="102" spans="1:13" ht="12.75" customHeight="1" x14ac:dyDescent="0.2">
      <c r="A102" s="53"/>
      <c r="B102" s="185" t="s">
        <v>78</v>
      </c>
      <c r="C102" s="186"/>
      <c r="D102" s="54" t="s">
        <v>41</v>
      </c>
      <c r="E102" s="55"/>
      <c r="F102" s="56"/>
      <c r="G102" s="57">
        <f t="shared" si="62"/>
        <v>0</v>
      </c>
      <c r="H102" s="44"/>
      <c r="I102" s="45"/>
      <c r="J102" s="46"/>
      <c r="K102" s="45"/>
    </row>
    <row r="103" spans="1:13" ht="12.75" customHeight="1" x14ac:dyDescent="0.2">
      <c r="A103" s="53"/>
      <c r="B103" s="185" t="s">
        <v>79</v>
      </c>
      <c r="C103" s="186"/>
      <c r="D103" s="54" t="s">
        <v>41</v>
      </c>
      <c r="E103" s="55"/>
      <c r="F103" s="56"/>
      <c r="G103" s="57">
        <f t="shared" si="62"/>
        <v>0</v>
      </c>
      <c r="H103" s="44"/>
      <c r="I103" s="45"/>
      <c r="J103" s="46"/>
      <c r="K103" s="45"/>
    </row>
    <row r="104" spans="1:13" ht="12.75" customHeight="1" x14ac:dyDescent="0.2">
      <c r="A104" s="53"/>
      <c r="B104" s="185" t="s">
        <v>80</v>
      </c>
      <c r="C104" s="186"/>
      <c r="D104" s="54" t="s">
        <v>41</v>
      </c>
      <c r="E104" s="55"/>
      <c r="F104" s="56"/>
      <c r="G104" s="57">
        <f t="shared" si="62"/>
        <v>0</v>
      </c>
      <c r="H104" s="44"/>
      <c r="I104" s="45"/>
      <c r="J104" s="46"/>
      <c r="K104" s="45"/>
    </row>
    <row r="105" spans="1:13" ht="22.5" x14ac:dyDescent="0.2">
      <c r="A105" s="53"/>
      <c r="B105" s="64" t="s">
        <v>231</v>
      </c>
      <c r="C105" s="49" t="s">
        <v>184</v>
      </c>
      <c r="D105" s="64" t="s">
        <v>149</v>
      </c>
      <c r="E105" s="65">
        <v>1471</v>
      </c>
      <c r="F105" s="64">
        <v>144.2784</v>
      </c>
      <c r="G105" s="67">
        <f t="shared" ref="G105" si="65">IF(E105=" "," ",E105*F105)</f>
        <v>212233.5264</v>
      </c>
      <c r="H105" s="44"/>
      <c r="I105" s="45"/>
      <c r="J105" s="46"/>
      <c r="K105" s="45"/>
    </row>
    <row r="106" spans="1:13" x14ac:dyDescent="0.2">
      <c r="A106" s="175" t="s">
        <v>15</v>
      </c>
      <c r="B106" s="176"/>
      <c r="C106" s="176"/>
      <c r="D106" s="176"/>
      <c r="E106" s="59"/>
      <c r="F106" s="60"/>
      <c r="G106" s="61">
        <f>SUM(G78:G105)</f>
        <v>490856.5686284987</v>
      </c>
      <c r="H106" s="44"/>
      <c r="I106" s="45"/>
      <c r="J106" s="46"/>
      <c r="K106" s="45"/>
    </row>
    <row r="107" spans="1:13" ht="13.5" thickBot="1" x14ac:dyDescent="0.25">
      <c r="A107" s="177" t="s">
        <v>27</v>
      </c>
      <c r="B107" s="178"/>
      <c r="C107" s="178"/>
      <c r="D107" s="178"/>
      <c r="E107" s="71"/>
      <c r="F107" s="135"/>
      <c r="G107" s="136">
        <f>G106+G75+G62</f>
        <v>855054.37094784109</v>
      </c>
      <c r="H107" s="44"/>
      <c r="I107" s="45"/>
      <c r="J107" s="46"/>
      <c r="K107" s="45"/>
    </row>
    <row r="108" spans="1:13" ht="14.25" thickTop="1" thickBot="1" x14ac:dyDescent="0.25">
      <c r="A108" s="169" t="s">
        <v>127</v>
      </c>
      <c r="B108" s="170"/>
      <c r="C108" s="170"/>
      <c r="D108" s="170"/>
      <c r="E108" s="71"/>
      <c r="F108" s="72"/>
      <c r="G108" s="73">
        <f>G107/(1.12^10)</f>
        <v>275304.62327509798</v>
      </c>
      <c r="H108" s="173" t="s">
        <v>13</v>
      </c>
      <c r="I108" s="174"/>
      <c r="J108" s="69">
        <f>SUM(J14:J97)</f>
        <v>295.29999999999995</v>
      </c>
      <c r="K108" s="70">
        <f>SUM(K14:K97)</f>
        <v>0</v>
      </c>
    </row>
    <row r="109" spans="1:13" ht="13.5" thickTop="1" x14ac:dyDescent="0.2"/>
  </sheetData>
  <mergeCells count="53">
    <mergeCell ref="B28:C28"/>
    <mergeCell ref="B27:C27"/>
    <mergeCell ref="B26:C26"/>
    <mergeCell ref="B15:C15"/>
    <mergeCell ref="B18:C18"/>
    <mergeCell ref="B20:C20"/>
    <mergeCell ref="B22:C22"/>
    <mergeCell ref="B24:C24"/>
    <mergeCell ref="B42:C42"/>
    <mergeCell ref="B38:C38"/>
    <mergeCell ref="B36:C36"/>
    <mergeCell ref="B34:C34"/>
    <mergeCell ref="B32:C32"/>
    <mergeCell ref="B55:C55"/>
    <mergeCell ref="B57:C57"/>
    <mergeCell ref="B51:C51"/>
    <mergeCell ref="B47:C47"/>
    <mergeCell ref="B45:C45"/>
    <mergeCell ref="B68:C68"/>
    <mergeCell ref="B67:C67"/>
    <mergeCell ref="B65:C65"/>
    <mergeCell ref="B64:C64"/>
    <mergeCell ref="B59:C59"/>
    <mergeCell ref="B100:C100"/>
    <mergeCell ref="B73:C73"/>
    <mergeCell ref="B72:C72"/>
    <mergeCell ref="B70:C70"/>
    <mergeCell ref="B88:C88"/>
    <mergeCell ref="B92:C92"/>
    <mergeCell ref="B93:C93"/>
    <mergeCell ref="B95:C95"/>
    <mergeCell ref="B99:C99"/>
    <mergeCell ref="B79:C79"/>
    <mergeCell ref="B81:C81"/>
    <mergeCell ref="B83:C83"/>
    <mergeCell ref="B85:C85"/>
    <mergeCell ref="B87:C87"/>
    <mergeCell ref="F1:G1"/>
    <mergeCell ref="F11:G12"/>
    <mergeCell ref="A108:D108"/>
    <mergeCell ref="H11:I11"/>
    <mergeCell ref="H108:I108"/>
    <mergeCell ref="A106:D106"/>
    <mergeCell ref="A62:D62"/>
    <mergeCell ref="A107:D107"/>
    <mergeCell ref="A75:D75"/>
    <mergeCell ref="E7:G7"/>
    <mergeCell ref="E8:G8"/>
    <mergeCell ref="B102:C102"/>
    <mergeCell ref="B103:C103"/>
    <mergeCell ref="B104:C104"/>
    <mergeCell ref="B77:C77"/>
    <mergeCell ref="B78:C78"/>
  </mergeCells>
  <phoneticPr fontId="8" type="noConversion"/>
  <conditionalFormatting sqref="B101 B105 B76 B80 B82 B84 B86 B89:B91 B94 B96:B98 B58 B56 B52:B54 B48:B50 B46 B43:B44 B39:B41 B37 B35 B33 B29:B31">
    <cfRule type="expression" dxfId="225" priority="275" stopIfTrue="1">
      <formula>D29=" "</formula>
    </cfRule>
  </conditionalFormatting>
  <conditionalFormatting sqref="A76:A105 A26:A61">
    <cfRule type="expression" dxfId="224" priority="277" stopIfTrue="1">
      <formula>D26=" "</formula>
    </cfRule>
  </conditionalFormatting>
  <conditionalFormatting sqref="F26 C101 F80:F105 D80:D105 C105 C80 C82 C84 C86 C89:C91 C94 C96:C98 C58 C56 C52:C54 C48:C50 C46 C43:C44 C39:C41 C37 C35 C33 C29:C31 D26 C60:C61 D29:D61 F29:F75">
    <cfRule type="expression" dxfId="223" priority="382" stopIfTrue="1">
      <formula>D26=" "</formula>
    </cfRule>
  </conditionalFormatting>
  <conditionalFormatting sqref="M15:M98">
    <cfRule type="cellIs" dxfId="222" priority="390" stopIfTrue="1" operator="equal">
      <formula>#REF!</formula>
    </cfRule>
  </conditionalFormatting>
  <conditionalFormatting sqref="A26">
    <cfRule type="expression" dxfId="221" priority="251" stopIfTrue="1">
      <formula>D26=" "</formula>
    </cfRule>
  </conditionalFormatting>
  <conditionalFormatting sqref="F77:F79 D77:D79">
    <cfRule type="expression" dxfId="220" priority="248" stopIfTrue="1">
      <formula>E77=" "</formula>
    </cfRule>
  </conditionalFormatting>
  <conditionalFormatting sqref="F81 D81">
    <cfRule type="expression" dxfId="219" priority="246" stopIfTrue="1">
      <formula>E81=" "</formula>
    </cfRule>
  </conditionalFormatting>
  <conditionalFormatting sqref="F83 D83">
    <cfRule type="expression" dxfId="218" priority="245" stopIfTrue="1">
      <formula>E83=" "</formula>
    </cfRule>
  </conditionalFormatting>
  <conditionalFormatting sqref="F85 D85">
    <cfRule type="expression" dxfId="217" priority="244" stopIfTrue="1">
      <formula>E85=" "</formula>
    </cfRule>
  </conditionalFormatting>
  <conditionalFormatting sqref="F88 D88">
    <cfRule type="expression" dxfId="216" priority="243" stopIfTrue="1">
      <formula>E88=" "</formula>
    </cfRule>
  </conditionalFormatting>
  <conditionalFormatting sqref="F99:F100 D99:D100">
    <cfRule type="expression" dxfId="215" priority="242" stopIfTrue="1">
      <formula>E99=" "</formula>
    </cfRule>
  </conditionalFormatting>
  <conditionalFormatting sqref="F102:F104 D102:D104">
    <cfRule type="expression" dxfId="214" priority="241" stopIfTrue="1">
      <formula>E102=" "</formula>
    </cfRule>
  </conditionalFormatting>
  <conditionalFormatting sqref="F95 D95">
    <cfRule type="expression" dxfId="213" priority="240" stopIfTrue="1">
      <formula>E95=" "</formula>
    </cfRule>
  </conditionalFormatting>
  <conditionalFormatting sqref="F106">
    <cfRule type="expression" dxfId="212" priority="176" stopIfTrue="1">
      <formula>G106=" "</formula>
    </cfRule>
  </conditionalFormatting>
  <conditionalFormatting sqref="F106">
    <cfRule type="expression" dxfId="211" priority="172" stopIfTrue="1">
      <formula>G106=" "</formula>
    </cfRule>
  </conditionalFormatting>
  <conditionalFormatting sqref="B46 B48:B50">
    <cfRule type="expression" dxfId="210" priority="122" stopIfTrue="1">
      <formula>D46=" "</formula>
    </cfRule>
  </conditionalFormatting>
  <conditionalFormatting sqref="B46 B48:B50">
    <cfRule type="expression" dxfId="209" priority="121" stopIfTrue="1">
      <formula>D46=" "</formula>
    </cfRule>
  </conditionalFormatting>
  <conditionalFormatting sqref="B76">
    <cfRule type="expression" dxfId="208" priority="120" stopIfTrue="1">
      <formula>D76=" "</formula>
    </cfRule>
  </conditionalFormatting>
  <conditionalFormatting sqref="A76">
    <cfRule type="expression" dxfId="207" priority="119" stopIfTrue="1">
      <formula>D76=" "</formula>
    </cfRule>
  </conditionalFormatting>
  <conditionalFormatting sqref="B76">
    <cfRule type="expression" dxfId="206" priority="118" stopIfTrue="1">
      <formula>D76=" "</formula>
    </cfRule>
  </conditionalFormatting>
  <conditionalFormatting sqref="A76">
    <cfRule type="expression" dxfId="205" priority="117" stopIfTrue="1">
      <formula>D76=" "</formula>
    </cfRule>
  </conditionalFormatting>
  <conditionalFormatting sqref="B76">
    <cfRule type="expression" dxfId="204" priority="116" stopIfTrue="1">
      <formula>D76=" "</formula>
    </cfRule>
  </conditionalFormatting>
  <conditionalFormatting sqref="A76">
    <cfRule type="expression" dxfId="203" priority="115" stopIfTrue="1">
      <formula>D76=" "</formula>
    </cfRule>
  </conditionalFormatting>
  <conditionalFormatting sqref="B94">
    <cfRule type="expression" dxfId="202" priority="108" stopIfTrue="1">
      <formula>D94=" "</formula>
    </cfRule>
  </conditionalFormatting>
  <conditionalFormatting sqref="A92:A94">
    <cfRule type="expression" dxfId="201" priority="107" stopIfTrue="1">
      <formula>D92=" "</formula>
    </cfRule>
  </conditionalFormatting>
  <conditionalFormatting sqref="F92:F94 D92:D94 C94">
    <cfRule type="expression" dxfId="200" priority="106" stopIfTrue="1">
      <formula>D92=" "</formula>
    </cfRule>
  </conditionalFormatting>
  <conditionalFormatting sqref="B94">
    <cfRule type="expression" dxfId="199" priority="105" stopIfTrue="1">
      <formula>D94=" "</formula>
    </cfRule>
  </conditionalFormatting>
  <conditionalFormatting sqref="A92:A94">
    <cfRule type="expression" dxfId="198" priority="104" stopIfTrue="1">
      <formula>D92=" "</formula>
    </cfRule>
  </conditionalFormatting>
  <conditionalFormatting sqref="F92:F94 D92:D94 C94">
    <cfRule type="expression" dxfId="197" priority="103" stopIfTrue="1">
      <formula>D92=" "</formula>
    </cfRule>
  </conditionalFormatting>
  <conditionalFormatting sqref="C94">
    <cfRule type="expression" dxfId="196" priority="102" stopIfTrue="1">
      <formula>D94=" "</formula>
    </cfRule>
  </conditionalFormatting>
  <conditionalFormatting sqref="B94">
    <cfRule type="expression" dxfId="195" priority="101" stopIfTrue="1">
      <formula>D94=" "</formula>
    </cfRule>
  </conditionalFormatting>
  <conditionalFormatting sqref="A92:A94">
    <cfRule type="expression" dxfId="194" priority="100" stopIfTrue="1">
      <formula>D92=" "</formula>
    </cfRule>
  </conditionalFormatting>
  <conditionalFormatting sqref="F92:F94 D92:D94 C94">
    <cfRule type="expression" dxfId="193" priority="99" stopIfTrue="1">
      <formula>D92=" "</formula>
    </cfRule>
  </conditionalFormatting>
  <conditionalFormatting sqref="F93 D93">
    <cfRule type="expression" dxfId="192" priority="98" stopIfTrue="1">
      <formula>E93=" "</formula>
    </cfRule>
  </conditionalFormatting>
  <conditionalFormatting sqref="A93">
    <cfRule type="expression" dxfId="191" priority="97" stopIfTrue="1">
      <formula>D93=" "</formula>
    </cfRule>
  </conditionalFormatting>
  <conditionalFormatting sqref="C90:D90 F90">
    <cfRule type="expression" dxfId="190" priority="92" stopIfTrue="1">
      <formula>D90=" "</formula>
    </cfRule>
  </conditionalFormatting>
  <conditionalFormatting sqref="F87 D87">
    <cfRule type="expression" dxfId="189" priority="91" stopIfTrue="1">
      <formula>E87=" "</formula>
    </cfRule>
  </conditionalFormatting>
  <conditionalFormatting sqref="B16:B17 B19 B21 B23 B25">
    <cfRule type="expression" dxfId="188" priority="90" stopIfTrue="1">
      <formula>D16=" "</formula>
    </cfRule>
  </conditionalFormatting>
  <conditionalFormatting sqref="A15:A25">
    <cfRule type="expression" dxfId="187" priority="89" stopIfTrue="1">
      <formula>D15=" "</formula>
    </cfRule>
  </conditionalFormatting>
  <conditionalFormatting sqref="F15 C17:D17 F17 D15 C16:C17 D19:D25 C19 C21 C23 C25 F19:F25">
    <cfRule type="expression" dxfId="186" priority="87" stopIfTrue="1">
      <formula>D15=" "</formula>
    </cfRule>
  </conditionalFormatting>
  <conditionalFormatting sqref="A15">
    <cfRule type="expression" dxfId="185" priority="84" stopIfTrue="1">
      <formula>D15=" "</formula>
    </cfRule>
  </conditionalFormatting>
  <conditionalFormatting sqref="B74 B71 B69 B66 B63">
    <cfRule type="expression" dxfId="184" priority="78" stopIfTrue="1">
      <formula>D63=" "</formula>
    </cfRule>
  </conditionalFormatting>
  <conditionalFormatting sqref="A63:A74">
    <cfRule type="expression" dxfId="183" priority="77" stopIfTrue="1">
      <formula>D63=" "</formula>
    </cfRule>
  </conditionalFormatting>
  <conditionalFormatting sqref="F63:F75 D63:D74 C74 C71 C69 C66 C63">
    <cfRule type="expression" dxfId="182" priority="76" stopIfTrue="1">
      <formula>D63=" "</formula>
    </cfRule>
  </conditionalFormatting>
  <conditionalFormatting sqref="C63">
    <cfRule type="expression" dxfId="181" priority="75" stopIfTrue="1">
      <formula>D63=" "</formula>
    </cfRule>
  </conditionalFormatting>
  <conditionalFormatting sqref="F70 D70">
    <cfRule type="expression" dxfId="180" priority="74" stopIfTrue="1">
      <formula>E70=" "</formula>
    </cfRule>
  </conditionalFormatting>
  <conditionalFormatting sqref="F66">
    <cfRule type="expression" dxfId="179" priority="73" stopIfTrue="1">
      <formula>G66=" "</formula>
    </cfRule>
  </conditionalFormatting>
  <conditionalFormatting sqref="C66">
    <cfRule type="expression" dxfId="178" priority="67" stopIfTrue="1">
      <formula>D66=" "</formula>
    </cfRule>
  </conditionalFormatting>
  <conditionalFormatting sqref="C69">
    <cfRule type="expression" dxfId="177" priority="66" stopIfTrue="1">
      <formula>D69=" "</formula>
    </cfRule>
  </conditionalFormatting>
  <conditionalFormatting sqref="C71">
    <cfRule type="expression" dxfId="176" priority="65" stopIfTrue="1">
      <formula>D71=" "</formula>
    </cfRule>
  </conditionalFormatting>
  <conditionalFormatting sqref="C74">
    <cfRule type="expression" dxfId="175" priority="64" stopIfTrue="1">
      <formula>D74=" "</formula>
    </cfRule>
  </conditionalFormatting>
  <conditionalFormatting sqref="D66">
    <cfRule type="expression" dxfId="174" priority="63" stopIfTrue="1">
      <formula>E66=" "</formula>
    </cfRule>
  </conditionalFormatting>
  <conditionalFormatting sqref="D69">
    <cfRule type="expression" dxfId="173" priority="62" stopIfTrue="1">
      <formula>E69=" "</formula>
    </cfRule>
  </conditionalFormatting>
  <conditionalFormatting sqref="D71">
    <cfRule type="expression" dxfId="172" priority="61" stopIfTrue="1">
      <formula>E71=" "</formula>
    </cfRule>
  </conditionalFormatting>
  <conditionalFormatting sqref="D74">
    <cfRule type="expression" dxfId="171" priority="60" stopIfTrue="1">
      <formula>E74=" "</formula>
    </cfRule>
  </conditionalFormatting>
  <conditionalFormatting sqref="B31">
    <cfRule type="expression" dxfId="170" priority="59" stopIfTrue="1">
      <formula>C31=" "</formula>
    </cfRule>
  </conditionalFormatting>
  <conditionalFormatting sqref="B30">
    <cfRule type="expression" dxfId="169" priority="58" stopIfTrue="1">
      <formula>C30=" "</formula>
    </cfRule>
  </conditionalFormatting>
  <conditionalFormatting sqref="B29">
    <cfRule type="expression" dxfId="168" priority="57" stopIfTrue="1">
      <formula>C29=" "</formula>
    </cfRule>
  </conditionalFormatting>
  <conditionalFormatting sqref="B33">
    <cfRule type="expression" dxfId="167" priority="56" stopIfTrue="1">
      <formula>C33=" "</formula>
    </cfRule>
  </conditionalFormatting>
  <conditionalFormatting sqref="B35">
    <cfRule type="expression" dxfId="166" priority="55" stopIfTrue="1">
      <formula>C35=" "</formula>
    </cfRule>
  </conditionalFormatting>
  <conditionalFormatting sqref="C37">
    <cfRule type="expression" dxfId="165" priority="54" stopIfTrue="1">
      <formula>E37=" "</formula>
    </cfRule>
  </conditionalFormatting>
  <conditionalFormatting sqref="D37">
    <cfRule type="expression" dxfId="164" priority="53" stopIfTrue="1">
      <formula>F37=" "</formula>
    </cfRule>
  </conditionalFormatting>
  <conditionalFormatting sqref="F37">
    <cfRule type="expression" dxfId="163" priority="52" stopIfTrue="1">
      <formula>H37=" "</formula>
    </cfRule>
  </conditionalFormatting>
  <conditionalFormatting sqref="B40">
    <cfRule type="expression" dxfId="162" priority="51" stopIfTrue="1">
      <formula>C40=" "</formula>
    </cfRule>
  </conditionalFormatting>
  <conditionalFormatting sqref="B43">
    <cfRule type="expression" dxfId="161" priority="50" stopIfTrue="1">
      <formula>C43=" "</formula>
    </cfRule>
  </conditionalFormatting>
  <conditionalFormatting sqref="B101">
    <cfRule type="expression" dxfId="160" priority="1" stopIfTrue="1">
      <formula>C101=" "</formula>
    </cfRule>
  </conditionalFormatting>
  <conditionalFormatting sqref="B46">
    <cfRule type="expression" dxfId="159" priority="49" stopIfTrue="1">
      <formula>C46=" "</formula>
    </cfRule>
  </conditionalFormatting>
  <conditionalFormatting sqref="B48">
    <cfRule type="expression" dxfId="158" priority="48" stopIfTrue="1">
      <formula>C48=" "</formula>
    </cfRule>
  </conditionalFormatting>
  <conditionalFormatting sqref="B49">
    <cfRule type="expression" dxfId="157" priority="47" stopIfTrue="1">
      <formula>C49=" "</formula>
    </cfRule>
  </conditionalFormatting>
  <conditionalFormatting sqref="B50">
    <cfRule type="expression" dxfId="156" priority="46" stopIfTrue="1">
      <formula>C50=" "</formula>
    </cfRule>
  </conditionalFormatting>
  <conditionalFormatting sqref="B52">
    <cfRule type="expression" dxfId="155" priority="45" stopIfTrue="1">
      <formula>C52=" "</formula>
    </cfRule>
  </conditionalFormatting>
  <conditionalFormatting sqref="B53">
    <cfRule type="expression" dxfId="154" priority="44" stopIfTrue="1">
      <formula>C53=" "</formula>
    </cfRule>
  </conditionalFormatting>
  <conditionalFormatting sqref="B54">
    <cfRule type="expression" dxfId="153" priority="43" stopIfTrue="1">
      <formula>C54=" "</formula>
    </cfRule>
  </conditionalFormatting>
  <conditionalFormatting sqref="B56">
    <cfRule type="expression" dxfId="152" priority="42" stopIfTrue="1">
      <formula>C56=" "</formula>
    </cfRule>
  </conditionalFormatting>
  <conditionalFormatting sqref="C58">
    <cfRule type="expression" dxfId="151" priority="41" stopIfTrue="1">
      <formula>E58=" "</formula>
    </cfRule>
  </conditionalFormatting>
  <conditionalFormatting sqref="D58">
    <cfRule type="expression" dxfId="150" priority="40" stopIfTrue="1">
      <formula>F58=" "</formula>
    </cfRule>
  </conditionalFormatting>
  <conditionalFormatting sqref="F58">
    <cfRule type="expression" dxfId="149" priority="39" stopIfTrue="1">
      <formula>H58=" "</formula>
    </cfRule>
  </conditionalFormatting>
  <conditionalFormatting sqref="B66">
    <cfRule type="expression" dxfId="148" priority="38" stopIfTrue="1">
      <formula>C66=" "</formula>
    </cfRule>
  </conditionalFormatting>
  <conditionalFormatting sqref="B66">
    <cfRule type="expression" dxfId="147" priority="37" stopIfTrue="1">
      <formula>C66=" "</formula>
    </cfRule>
  </conditionalFormatting>
  <conditionalFormatting sqref="D66">
    <cfRule type="expression" dxfId="146" priority="36" stopIfTrue="1">
      <formula>E66=" "</formula>
    </cfRule>
  </conditionalFormatting>
  <conditionalFormatting sqref="F66">
    <cfRule type="expression" dxfId="145" priority="35" stopIfTrue="1">
      <formula>G66=" "</formula>
    </cfRule>
  </conditionalFormatting>
  <conditionalFormatting sqref="B69">
    <cfRule type="expression" dxfId="144" priority="34" stopIfTrue="1">
      <formula>C69=" "</formula>
    </cfRule>
  </conditionalFormatting>
  <conditionalFormatting sqref="B69">
    <cfRule type="expression" dxfId="143" priority="33" stopIfTrue="1">
      <formula>C69=" "</formula>
    </cfRule>
  </conditionalFormatting>
  <conditionalFormatting sqref="D69">
    <cfRule type="expression" dxfId="142" priority="32" stopIfTrue="1">
      <formula>E69=" "</formula>
    </cfRule>
  </conditionalFormatting>
  <conditionalFormatting sqref="F69">
    <cfRule type="expression" dxfId="141" priority="31" stopIfTrue="1">
      <formula>G69=" "</formula>
    </cfRule>
  </conditionalFormatting>
  <conditionalFormatting sqref="B71">
    <cfRule type="expression" dxfId="140" priority="30" stopIfTrue="1">
      <formula>C71=" "</formula>
    </cfRule>
  </conditionalFormatting>
  <conditionalFormatting sqref="B71">
    <cfRule type="expression" dxfId="139" priority="29" stopIfTrue="1">
      <formula>C71=" "</formula>
    </cfRule>
  </conditionalFormatting>
  <conditionalFormatting sqref="D71">
    <cfRule type="expression" dxfId="138" priority="28" stopIfTrue="1">
      <formula>E71=" "</formula>
    </cfRule>
  </conditionalFormatting>
  <conditionalFormatting sqref="F71">
    <cfRule type="expression" dxfId="137" priority="27" stopIfTrue="1">
      <formula>G71=" "</formula>
    </cfRule>
  </conditionalFormatting>
  <conditionalFormatting sqref="B74">
    <cfRule type="expression" dxfId="136" priority="26" stopIfTrue="1">
      <formula>C74=" "</formula>
    </cfRule>
  </conditionalFormatting>
  <conditionalFormatting sqref="B74">
    <cfRule type="expression" dxfId="135" priority="25" stopIfTrue="1">
      <formula>C74=" "</formula>
    </cfRule>
  </conditionalFormatting>
  <conditionalFormatting sqref="D74">
    <cfRule type="expression" dxfId="134" priority="24" stopIfTrue="1">
      <formula>E74=" "</formula>
    </cfRule>
  </conditionalFormatting>
  <conditionalFormatting sqref="F74">
    <cfRule type="expression" dxfId="133" priority="23" stopIfTrue="1">
      <formula>G74=" "</formula>
    </cfRule>
  </conditionalFormatting>
  <conditionalFormatting sqref="B84">
    <cfRule type="expression" dxfId="132" priority="22" stopIfTrue="1">
      <formula>D84=" "</formula>
    </cfRule>
  </conditionalFormatting>
  <conditionalFormatting sqref="C84:D84">
    <cfRule type="expression" dxfId="131" priority="21" stopIfTrue="1">
      <formula>D84=" "</formula>
    </cfRule>
  </conditionalFormatting>
  <conditionalFormatting sqref="F84">
    <cfRule type="expression" dxfId="130" priority="20" stopIfTrue="1">
      <formula>G84=" "</formula>
    </cfRule>
  </conditionalFormatting>
  <conditionalFormatting sqref="C86">
    <cfRule type="expression" dxfId="129" priority="19" stopIfTrue="1">
      <formula>E86=" "</formula>
    </cfRule>
  </conditionalFormatting>
  <conditionalFormatting sqref="D86">
    <cfRule type="expression" dxfId="128" priority="18" stopIfTrue="1">
      <formula>F86=" "</formula>
    </cfRule>
  </conditionalFormatting>
  <conditionalFormatting sqref="C86">
    <cfRule type="expression" dxfId="127" priority="17" stopIfTrue="1">
      <formula>E86=" "</formula>
    </cfRule>
  </conditionalFormatting>
  <conditionalFormatting sqref="F86">
    <cfRule type="expression" dxfId="126" priority="16" stopIfTrue="1">
      <formula>H86=" "</formula>
    </cfRule>
  </conditionalFormatting>
  <conditionalFormatting sqref="D86">
    <cfRule type="expression" dxfId="125" priority="15" stopIfTrue="1">
      <formula>F86=" "</formula>
    </cfRule>
  </conditionalFormatting>
  <conditionalFormatting sqref="C89">
    <cfRule type="expression" dxfId="124" priority="14" stopIfTrue="1">
      <formula>E89=" "</formula>
    </cfRule>
  </conditionalFormatting>
  <conditionalFormatting sqref="D89">
    <cfRule type="expression" dxfId="123" priority="13" stopIfTrue="1">
      <formula>F89=" "</formula>
    </cfRule>
  </conditionalFormatting>
  <conditionalFormatting sqref="F89">
    <cfRule type="expression" dxfId="122" priority="12" stopIfTrue="1">
      <formula>H89=" "</formula>
    </cfRule>
  </conditionalFormatting>
  <conditionalFormatting sqref="B91">
    <cfRule type="expression" dxfId="121" priority="11" stopIfTrue="1">
      <formula>C91=" "</formula>
    </cfRule>
  </conditionalFormatting>
  <conditionalFormatting sqref="B94">
    <cfRule type="expression" dxfId="120" priority="10" stopIfTrue="1">
      <formula>C94=" "</formula>
    </cfRule>
  </conditionalFormatting>
  <conditionalFormatting sqref="B94">
    <cfRule type="expression" dxfId="119" priority="9" stopIfTrue="1">
      <formula>C94=" "</formula>
    </cfRule>
  </conditionalFormatting>
  <conditionalFormatting sqref="B94">
    <cfRule type="expression" dxfId="118" priority="8" stopIfTrue="1">
      <formula>C94=" "</formula>
    </cfRule>
  </conditionalFormatting>
  <conditionalFormatting sqref="B94">
    <cfRule type="expression" dxfId="117" priority="7" stopIfTrue="1">
      <formula>C94=" "</formula>
    </cfRule>
  </conditionalFormatting>
  <conditionalFormatting sqref="B94">
    <cfRule type="expression" dxfId="116" priority="6" stopIfTrue="1">
      <formula>C94=" "</formula>
    </cfRule>
  </conditionalFormatting>
  <conditionalFormatting sqref="D94">
    <cfRule type="expression" dxfId="115" priority="5" stopIfTrue="1">
      <formula>E94=" "</formula>
    </cfRule>
  </conditionalFormatting>
  <conditionalFormatting sqref="F94">
    <cfRule type="expression" dxfId="114" priority="4" stopIfTrue="1">
      <formula>G94=" "</formula>
    </cfRule>
  </conditionalFormatting>
  <conditionalFormatting sqref="B101">
    <cfRule type="expression" dxfId="113" priority="3" stopIfTrue="1">
      <formula>C101=" "</formula>
    </cfRule>
  </conditionalFormatting>
  <conditionalFormatting sqref="B105">
    <cfRule type="expression" dxfId="112" priority="2" stopIfTrue="1">
      <formula>C105=" "</formula>
    </cfRule>
  </conditionalFormatting>
  <conditionalFormatting sqref="M15:M98">
    <cfRule type="cellIs" dxfId="111" priority="391" stopIfTrue="1" operator="equal">
      <formula>B15</formula>
    </cfRule>
  </conditionalFormatting>
  <hyperlinks>
    <hyperlink ref="B59" r:id="rId1" display="http://www.vgssaneamento.com.br/index.php/infraestrutura/saneamento-agua/conexoes-de-ferro-fundido/t-reduc-o-bbb-je-f-f-x-pba.html" xr:uid="{00000000-0004-0000-0000-000000000000}"/>
  </hyperlinks>
  <printOptions horizontalCentered="1"/>
  <pageMargins left="0.59055118110236227" right="0.39370078740157483" top="0.70866141732283472" bottom="0.59055118110236227" header="0.19685039370078741" footer="0.19685039370078741"/>
  <pageSetup paperSize="9" scale="89" fitToHeight="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2">
    <tabColor theme="6" tint="0.39997558519241921"/>
    <pageSetUpPr fitToPage="1"/>
  </sheetPr>
  <dimension ref="A1:O98"/>
  <sheetViews>
    <sheetView showGridLines="0" tabSelected="1" view="pageBreakPreview" zoomScaleSheetLayoutView="100" workbookViewId="0">
      <selection activeCell="B16" sqref="B16:C16"/>
    </sheetView>
  </sheetViews>
  <sheetFormatPr defaultColWidth="11.42578125" defaultRowHeight="12.75" x14ac:dyDescent="0.2"/>
  <cols>
    <col min="1" max="1" width="7.85546875" style="11" customWidth="1"/>
    <col min="2" max="2" width="8.85546875" style="12" customWidth="1"/>
    <col min="3" max="3" width="56.85546875" style="104" customWidth="1"/>
    <col min="4" max="4" width="5" style="10" customWidth="1"/>
    <col min="5" max="5" width="9" style="11" customWidth="1"/>
    <col min="6" max="6" width="11" style="12" bestFit="1" customWidth="1"/>
    <col min="7" max="7" width="11.5703125" style="12" customWidth="1"/>
    <col min="8" max="16384" width="11.42578125" style="12"/>
  </cols>
  <sheetData>
    <row r="1" spans="1:7" ht="16.5" thickTop="1" x14ac:dyDescent="0.2">
      <c r="B1" s="4"/>
      <c r="C1" s="5"/>
      <c r="D1" s="6"/>
      <c r="E1" s="7"/>
      <c r="F1" s="163"/>
      <c r="G1" s="164"/>
    </row>
    <row r="2" spans="1:7" x14ac:dyDescent="0.2">
      <c r="B2" s="14"/>
      <c r="C2" s="14"/>
      <c r="D2" s="15"/>
      <c r="E2" s="16"/>
      <c r="F2" s="17"/>
      <c r="G2" s="18"/>
    </row>
    <row r="3" spans="1:7" ht="13.5" thickBot="1" x14ac:dyDescent="0.25">
      <c r="B3" s="14"/>
      <c r="C3" s="14"/>
      <c r="D3" s="15"/>
      <c r="E3" s="16"/>
      <c r="F3" s="17"/>
      <c r="G3" s="18"/>
    </row>
    <row r="4" spans="1:7" ht="13.5" thickTop="1" x14ac:dyDescent="0.2">
      <c r="A4" s="3" t="s">
        <v>16</v>
      </c>
      <c r="B4" s="19"/>
      <c r="C4" s="2"/>
      <c r="D4" s="20"/>
      <c r="E4" s="21"/>
      <c r="F4" s="17"/>
      <c r="G4" s="18"/>
    </row>
    <row r="5" spans="1:7" x14ac:dyDescent="0.2">
      <c r="A5" s="13" t="s">
        <v>109</v>
      </c>
      <c r="B5" s="19"/>
      <c r="C5" s="2"/>
      <c r="D5" s="20"/>
      <c r="E5" s="21"/>
      <c r="F5" s="17"/>
      <c r="G5" s="18"/>
    </row>
    <row r="6" spans="1:7" x14ac:dyDescent="0.2">
      <c r="A6" s="22" t="s">
        <v>17</v>
      </c>
      <c r="B6" s="23" t="str">
        <f>'ORÇ MATERIAIS'!B6</f>
        <v>SIAA FORMOSO</v>
      </c>
      <c r="C6" s="24"/>
      <c r="D6" s="25" t="s">
        <v>130</v>
      </c>
      <c r="E6" s="74"/>
      <c r="F6" s="129">
        <v>0.26529999999999998</v>
      </c>
      <c r="G6" s="75"/>
    </row>
    <row r="7" spans="1:7" x14ac:dyDescent="0.2">
      <c r="A7" s="29" t="s">
        <v>18</v>
      </c>
      <c r="B7" s="2" t="str">
        <f>'ORÇ MATERIAIS'!B7</f>
        <v>REDE DE DISTRIBUIÇÃO</v>
      </c>
      <c r="C7" s="30"/>
      <c r="D7" s="31" t="s">
        <v>108</v>
      </c>
      <c r="E7" s="179" t="s">
        <v>177</v>
      </c>
      <c r="F7" s="180"/>
      <c r="G7" s="181"/>
    </row>
    <row r="8" spans="1:7" x14ac:dyDescent="0.2">
      <c r="A8" s="29" t="s">
        <v>19</v>
      </c>
      <c r="B8" s="2" t="str">
        <f>'ORÇ MATERIAIS'!B8</f>
        <v>BOM JESUS DA LAPA</v>
      </c>
      <c r="C8" s="30"/>
      <c r="D8" s="31" t="s">
        <v>107</v>
      </c>
      <c r="E8" s="182"/>
      <c r="F8" s="189"/>
      <c r="G8" s="190"/>
    </row>
    <row r="9" spans="1:7" x14ac:dyDescent="0.2">
      <c r="A9" s="33" t="s">
        <v>265</v>
      </c>
      <c r="B9" s="2"/>
      <c r="C9" s="34"/>
      <c r="D9" s="31" t="s">
        <v>106</v>
      </c>
      <c r="E9" s="35"/>
      <c r="F9" s="140"/>
      <c r="G9" s="32"/>
    </row>
    <row r="10" spans="1:7" x14ac:dyDescent="0.2">
      <c r="A10" s="33"/>
      <c r="B10" s="2"/>
      <c r="C10" s="34"/>
      <c r="D10" s="36" t="s">
        <v>126</v>
      </c>
      <c r="E10" s="37"/>
      <c r="F10" s="1"/>
      <c r="G10" s="32"/>
    </row>
    <row r="11" spans="1:7" ht="11.25" customHeight="1" x14ac:dyDescent="0.2">
      <c r="A11" s="105"/>
      <c r="B11" s="106"/>
      <c r="C11" s="107"/>
      <c r="D11" s="108"/>
      <c r="E11" s="109"/>
      <c r="F11" s="165" t="s">
        <v>20</v>
      </c>
      <c r="G11" s="166"/>
    </row>
    <row r="12" spans="1:7" ht="11.25" customHeight="1" x14ac:dyDescent="0.2">
      <c r="A12" s="110" t="s">
        <v>21</v>
      </c>
      <c r="B12" s="111" t="s">
        <v>22</v>
      </c>
      <c r="C12" s="111" t="s">
        <v>274</v>
      </c>
      <c r="D12" s="112" t="s">
        <v>23</v>
      </c>
      <c r="E12" s="112" t="s">
        <v>24</v>
      </c>
      <c r="F12" s="167"/>
      <c r="G12" s="168"/>
    </row>
    <row r="13" spans="1:7" ht="11.25" customHeight="1" x14ac:dyDescent="0.2">
      <c r="A13" s="113"/>
      <c r="B13" s="114"/>
      <c r="C13" s="114"/>
      <c r="D13" s="115"/>
      <c r="E13" s="116"/>
      <c r="F13" s="117" t="s">
        <v>25</v>
      </c>
      <c r="G13" s="118" t="s">
        <v>26</v>
      </c>
    </row>
    <row r="14" spans="1:7" ht="11.25" customHeight="1" x14ac:dyDescent="0.2">
      <c r="A14" s="119"/>
      <c r="B14" s="120" t="s">
        <v>41</v>
      </c>
      <c r="C14" s="125" t="s">
        <v>129</v>
      </c>
      <c r="D14" s="121" t="s">
        <v>41</v>
      </c>
      <c r="E14" s="122" t="s">
        <v>41</v>
      </c>
      <c r="F14" s="123" t="s">
        <v>41</v>
      </c>
      <c r="G14" s="124" t="str">
        <f t="shared" ref="G14" si="0">IF(E14=" "," ",E14*F14)</f>
        <v xml:space="preserve"> </v>
      </c>
    </row>
    <row r="15" spans="1:7" ht="11.25" customHeight="1" x14ac:dyDescent="0.2">
      <c r="A15" s="76"/>
      <c r="B15" s="185" t="s">
        <v>42</v>
      </c>
      <c r="C15" s="186"/>
      <c r="D15" s="77" t="s">
        <v>41</v>
      </c>
      <c r="E15" s="78"/>
      <c r="F15" s="79"/>
      <c r="G15" s="80"/>
    </row>
    <row r="16" spans="1:7" ht="11.25" customHeight="1" x14ac:dyDescent="0.2">
      <c r="A16" s="81"/>
      <c r="B16" s="185" t="s">
        <v>1</v>
      </c>
      <c r="C16" s="186"/>
      <c r="D16" s="83" t="s">
        <v>41</v>
      </c>
      <c r="E16" s="84"/>
      <c r="F16" s="85"/>
      <c r="G16" s="86"/>
    </row>
    <row r="17" spans="1:10" ht="22.5" x14ac:dyDescent="0.2">
      <c r="A17" s="81"/>
      <c r="B17" s="82" t="s">
        <v>244</v>
      </c>
      <c r="C17" s="156" t="s">
        <v>144</v>
      </c>
      <c r="D17" s="82" t="s">
        <v>2</v>
      </c>
      <c r="E17" s="97">
        <v>11140.279999999999</v>
      </c>
      <c r="F17" s="159">
        <v>2.6697829999999998</v>
      </c>
      <c r="G17" s="98">
        <f t="shared" ref="G17:G37" si="1">IF(E17=" "," ",E17*F17)</f>
        <v>29742.130159239994</v>
      </c>
      <c r="J17" s="157"/>
    </row>
    <row r="18" spans="1:10" ht="11.25" customHeight="1" x14ac:dyDescent="0.2">
      <c r="A18" s="87"/>
      <c r="B18" s="185" t="s">
        <v>81</v>
      </c>
      <c r="C18" s="186"/>
      <c r="D18" s="64"/>
      <c r="E18" s="84"/>
      <c r="F18" s="66"/>
      <c r="G18" s="86">
        <f t="shared" si="1"/>
        <v>0</v>
      </c>
      <c r="J18" s="157"/>
    </row>
    <row r="19" spans="1:10" ht="11.25" customHeight="1" x14ac:dyDescent="0.2">
      <c r="A19" s="87"/>
      <c r="B19" s="185" t="s">
        <v>82</v>
      </c>
      <c r="C19" s="186"/>
      <c r="D19" s="64"/>
      <c r="E19" s="84"/>
      <c r="F19" s="66"/>
      <c r="G19" s="86">
        <f t="shared" si="1"/>
        <v>0</v>
      </c>
      <c r="J19" s="157"/>
    </row>
    <row r="20" spans="1:10" ht="22.5" customHeight="1" x14ac:dyDescent="0.2">
      <c r="A20" s="81"/>
      <c r="B20" s="82" t="s">
        <v>242</v>
      </c>
      <c r="C20" s="156" t="s">
        <v>138</v>
      </c>
      <c r="D20" s="82" t="s">
        <v>105</v>
      </c>
      <c r="E20" s="97">
        <v>8</v>
      </c>
      <c r="F20" s="159">
        <v>346.46444599999995</v>
      </c>
      <c r="G20" s="98">
        <f t="shared" si="1"/>
        <v>2771.7155679999996</v>
      </c>
      <c r="J20" s="157"/>
    </row>
    <row r="21" spans="1:10" ht="33.75" customHeight="1" x14ac:dyDescent="0.2">
      <c r="A21" s="81"/>
      <c r="B21" s="156" t="s">
        <v>243</v>
      </c>
      <c r="C21" s="156" t="s">
        <v>83</v>
      </c>
      <c r="D21" s="82" t="s">
        <v>98</v>
      </c>
      <c r="E21" s="97">
        <v>111</v>
      </c>
      <c r="F21" s="159">
        <v>14.0638095</v>
      </c>
      <c r="G21" s="98">
        <f t="shared" si="1"/>
        <v>1561.0828544999999</v>
      </c>
      <c r="J21" s="157"/>
    </row>
    <row r="22" spans="1:10" ht="33.75" hidden="1" customHeight="1" x14ac:dyDescent="0.2">
      <c r="A22" s="90"/>
      <c r="B22" s="91">
        <v>30107</v>
      </c>
      <c r="C22" s="92" t="s">
        <v>84</v>
      </c>
      <c r="D22" s="93" t="s">
        <v>0</v>
      </c>
      <c r="E22" s="94">
        <v>0</v>
      </c>
      <c r="F22" s="95">
        <v>451.26</v>
      </c>
      <c r="G22" s="96">
        <f t="shared" si="1"/>
        <v>0</v>
      </c>
      <c r="J22" s="157"/>
    </row>
    <row r="23" spans="1:10" ht="11.25" customHeight="1" x14ac:dyDescent="0.2">
      <c r="A23" s="81"/>
      <c r="B23" s="185" t="s">
        <v>85</v>
      </c>
      <c r="C23" s="186"/>
      <c r="D23" s="64"/>
      <c r="E23" s="84"/>
      <c r="F23" s="66"/>
      <c r="G23" s="86">
        <f t="shared" si="1"/>
        <v>0</v>
      </c>
      <c r="J23" s="157"/>
    </row>
    <row r="24" spans="1:10" ht="33.75" customHeight="1" x14ac:dyDescent="0.2">
      <c r="A24" s="81"/>
      <c r="B24" s="49" t="s">
        <v>267</v>
      </c>
      <c r="C24" s="49" t="s">
        <v>148</v>
      </c>
      <c r="D24" s="64" t="s">
        <v>0</v>
      </c>
      <c r="E24" s="97">
        <v>11140.279999999999</v>
      </c>
      <c r="F24" s="159">
        <v>25.040286999999999</v>
      </c>
      <c r="G24" s="98">
        <f t="shared" si="1"/>
        <v>278955.80846035999</v>
      </c>
      <c r="J24" s="157"/>
    </row>
    <row r="25" spans="1:10" ht="45" hidden="1" customHeight="1" x14ac:dyDescent="0.2">
      <c r="A25" s="81"/>
      <c r="B25" s="82">
        <v>39210</v>
      </c>
      <c r="C25" s="49" t="s">
        <v>88</v>
      </c>
      <c r="D25" s="64" t="s">
        <v>0</v>
      </c>
      <c r="E25" s="97">
        <v>0</v>
      </c>
      <c r="F25" s="66">
        <v>10.43</v>
      </c>
      <c r="G25" s="98">
        <f t="shared" si="1"/>
        <v>0</v>
      </c>
      <c r="J25" s="157"/>
    </row>
    <row r="26" spans="1:10" ht="11.25" customHeight="1" x14ac:dyDescent="0.2">
      <c r="A26" s="81"/>
      <c r="B26" s="185" t="s">
        <v>86</v>
      </c>
      <c r="C26" s="186"/>
      <c r="D26" s="64"/>
      <c r="E26" s="84"/>
      <c r="F26" s="66"/>
      <c r="G26" s="86">
        <f t="shared" si="1"/>
        <v>0</v>
      </c>
      <c r="J26" s="157"/>
    </row>
    <row r="27" spans="1:10" ht="22.5" x14ac:dyDescent="0.2">
      <c r="A27" s="81"/>
      <c r="B27" s="82" t="s">
        <v>245</v>
      </c>
      <c r="C27" s="49" t="s">
        <v>4</v>
      </c>
      <c r="D27" s="64" t="s">
        <v>98</v>
      </c>
      <c r="E27" s="97">
        <v>17</v>
      </c>
      <c r="F27" s="159">
        <v>156.31516200000002</v>
      </c>
      <c r="G27" s="98">
        <f t="shared" si="1"/>
        <v>2657.3577540000001</v>
      </c>
      <c r="J27" s="157"/>
    </row>
    <row r="28" spans="1:10" ht="11.25" customHeight="1" x14ac:dyDescent="0.2">
      <c r="A28" s="81"/>
      <c r="B28" s="185" t="s">
        <v>87</v>
      </c>
      <c r="C28" s="186"/>
      <c r="D28" s="64"/>
      <c r="E28" s="84"/>
      <c r="F28" s="66"/>
      <c r="G28" s="86">
        <f t="shared" si="1"/>
        <v>0</v>
      </c>
      <c r="J28" s="157"/>
    </row>
    <row r="29" spans="1:10" ht="22.5" x14ac:dyDescent="0.2">
      <c r="A29" s="81"/>
      <c r="B29" s="64" t="s">
        <v>232</v>
      </c>
      <c r="C29" s="49" t="s">
        <v>145</v>
      </c>
      <c r="D29" s="64" t="s">
        <v>105</v>
      </c>
      <c r="E29" s="97">
        <v>58.800000000000004</v>
      </c>
      <c r="F29" s="159">
        <v>66.693962999999997</v>
      </c>
      <c r="G29" s="98">
        <f t="shared" si="1"/>
        <v>3921.6050244000003</v>
      </c>
      <c r="J29" s="157"/>
    </row>
    <row r="30" spans="1:10" ht="22.5" x14ac:dyDescent="0.2">
      <c r="A30" s="81"/>
      <c r="B30" s="64" t="s">
        <v>233</v>
      </c>
      <c r="C30" s="49" t="s">
        <v>146</v>
      </c>
      <c r="D30" s="64" t="s">
        <v>105</v>
      </c>
      <c r="E30" s="97">
        <v>81</v>
      </c>
      <c r="F30" s="159">
        <v>59.570323999999999</v>
      </c>
      <c r="G30" s="98">
        <f t="shared" si="1"/>
        <v>4825.1962439999998</v>
      </c>
      <c r="J30" s="157"/>
    </row>
    <row r="31" spans="1:10" x14ac:dyDescent="0.2">
      <c r="A31" s="87"/>
      <c r="B31" s="185" t="s">
        <v>89</v>
      </c>
      <c r="C31" s="186"/>
      <c r="D31" s="64"/>
      <c r="E31" s="84"/>
      <c r="F31" s="66"/>
      <c r="G31" s="86">
        <f t="shared" si="1"/>
        <v>0</v>
      </c>
      <c r="J31" s="157"/>
    </row>
    <row r="32" spans="1:10" ht="11.25" customHeight="1" x14ac:dyDescent="0.2">
      <c r="A32" s="87"/>
      <c r="B32" s="185" t="s">
        <v>5</v>
      </c>
      <c r="C32" s="186"/>
      <c r="D32" s="64"/>
      <c r="E32" s="84"/>
      <c r="F32" s="66"/>
      <c r="G32" s="86">
        <f t="shared" si="1"/>
        <v>0</v>
      </c>
      <c r="J32" s="157"/>
    </row>
    <row r="33" spans="1:10" ht="22.5" x14ac:dyDescent="0.2">
      <c r="A33" s="81"/>
      <c r="B33" s="82" t="s">
        <v>246</v>
      </c>
      <c r="C33" s="49" t="s">
        <v>90</v>
      </c>
      <c r="D33" s="64" t="s">
        <v>0</v>
      </c>
      <c r="E33" s="97">
        <v>11140.279999999999</v>
      </c>
      <c r="F33" s="159">
        <v>0.40489600000000003</v>
      </c>
      <c r="G33" s="98">
        <f t="shared" si="1"/>
        <v>4510.6548108799998</v>
      </c>
      <c r="J33" s="157"/>
    </row>
    <row r="34" spans="1:10" ht="11.25" customHeight="1" x14ac:dyDescent="0.2">
      <c r="A34" s="87"/>
      <c r="B34" s="185" t="s">
        <v>6</v>
      </c>
      <c r="C34" s="186"/>
      <c r="D34" s="64"/>
      <c r="E34" s="84"/>
      <c r="F34" s="66"/>
      <c r="G34" s="86">
        <f t="shared" si="1"/>
        <v>0</v>
      </c>
      <c r="J34" s="157"/>
    </row>
    <row r="35" spans="1:10" ht="22.5" customHeight="1" x14ac:dyDescent="0.2">
      <c r="A35" s="87"/>
      <c r="B35" s="185" t="s">
        <v>92</v>
      </c>
      <c r="C35" s="186"/>
      <c r="D35" s="64"/>
      <c r="E35" s="84"/>
      <c r="F35" s="66"/>
      <c r="G35" s="86">
        <f t="shared" si="1"/>
        <v>0</v>
      </c>
      <c r="J35" s="157"/>
    </row>
    <row r="36" spans="1:10" ht="22.5" customHeight="1" x14ac:dyDescent="0.2">
      <c r="A36" s="81"/>
      <c r="B36" s="82" t="s">
        <v>234</v>
      </c>
      <c r="C36" s="49" t="s">
        <v>99</v>
      </c>
      <c r="D36" s="64" t="s">
        <v>104</v>
      </c>
      <c r="E36" s="97">
        <v>791.84154899999987</v>
      </c>
      <c r="F36" s="159">
        <v>70.021702000000005</v>
      </c>
      <c r="G36" s="98">
        <f t="shared" si="1"/>
        <v>55446.092975296393</v>
      </c>
      <c r="J36" s="157"/>
    </row>
    <row r="37" spans="1:10" ht="22.5" customHeight="1" x14ac:dyDescent="0.2">
      <c r="A37" s="81"/>
      <c r="B37" s="82" t="s">
        <v>247</v>
      </c>
      <c r="C37" s="49" t="s">
        <v>100</v>
      </c>
      <c r="D37" s="64" t="s">
        <v>104</v>
      </c>
      <c r="E37" s="97">
        <v>25.005522599999999</v>
      </c>
      <c r="F37" s="159">
        <v>58.849102999999999</v>
      </c>
      <c r="G37" s="98">
        <f t="shared" si="1"/>
        <v>1471.5525750562276</v>
      </c>
      <c r="J37" s="157"/>
    </row>
    <row r="38" spans="1:10" ht="22.5" hidden="1" customHeight="1" x14ac:dyDescent="0.2">
      <c r="A38" s="81"/>
      <c r="B38" s="82">
        <v>50125</v>
      </c>
      <c r="C38" s="49" t="s">
        <v>101</v>
      </c>
      <c r="D38" s="64" t="s">
        <v>104</v>
      </c>
      <c r="E38" s="94">
        <v>0</v>
      </c>
      <c r="F38" s="159">
        <v>0</v>
      </c>
      <c r="G38" s="98">
        <f t="shared" ref="G38" si="2">IF(E38=" "," ",E38*F38)</f>
        <v>0</v>
      </c>
      <c r="J38" s="157"/>
    </row>
    <row r="39" spans="1:10" ht="22.5" customHeight="1" x14ac:dyDescent="0.2">
      <c r="A39" s="81"/>
      <c r="B39" s="82" t="s">
        <v>235</v>
      </c>
      <c r="C39" s="156" t="s">
        <v>236</v>
      </c>
      <c r="D39" s="64" t="s">
        <v>104</v>
      </c>
      <c r="E39" s="97">
        <v>7126.5739409999996</v>
      </c>
      <c r="F39" s="159">
        <v>10.603214000000001</v>
      </c>
      <c r="G39" s="98">
        <f t="shared" ref="G39:G62" si="3">IF(E39=" "," ",E39*F39)</f>
        <v>75564.588583246383</v>
      </c>
      <c r="J39" s="157"/>
    </row>
    <row r="40" spans="1:10" ht="22.5" customHeight="1" x14ac:dyDescent="0.2">
      <c r="A40" s="81"/>
      <c r="B40" s="66" t="s">
        <v>237</v>
      </c>
      <c r="C40" s="49" t="s">
        <v>102</v>
      </c>
      <c r="D40" s="64" t="s">
        <v>104</v>
      </c>
      <c r="E40" s="97">
        <v>225.0497034</v>
      </c>
      <c r="F40" s="159">
        <v>13.323608999999999</v>
      </c>
      <c r="G40" s="98">
        <f t="shared" si="3"/>
        <v>2998.4742536675703</v>
      </c>
      <c r="J40" s="157"/>
    </row>
    <row r="41" spans="1:10" ht="23.25" customHeight="1" x14ac:dyDescent="0.2">
      <c r="A41" s="81"/>
      <c r="B41" s="82" t="s">
        <v>248</v>
      </c>
      <c r="C41" s="49" t="s">
        <v>103</v>
      </c>
      <c r="D41" s="64" t="s">
        <v>104</v>
      </c>
      <c r="E41" s="97">
        <v>166.703484</v>
      </c>
      <c r="F41" s="159">
        <v>48.068747000000002</v>
      </c>
      <c r="G41" s="98">
        <f t="shared" si="3"/>
        <v>8013.2275964145483</v>
      </c>
      <c r="J41" s="157"/>
    </row>
    <row r="42" spans="1:10" ht="11.25" customHeight="1" x14ac:dyDescent="0.2">
      <c r="A42" s="81"/>
      <c r="B42" s="185" t="s">
        <v>93</v>
      </c>
      <c r="C42" s="186"/>
      <c r="D42" s="64"/>
      <c r="E42" s="84"/>
      <c r="F42" s="66"/>
      <c r="G42" s="86">
        <f t="shared" si="3"/>
        <v>0</v>
      </c>
      <c r="J42" s="157"/>
    </row>
    <row r="43" spans="1:10" ht="33.75" customHeight="1" x14ac:dyDescent="0.2">
      <c r="A43" s="81"/>
      <c r="B43" s="82" t="s">
        <v>238</v>
      </c>
      <c r="C43" s="156" t="s">
        <v>239</v>
      </c>
      <c r="D43" s="64" t="s">
        <v>104</v>
      </c>
      <c r="E43" s="97">
        <v>7420.9822319844452</v>
      </c>
      <c r="F43" s="159">
        <v>7.0983330000000002</v>
      </c>
      <c r="G43" s="98">
        <f t="shared" si="3"/>
        <v>52676.603069708843</v>
      </c>
      <c r="J43" s="157"/>
    </row>
    <row r="44" spans="1:10" ht="33.75" hidden="1" customHeight="1" x14ac:dyDescent="0.2">
      <c r="A44" s="81"/>
      <c r="B44" s="82">
        <v>50407</v>
      </c>
      <c r="C44" s="49" t="s">
        <v>110</v>
      </c>
      <c r="D44" s="64" t="s">
        <v>104</v>
      </c>
      <c r="E44" s="94">
        <v>0</v>
      </c>
      <c r="F44" s="66">
        <v>32.950000000000003</v>
      </c>
      <c r="G44" s="98">
        <f t="shared" si="3"/>
        <v>0</v>
      </c>
      <c r="J44" s="157"/>
    </row>
    <row r="45" spans="1:10" ht="11.25" customHeight="1" x14ac:dyDescent="0.2">
      <c r="A45" s="81"/>
      <c r="B45" s="185" t="s">
        <v>94</v>
      </c>
      <c r="C45" s="186"/>
      <c r="D45" s="64"/>
      <c r="E45" s="84"/>
      <c r="F45" s="66"/>
      <c r="G45" s="86">
        <f>IF(E45=" "," ",E45*F45)</f>
        <v>0</v>
      </c>
      <c r="J45" s="157"/>
    </row>
    <row r="46" spans="1:10" ht="33.75" customHeight="1" x14ac:dyDescent="0.2">
      <c r="A46" s="81"/>
      <c r="B46" s="82" t="s">
        <v>249</v>
      </c>
      <c r="C46" s="49" t="s">
        <v>111</v>
      </c>
      <c r="D46" s="64" t="s">
        <v>104</v>
      </c>
      <c r="E46" s="131">
        <v>835.52099999999996</v>
      </c>
      <c r="F46" s="159">
        <v>102.299505</v>
      </c>
      <c r="G46" s="98">
        <f>IF(E46=" "," ",E46*F46)</f>
        <v>85473.384717104986</v>
      </c>
      <c r="J46" s="157"/>
    </row>
    <row r="47" spans="1:10" ht="11.25" customHeight="1" x14ac:dyDescent="0.2">
      <c r="A47" s="87"/>
      <c r="B47" s="185" t="s">
        <v>29</v>
      </c>
      <c r="C47" s="186"/>
      <c r="D47" s="64"/>
      <c r="E47" s="84"/>
      <c r="F47" s="66"/>
      <c r="G47" s="86">
        <f t="shared" si="3"/>
        <v>0</v>
      </c>
      <c r="J47" s="157"/>
    </row>
    <row r="48" spans="1:10" ht="11.25" customHeight="1" x14ac:dyDescent="0.2">
      <c r="A48" s="87"/>
      <c r="B48" s="185" t="s">
        <v>30</v>
      </c>
      <c r="C48" s="186"/>
      <c r="D48" s="64"/>
      <c r="E48" s="84"/>
      <c r="F48" s="66"/>
      <c r="G48" s="86">
        <f t="shared" si="3"/>
        <v>0</v>
      </c>
      <c r="J48" s="157"/>
    </row>
    <row r="49" spans="1:10" ht="22.5" x14ac:dyDescent="0.2">
      <c r="A49" s="81"/>
      <c r="B49" s="82" t="s">
        <v>240</v>
      </c>
      <c r="C49" s="49" t="s">
        <v>141</v>
      </c>
      <c r="D49" s="64" t="s">
        <v>104</v>
      </c>
      <c r="E49" s="97">
        <v>914.19196801555506</v>
      </c>
      <c r="F49" s="159">
        <v>1.4804009999999999</v>
      </c>
      <c r="G49" s="98">
        <f t="shared" ref="G49" si="4">IF(E49=" "," ",E49*F49)</f>
        <v>1353.3707036421956</v>
      </c>
      <c r="J49" s="157"/>
    </row>
    <row r="50" spans="1:10" ht="11.25" hidden="1" customHeight="1" x14ac:dyDescent="0.2">
      <c r="A50" s="81"/>
      <c r="B50" s="82">
        <v>60104</v>
      </c>
      <c r="C50" s="49" t="s">
        <v>31</v>
      </c>
      <c r="D50" s="64" t="s">
        <v>104</v>
      </c>
      <c r="E50" s="97">
        <v>0</v>
      </c>
      <c r="F50" s="66">
        <v>1.1299999999999999</v>
      </c>
      <c r="G50" s="98">
        <f t="shared" si="3"/>
        <v>0</v>
      </c>
      <c r="J50" s="157"/>
    </row>
    <row r="51" spans="1:10" ht="11.25" hidden="1" customHeight="1" x14ac:dyDescent="0.2">
      <c r="A51" s="81"/>
      <c r="B51" s="82">
        <v>60108</v>
      </c>
      <c r="C51" s="49" t="s">
        <v>32</v>
      </c>
      <c r="D51" s="64" t="s">
        <v>104</v>
      </c>
      <c r="E51" s="94">
        <v>0</v>
      </c>
      <c r="F51" s="66">
        <v>4.13</v>
      </c>
      <c r="G51" s="98">
        <f t="shared" ref="G51:G52" si="5">IF(E51=" "," ",E51*F51)</f>
        <v>0</v>
      </c>
      <c r="J51" s="157"/>
    </row>
    <row r="52" spans="1:10" ht="22.5" x14ac:dyDescent="0.2">
      <c r="A52" s="81"/>
      <c r="B52" s="82" t="s">
        <v>241</v>
      </c>
      <c r="C52" s="156" t="s">
        <v>142</v>
      </c>
      <c r="D52" s="64" t="s">
        <v>104</v>
      </c>
      <c r="E52" s="97">
        <v>914.19196801555506</v>
      </c>
      <c r="F52" s="159">
        <v>2.087745</v>
      </c>
      <c r="G52" s="98">
        <f t="shared" si="5"/>
        <v>1908.599710264635</v>
      </c>
      <c r="J52" s="157"/>
    </row>
    <row r="53" spans="1:10" s="89" customFormat="1" ht="11.25" hidden="1" customHeight="1" x14ac:dyDescent="0.2">
      <c r="A53" s="81"/>
      <c r="B53" s="82">
        <v>60125</v>
      </c>
      <c r="C53" s="49" t="s">
        <v>33</v>
      </c>
      <c r="D53" s="64" t="s">
        <v>104</v>
      </c>
      <c r="E53" s="97">
        <v>0</v>
      </c>
      <c r="F53" s="66">
        <v>0.95</v>
      </c>
      <c r="G53" s="98">
        <f t="shared" si="3"/>
        <v>0</v>
      </c>
      <c r="J53" s="158"/>
    </row>
    <row r="54" spans="1:10" s="89" customFormat="1" ht="11.25" customHeight="1" x14ac:dyDescent="0.2">
      <c r="A54" s="81"/>
      <c r="B54" s="185" t="s">
        <v>34</v>
      </c>
      <c r="C54" s="186"/>
      <c r="D54" s="64"/>
      <c r="E54" s="84"/>
      <c r="F54" s="66"/>
      <c r="G54" s="86">
        <f t="shared" si="3"/>
        <v>0</v>
      </c>
      <c r="J54" s="158"/>
    </row>
    <row r="55" spans="1:10" s="89" customFormat="1" ht="22.5" x14ac:dyDescent="0.2">
      <c r="A55" s="81"/>
      <c r="B55" s="82" t="s">
        <v>250</v>
      </c>
      <c r="C55" s="49" t="s">
        <v>35</v>
      </c>
      <c r="D55" s="132" t="s">
        <v>112</v>
      </c>
      <c r="E55" s="97">
        <v>1667.03484</v>
      </c>
      <c r="F55" s="159">
        <v>0.85178161315000001</v>
      </c>
      <c r="G55" s="98">
        <f t="shared" ref="G55" si="6">IF(E55=" "," ",E55*F55)</f>
        <v>1419.9496251924522</v>
      </c>
      <c r="J55" s="157"/>
    </row>
    <row r="56" spans="1:10" s="89" customFormat="1" ht="22.5" x14ac:dyDescent="0.2">
      <c r="A56" s="81"/>
      <c r="B56" s="82" t="s">
        <v>251</v>
      </c>
      <c r="C56" s="49" t="s">
        <v>36</v>
      </c>
      <c r="D56" s="132" t="s">
        <v>112</v>
      </c>
      <c r="E56" s="97">
        <v>7474.8848401555506</v>
      </c>
      <c r="F56" s="159">
        <v>0.62900796048000007</v>
      </c>
      <c r="G56" s="98">
        <f t="shared" si="3"/>
        <v>4701.7620681291146</v>
      </c>
      <c r="J56" s="157"/>
    </row>
    <row r="57" spans="1:10" s="89" customFormat="1" ht="11.25" hidden="1" customHeight="1" x14ac:dyDescent="0.2">
      <c r="A57" s="81"/>
      <c r="B57" s="82">
        <v>60210</v>
      </c>
      <c r="C57" s="49" t="s">
        <v>37</v>
      </c>
      <c r="D57" s="132" t="s">
        <v>112</v>
      </c>
      <c r="E57" s="94">
        <v>0</v>
      </c>
      <c r="F57" s="66">
        <v>1.35</v>
      </c>
      <c r="G57" s="98">
        <f t="shared" ref="G57" si="7">IF(E57=" "," ",E57*F57)</f>
        <v>0</v>
      </c>
      <c r="J57" s="158"/>
    </row>
    <row r="58" spans="1:10" s="89" customFormat="1" ht="11.25" hidden="1" customHeight="1" x14ac:dyDescent="0.2">
      <c r="A58" s="87"/>
      <c r="B58" s="88">
        <v>80000</v>
      </c>
      <c r="C58" s="63" t="s">
        <v>38</v>
      </c>
      <c r="D58" s="64"/>
      <c r="E58" s="84"/>
      <c r="F58" s="66"/>
      <c r="G58" s="86">
        <f t="shared" si="3"/>
        <v>0</v>
      </c>
      <c r="J58" s="158"/>
    </row>
    <row r="59" spans="1:10" s="89" customFormat="1" ht="11.25" hidden="1" customHeight="1" x14ac:dyDescent="0.2">
      <c r="A59" s="87"/>
      <c r="B59" s="88">
        <v>80100</v>
      </c>
      <c r="C59" s="63" t="s">
        <v>39</v>
      </c>
      <c r="D59" s="64"/>
      <c r="E59" s="84"/>
      <c r="F59" s="66"/>
      <c r="G59" s="86">
        <f t="shared" si="3"/>
        <v>0</v>
      </c>
      <c r="J59" s="158"/>
    </row>
    <row r="60" spans="1:10" s="89" customFormat="1" ht="11.25" hidden="1" customHeight="1" x14ac:dyDescent="0.2">
      <c r="A60" s="81"/>
      <c r="B60" s="82">
        <v>80101</v>
      </c>
      <c r="C60" s="49" t="s">
        <v>40</v>
      </c>
      <c r="D60" s="64" t="s">
        <v>113</v>
      </c>
      <c r="E60" s="97">
        <v>0</v>
      </c>
      <c r="F60" s="66">
        <v>1.58</v>
      </c>
      <c r="G60" s="98">
        <f>IF(E60=" "," ",E60*F60)</f>
        <v>0</v>
      </c>
      <c r="J60" s="158"/>
    </row>
    <row r="61" spans="1:10" ht="11.25" hidden="1" customHeight="1" x14ac:dyDescent="0.2">
      <c r="A61" s="81"/>
      <c r="B61" s="88">
        <v>80200</v>
      </c>
      <c r="C61" s="63" t="s">
        <v>95</v>
      </c>
      <c r="D61" s="64"/>
      <c r="E61" s="84"/>
      <c r="F61" s="66"/>
      <c r="G61" s="86">
        <f t="shared" si="3"/>
        <v>0</v>
      </c>
      <c r="J61" s="157"/>
    </row>
    <row r="62" spans="1:10" ht="22.5" hidden="1" customHeight="1" x14ac:dyDescent="0.2">
      <c r="A62" s="90"/>
      <c r="B62" s="91">
        <v>80201</v>
      </c>
      <c r="C62" s="92" t="s">
        <v>96</v>
      </c>
      <c r="D62" s="93" t="s">
        <v>0</v>
      </c>
      <c r="E62" s="94">
        <v>0</v>
      </c>
      <c r="F62" s="95">
        <v>13.15</v>
      </c>
      <c r="G62" s="96">
        <f t="shared" si="3"/>
        <v>0</v>
      </c>
      <c r="J62" s="157"/>
    </row>
    <row r="63" spans="1:10" ht="22.5" customHeight="1" x14ac:dyDescent="0.2">
      <c r="A63" s="87"/>
      <c r="B63" s="185" t="s">
        <v>114</v>
      </c>
      <c r="C63" s="186"/>
      <c r="D63" s="64"/>
      <c r="E63" s="84"/>
      <c r="F63" s="66"/>
      <c r="G63" s="86">
        <f t="shared" ref="G63:G74" si="8">IF(E63=" "," ",E63*F63)</f>
        <v>0</v>
      </c>
      <c r="J63" s="157"/>
    </row>
    <row r="64" spans="1:10" x14ac:dyDescent="0.2">
      <c r="A64" s="87"/>
      <c r="B64" s="185" t="s">
        <v>97</v>
      </c>
      <c r="C64" s="186"/>
      <c r="D64" s="64"/>
      <c r="E64" s="84"/>
      <c r="F64" s="66"/>
      <c r="G64" s="86">
        <f t="shared" si="8"/>
        <v>0</v>
      </c>
      <c r="J64" s="157"/>
    </row>
    <row r="65" spans="1:15" ht="37.5" customHeight="1" x14ac:dyDescent="0.2">
      <c r="A65" s="81"/>
      <c r="B65" s="64" t="s">
        <v>252</v>
      </c>
      <c r="C65" s="49" t="s">
        <v>134</v>
      </c>
      <c r="D65" s="64" t="s">
        <v>28</v>
      </c>
      <c r="E65" s="97">
        <v>5297.95</v>
      </c>
      <c r="F65" s="159">
        <v>2.5812119999999998</v>
      </c>
      <c r="G65" s="98">
        <f t="shared" si="8"/>
        <v>13675.132115399998</v>
      </c>
      <c r="J65" s="157"/>
    </row>
    <row r="66" spans="1:15" ht="37.5" customHeight="1" x14ac:dyDescent="0.2">
      <c r="A66" s="81"/>
      <c r="B66" s="64" t="s">
        <v>253</v>
      </c>
      <c r="C66" s="49" t="s">
        <v>135</v>
      </c>
      <c r="D66" s="64" t="s">
        <v>28</v>
      </c>
      <c r="E66" s="97">
        <v>2503.5</v>
      </c>
      <c r="F66" s="159">
        <v>3.5681459999999996</v>
      </c>
      <c r="G66" s="98">
        <f t="shared" si="8"/>
        <v>8932.8535109999993</v>
      </c>
      <c r="J66" s="157"/>
      <c r="O66" s="160"/>
    </row>
    <row r="67" spans="1:15" ht="37.5" customHeight="1" x14ac:dyDescent="0.2">
      <c r="A67" s="81"/>
      <c r="B67" s="64" t="s">
        <v>254</v>
      </c>
      <c r="C67" s="49" t="s">
        <v>136</v>
      </c>
      <c r="D67" s="64" t="s">
        <v>28</v>
      </c>
      <c r="E67" s="97">
        <v>182.7</v>
      </c>
      <c r="F67" s="159">
        <v>4.5297739999999997</v>
      </c>
      <c r="G67" s="98">
        <f t="shared" si="8"/>
        <v>827.58970979999992</v>
      </c>
      <c r="J67" s="157"/>
      <c r="O67" s="160"/>
    </row>
    <row r="68" spans="1:15" ht="45" x14ac:dyDescent="0.2">
      <c r="A68" s="81"/>
      <c r="B68" s="64" t="s">
        <v>255</v>
      </c>
      <c r="C68" s="49" t="s">
        <v>137</v>
      </c>
      <c r="D68" s="64" t="s">
        <v>28</v>
      </c>
      <c r="E68" s="97">
        <v>3156.13</v>
      </c>
      <c r="F68" s="159">
        <v>6.4909889999999999</v>
      </c>
      <c r="G68" s="98">
        <f t="shared" ref="G68" si="9">IF(E68=" "," ",E68*F68)</f>
        <v>20486.405112569999</v>
      </c>
      <c r="J68" s="157"/>
      <c r="O68" s="161"/>
    </row>
    <row r="69" spans="1:15" ht="11.25" customHeight="1" x14ac:dyDescent="0.2">
      <c r="A69" s="87"/>
      <c r="B69" s="185" t="s">
        <v>115</v>
      </c>
      <c r="C69" s="186"/>
      <c r="D69" s="64"/>
      <c r="E69" s="97"/>
      <c r="F69" s="66"/>
      <c r="G69" s="98"/>
      <c r="J69" s="157"/>
      <c r="O69" s="160"/>
    </row>
    <row r="70" spans="1:15" ht="22.5" customHeight="1" x14ac:dyDescent="0.2">
      <c r="A70" s="81"/>
      <c r="B70" s="185" t="s">
        <v>116</v>
      </c>
      <c r="C70" s="186"/>
      <c r="D70" s="64"/>
      <c r="E70" s="97"/>
      <c r="F70" s="66"/>
      <c r="G70" s="98"/>
      <c r="J70" s="157"/>
    </row>
    <row r="71" spans="1:15" ht="22.5" x14ac:dyDescent="0.2">
      <c r="A71" s="81"/>
      <c r="B71" s="82" t="s">
        <v>256</v>
      </c>
      <c r="C71" s="49" t="s">
        <v>117</v>
      </c>
      <c r="D71" s="64" t="s">
        <v>0</v>
      </c>
      <c r="E71" s="97">
        <v>11140.279999999999</v>
      </c>
      <c r="F71" s="159">
        <v>0.15725199012000002</v>
      </c>
      <c r="G71" s="98">
        <f t="shared" ref="G71" si="10">IF(E71=" "," ",E71*F71)</f>
        <v>1751.8312004940335</v>
      </c>
      <c r="J71" s="157"/>
    </row>
    <row r="72" spans="1:15" ht="22.5" customHeight="1" x14ac:dyDescent="0.2">
      <c r="A72" s="81"/>
      <c r="B72" s="185" t="s">
        <v>118</v>
      </c>
      <c r="C72" s="186"/>
      <c r="D72" s="64"/>
      <c r="E72" s="97"/>
      <c r="F72" s="66"/>
      <c r="G72" s="98"/>
      <c r="J72" s="157"/>
    </row>
    <row r="73" spans="1:15" ht="22.5" x14ac:dyDescent="0.2">
      <c r="A73" s="81"/>
      <c r="B73" s="82" t="s">
        <v>257</v>
      </c>
      <c r="C73" s="49" t="s">
        <v>119</v>
      </c>
      <c r="D73" s="64" t="s">
        <v>120</v>
      </c>
      <c r="E73" s="97">
        <v>111402.79999999999</v>
      </c>
      <c r="F73" s="159">
        <v>3.9312997530000005E-2</v>
      </c>
      <c r="G73" s="98">
        <f t="shared" ref="G73" si="11">IF(E73=" "," ",E73*F73)</f>
        <v>4379.5780012350842</v>
      </c>
      <c r="J73" s="157"/>
    </row>
    <row r="74" spans="1:15" ht="11.25" customHeight="1" x14ac:dyDescent="0.2">
      <c r="A74" s="87"/>
      <c r="B74" s="185" t="s">
        <v>121</v>
      </c>
      <c r="C74" s="186"/>
      <c r="D74" s="64"/>
      <c r="E74" s="84"/>
      <c r="F74" s="66"/>
      <c r="G74" s="86">
        <f t="shared" si="8"/>
        <v>0</v>
      </c>
      <c r="J74" s="157"/>
    </row>
    <row r="75" spans="1:15" x14ac:dyDescent="0.2">
      <c r="A75" s="87"/>
      <c r="B75" s="185" t="s">
        <v>122</v>
      </c>
      <c r="C75" s="186"/>
      <c r="D75" s="64"/>
      <c r="E75" s="84"/>
      <c r="F75" s="66"/>
      <c r="G75" s="86">
        <f t="shared" ref="G75:G79" si="12">IF(E75=" "," ",E75*F75)</f>
        <v>0</v>
      </c>
      <c r="J75" s="157"/>
    </row>
    <row r="76" spans="1:15" ht="22.5" x14ac:dyDescent="0.2">
      <c r="A76" s="81"/>
      <c r="B76" s="64" t="s">
        <v>259</v>
      </c>
      <c r="C76" s="49" t="s">
        <v>147</v>
      </c>
      <c r="D76" s="64" t="s">
        <v>2</v>
      </c>
      <c r="E76" s="97">
        <v>7937.4494999999988</v>
      </c>
      <c r="F76" s="159">
        <v>14.664826999999999</v>
      </c>
      <c r="G76" s="98">
        <f t="shared" si="12"/>
        <v>116401.32373873648</v>
      </c>
      <c r="J76" s="157"/>
    </row>
    <row r="77" spans="1:15" ht="22.5" x14ac:dyDescent="0.2">
      <c r="A77" s="81"/>
      <c r="B77" s="82" t="s">
        <v>258</v>
      </c>
      <c r="C77" s="49" t="s">
        <v>3</v>
      </c>
      <c r="D77" s="64" t="s">
        <v>0</v>
      </c>
      <c r="E77" s="97">
        <v>698.72500000000002</v>
      </c>
      <c r="F77" s="159">
        <v>7.4432608656800001</v>
      </c>
      <c r="G77" s="98">
        <f t="shared" si="12"/>
        <v>5200.7924483722581</v>
      </c>
      <c r="J77" s="157"/>
    </row>
    <row r="78" spans="1:15" ht="11.25" customHeight="1" x14ac:dyDescent="0.2">
      <c r="A78" s="81"/>
      <c r="B78" s="185" t="s">
        <v>123</v>
      </c>
      <c r="C78" s="186"/>
      <c r="D78" s="64"/>
      <c r="E78" s="84"/>
      <c r="F78" s="66"/>
      <c r="G78" s="86">
        <f t="shared" si="12"/>
        <v>0</v>
      </c>
      <c r="J78" s="157"/>
    </row>
    <row r="79" spans="1:15" ht="22.5" customHeight="1" x14ac:dyDescent="0.2">
      <c r="A79" s="81"/>
      <c r="B79" s="64" t="s">
        <v>260</v>
      </c>
      <c r="C79" s="49" t="s">
        <v>143</v>
      </c>
      <c r="D79" s="64" t="s">
        <v>2</v>
      </c>
      <c r="E79" s="97">
        <v>7937.4494999999988</v>
      </c>
      <c r="F79" s="159">
        <v>57.292783999999997</v>
      </c>
      <c r="G79" s="98">
        <f t="shared" si="12"/>
        <v>454758.57971440791</v>
      </c>
      <c r="J79" s="157"/>
    </row>
    <row r="80" spans="1:15" ht="22.5" customHeight="1" x14ac:dyDescent="0.2">
      <c r="A80" s="81"/>
      <c r="B80" s="82" t="s">
        <v>261</v>
      </c>
      <c r="C80" s="49" t="s">
        <v>124</v>
      </c>
      <c r="D80" s="64" t="s">
        <v>105</v>
      </c>
      <c r="E80" s="97">
        <v>1103.25</v>
      </c>
      <c r="F80" s="159">
        <v>54.671275231720003</v>
      </c>
      <c r="G80" s="98">
        <f>IF(E80=" "," ",E80*F80)</f>
        <v>60316.084399395091</v>
      </c>
      <c r="J80" s="157"/>
    </row>
    <row r="81" spans="1:10" x14ac:dyDescent="0.2">
      <c r="A81" s="175" t="s">
        <v>128</v>
      </c>
      <c r="B81" s="176"/>
      <c r="C81" s="176"/>
      <c r="D81" s="176"/>
      <c r="E81" s="59"/>
      <c r="F81" s="60"/>
      <c r="G81" s="61">
        <f>SUM(G16:G80)</f>
        <v>1306703.3267045142</v>
      </c>
      <c r="J81" s="157"/>
    </row>
    <row r="82" spans="1:10" ht="11.25" customHeight="1" x14ac:dyDescent="0.2">
      <c r="A82" s="126"/>
      <c r="B82" s="127"/>
      <c r="C82" s="125" t="s">
        <v>14</v>
      </c>
      <c r="D82" s="121"/>
      <c r="E82" s="122"/>
      <c r="F82" s="128"/>
      <c r="G82" s="124"/>
      <c r="J82" s="157"/>
    </row>
    <row r="83" spans="1:10" ht="11.25" customHeight="1" x14ac:dyDescent="0.2">
      <c r="A83" s="99"/>
      <c r="B83" s="187" t="s">
        <v>125</v>
      </c>
      <c r="C83" s="188"/>
      <c r="D83" s="77"/>
      <c r="E83" s="78"/>
      <c r="F83" s="100"/>
      <c r="G83" s="101"/>
      <c r="J83" s="157"/>
    </row>
    <row r="84" spans="1:10" ht="11.25" customHeight="1" x14ac:dyDescent="0.2">
      <c r="A84" s="87"/>
      <c r="B84" s="185" t="s">
        <v>132</v>
      </c>
      <c r="C84" s="186"/>
      <c r="D84" s="83"/>
      <c r="E84" s="84"/>
      <c r="F84" s="97"/>
      <c r="G84" s="98"/>
      <c r="J84" s="157"/>
    </row>
    <row r="85" spans="1:10" ht="22.5" x14ac:dyDescent="0.2">
      <c r="A85" s="81"/>
      <c r="B85" s="82" t="s">
        <v>262</v>
      </c>
      <c r="C85" s="156" t="s">
        <v>139</v>
      </c>
      <c r="D85" s="82" t="s">
        <v>76</v>
      </c>
      <c r="E85" s="97">
        <v>1471</v>
      </c>
      <c r="F85" s="159">
        <v>158.89637399999998</v>
      </c>
      <c r="G85" s="98">
        <f>IF(E85=" "," ",E85*F85)</f>
        <v>233736.56615399997</v>
      </c>
      <c r="J85" s="157"/>
    </row>
    <row r="86" spans="1:10" ht="22.5" x14ac:dyDescent="0.2">
      <c r="A86" s="81"/>
      <c r="B86" s="82" t="s">
        <v>263</v>
      </c>
      <c r="C86" s="156" t="s">
        <v>140</v>
      </c>
      <c r="D86" s="82" t="s">
        <v>76</v>
      </c>
      <c r="E86" s="97">
        <v>1471</v>
      </c>
      <c r="F86" s="159">
        <v>46.006307999999997</v>
      </c>
      <c r="G86" s="98">
        <f>IF(E86=" "," ",E86*F86)</f>
        <v>67675.279067999989</v>
      </c>
      <c r="J86" s="157"/>
    </row>
    <row r="87" spans="1:10" ht="12.75" customHeight="1" x14ac:dyDescent="0.2">
      <c r="A87" s="87"/>
      <c r="B87" s="185" t="s">
        <v>89</v>
      </c>
      <c r="C87" s="186"/>
      <c r="D87" s="64"/>
      <c r="E87" s="84"/>
      <c r="F87" s="66"/>
      <c r="G87" s="86">
        <f t="shared" ref="G87:G89" si="13">IF(E87=" "," ",E87*F87)</f>
        <v>0</v>
      </c>
      <c r="J87" s="157"/>
    </row>
    <row r="88" spans="1:10" ht="11.25" customHeight="1" x14ac:dyDescent="0.2">
      <c r="A88" s="87"/>
      <c r="B88" s="185" t="s">
        <v>5</v>
      </c>
      <c r="C88" s="186"/>
      <c r="D88" s="133"/>
      <c r="E88" s="84"/>
      <c r="F88" s="134"/>
      <c r="G88" s="86">
        <f t="shared" si="13"/>
        <v>0</v>
      </c>
      <c r="J88" s="157"/>
    </row>
    <row r="89" spans="1:10" ht="22.5" x14ac:dyDescent="0.2">
      <c r="A89" s="81"/>
      <c r="B89" s="82" t="s">
        <v>264</v>
      </c>
      <c r="C89" s="49" t="s">
        <v>91</v>
      </c>
      <c r="D89" s="64" t="s">
        <v>98</v>
      </c>
      <c r="E89" s="97">
        <v>1471</v>
      </c>
      <c r="F89" s="159">
        <v>2.0966932016000004</v>
      </c>
      <c r="G89" s="98">
        <f t="shared" si="13"/>
        <v>3084.2356995536006</v>
      </c>
      <c r="J89" s="157"/>
    </row>
    <row r="90" spans="1:10" x14ac:dyDescent="0.2">
      <c r="A90" s="175" t="s">
        <v>15</v>
      </c>
      <c r="B90" s="176"/>
      <c r="C90" s="176"/>
      <c r="D90" s="176"/>
      <c r="E90" s="59"/>
      <c r="F90" s="60"/>
      <c r="G90" s="61">
        <f>SUM(G85:G89)</f>
        <v>304496.0809215536</v>
      </c>
    </row>
    <row r="91" spans="1:10" ht="13.5" thickBot="1" x14ac:dyDescent="0.25">
      <c r="A91" s="177" t="s">
        <v>27</v>
      </c>
      <c r="B91" s="178"/>
      <c r="C91" s="178"/>
      <c r="D91" s="178"/>
      <c r="E91" s="137"/>
      <c r="F91" s="138"/>
      <c r="G91" s="139">
        <f>G90+G81</f>
        <v>1611199.4076260678</v>
      </c>
    </row>
    <row r="92" spans="1:10" ht="14.25" thickTop="1" thickBot="1" x14ac:dyDescent="0.25">
      <c r="A92" s="169" t="s">
        <v>127</v>
      </c>
      <c r="B92" s="170"/>
      <c r="C92" s="170"/>
      <c r="D92" s="170"/>
      <c r="E92" s="102"/>
      <c r="F92" s="103"/>
      <c r="G92" s="130">
        <f>G91/(1.12^10)</f>
        <v>518763.08806637715</v>
      </c>
    </row>
    <row r="93" spans="1:10" ht="13.5" thickTop="1" x14ac:dyDescent="0.2"/>
    <row r="98" spans="7:7" x14ac:dyDescent="0.2">
      <c r="G98" s="12" t="s">
        <v>41</v>
      </c>
    </row>
  </sheetData>
  <mergeCells count="36">
    <mergeCell ref="B83:C83"/>
    <mergeCell ref="B84:C84"/>
    <mergeCell ref="B87:C87"/>
    <mergeCell ref="B88:C88"/>
    <mergeCell ref="B70:C70"/>
    <mergeCell ref="B69:C69"/>
    <mergeCell ref="B72:C72"/>
    <mergeCell ref="B75:C75"/>
    <mergeCell ref="B74:C74"/>
    <mergeCell ref="B78:C78"/>
    <mergeCell ref="B47:C47"/>
    <mergeCell ref="B48:C48"/>
    <mergeCell ref="B54:C54"/>
    <mergeCell ref="B63:C63"/>
    <mergeCell ref="B64:C64"/>
    <mergeCell ref="B32:C32"/>
    <mergeCell ref="B34:C34"/>
    <mergeCell ref="B35:C35"/>
    <mergeCell ref="B42:C42"/>
    <mergeCell ref="B45:C45"/>
    <mergeCell ref="A91:D91"/>
    <mergeCell ref="A92:D92"/>
    <mergeCell ref="F1:G1"/>
    <mergeCell ref="F11:G12"/>
    <mergeCell ref="A81:D81"/>
    <mergeCell ref="A90:D90"/>
    <mergeCell ref="E7:G7"/>
    <mergeCell ref="E8:G8"/>
    <mergeCell ref="B15:C15"/>
    <mergeCell ref="B16:C16"/>
    <mergeCell ref="B18:C18"/>
    <mergeCell ref="B19:C19"/>
    <mergeCell ref="B23:C23"/>
    <mergeCell ref="B26:C26"/>
    <mergeCell ref="B28:C28"/>
    <mergeCell ref="B31:C31"/>
  </mergeCells>
  <phoneticPr fontId="0" type="noConversion"/>
  <conditionalFormatting sqref="D17:D80 C17 C20:C22 C24:C25 C27 C29:C30 C33 C36:C41 C43:C44 C46 C49:C53 C55:C62 C65:C68 C79:C80 C73 C76:C77 C71 F17:F80">
    <cfRule type="expression" dxfId="110" priority="397" stopIfTrue="1">
      <formula>D17=" "</formula>
    </cfRule>
  </conditionalFormatting>
  <conditionalFormatting sqref="B79:B80 B43:B44 B17 B20:B22 B24:B25 B27 B29:B30 B33 B36:B41 B49:B53 B55:B62 B65:B68 B89 B73 B76:B77 B82 B85:B86 B71">
    <cfRule type="expression" dxfId="109" priority="398" stopIfTrue="1">
      <formula>D17=" "</formula>
    </cfRule>
  </conditionalFormatting>
  <conditionalFormatting sqref="A47:A80 A15:A44">
    <cfRule type="expression" dxfId="108" priority="399" stopIfTrue="1">
      <formula>D15=" "</formula>
    </cfRule>
  </conditionalFormatting>
  <conditionalFormatting sqref="B60">
    <cfRule type="expression" dxfId="107" priority="285" stopIfTrue="1">
      <formula>D60=" "</formula>
    </cfRule>
  </conditionalFormatting>
  <conditionalFormatting sqref="B46">
    <cfRule type="expression" dxfId="106" priority="269" stopIfTrue="1">
      <formula>D46=" "</formula>
    </cfRule>
  </conditionalFormatting>
  <conditionalFormatting sqref="A45:A46">
    <cfRule type="expression" dxfId="105" priority="270" stopIfTrue="1">
      <formula>D45=" "</formula>
    </cfRule>
  </conditionalFormatting>
  <conditionalFormatting sqref="F85:F89 D85:D89 C85:C86 C89">
    <cfRule type="expression" dxfId="104" priority="258" stopIfTrue="1">
      <formula>D85=" "</formula>
    </cfRule>
  </conditionalFormatting>
  <conditionalFormatting sqref="A83:A89">
    <cfRule type="expression" dxfId="103" priority="257" stopIfTrue="1">
      <formula>D83=" "</formula>
    </cfRule>
  </conditionalFormatting>
  <conditionalFormatting sqref="C85:C86 C89">
    <cfRule type="expression" dxfId="102" priority="254" stopIfTrue="1">
      <formula>D85=" "</formula>
    </cfRule>
  </conditionalFormatting>
  <conditionalFormatting sqref="D85:D89">
    <cfRule type="expression" dxfId="101" priority="253" stopIfTrue="1">
      <formula>E85=" "</formula>
    </cfRule>
  </conditionalFormatting>
  <conditionalFormatting sqref="F85:F89">
    <cfRule type="expression" dxfId="100" priority="252" stopIfTrue="1">
      <formula>G85=" "</formula>
    </cfRule>
  </conditionalFormatting>
  <conditionalFormatting sqref="F87:F89 D87:D89 C89">
    <cfRule type="expression" dxfId="99" priority="222" stopIfTrue="1">
      <formula>D87=" "</formula>
    </cfRule>
  </conditionalFormatting>
  <conditionalFormatting sqref="A87:A89">
    <cfRule type="expression" dxfId="98" priority="221" stopIfTrue="1">
      <formula>D87=" "</formula>
    </cfRule>
  </conditionalFormatting>
  <conditionalFormatting sqref="F90">
    <cfRule type="expression" dxfId="97" priority="166" stopIfTrue="1">
      <formula>G90=" "</formula>
    </cfRule>
  </conditionalFormatting>
  <conditionalFormatting sqref="F90">
    <cfRule type="expression" dxfId="96" priority="162" stopIfTrue="1">
      <formula>G90=" "</formula>
    </cfRule>
  </conditionalFormatting>
  <conditionalFormatting sqref="F81">
    <cfRule type="expression" dxfId="95" priority="144" stopIfTrue="1">
      <formula>G81=" "</formula>
    </cfRule>
  </conditionalFormatting>
  <conditionalFormatting sqref="F81">
    <cfRule type="expression" dxfId="94" priority="140" stopIfTrue="1">
      <formula>G81=" "</formula>
    </cfRule>
  </conditionalFormatting>
  <conditionalFormatting sqref="B49:B53">
    <cfRule type="expression" dxfId="93" priority="100" stopIfTrue="1">
      <formula>D49=" "</formula>
    </cfRule>
  </conditionalFormatting>
  <conditionalFormatting sqref="B49:B53">
    <cfRule type="expression" dxfId="92" priority="99" stopIfTrue="1">
      <formula>D49=" "</formula>
    </cfRule>
  </conditionalFormatting>
  <conditionalFormatting sqref="B51:B52">
    <cfRule type="expression" dxfId="91" priority="98" stopIfTrue="1">
      <formula>D51=" "</formula>
    </cfRule>
  </conditionalFormatting>
  <conditionalFormatting sqref="B55:B57">
    <cfRule type="expression" dxfId="90" priority="97" stopIfTrue="1">
      <formula>D55=" "</formula>
    </cfRule>
  </conditionalFormatting>
  <conditionalFormatting sqref="B55:B57">
    <cfRule type="expression" dxfId="89" priority="96" stopIfTrue="1">
      <formula>D55=" "</formula>
    </cfRule>
  </conditionalFormatting>
  <conditionalFormatting sqref="B55:B57">
    <cfRule type="expression" dxfId="88" priority="95" stopIfTrue="1">
      <formula>D55=" "</formula>
    </cfRule>
  </conditionalFormatting>
  <conditionalFormatting sqref="B55:B57">
    <cfRule type="expression" dxfId="87" priority="94" stopIfTrue="1">
      <formula>D55=" "</formula>
    </cfRule>
  </conditionalFormatting>
  <conditionalFormatting sqref="B55:B57">
    <cfRule type="expression" dxfId="86" priority="93" stopIfTrue="1">
      <formula>D55=" "</formula>
    </cfRule>
  </conditionalFormatting>
  <conditionalFormatting sqref="B82">
    <cfRule type="expression" dxfId="85" priority="92" stopIfTrue="1">
      <formula>D82=" "</formula>
    </cfRule>
  </conditionalFormatting>
  <conditionalFormatting sqref="A82">
    <cfRule type="expression" dxfId="84" priority="91" stopIfTrue="1">
      <formula>D82=" "</formula>
    </cfRule>
  </conditionalFormatting>
  <conditionalFormatting sqref="B82">
    <cfRule type="expression" dxfId="83" priority="90" stopIfTrue="1">
      <formula>D82=" "</formula>
    </cfRule>
  </conditionalFormatting>
  <conditionalFormatting sqref="A82">
    <cfRule type="expression" dxfId="82" priority="89" stopIfTrue="1">
      <formula>D82=" "</formula>
    </cfRule>
  </conditionalFormatting>
  <conditionalFormatting sqref="B82">
    <cfRule type="expression" dxfId="81" priority="88" stopIfTrue="1">
      <formula>D82=" "</formula>
    </cfRule>
  </conditionalFormatting>
  <conditionalFormatting sqref="A82">
    <cfRule type="expression" dxfId="80" priority="87" stopIfTrue="1">
      <formula>D82=" "</formula>
    </cfRule>
  </conditionalFormatting>
  <conditionalFormatting sqref="A49:A53">
    <cfRule type="expression" dxfId="79" priority="80" stopIfTrue="1">
      <formula>D49=" "</formula>
    </cfRule>
  </conditionalFormatting>
  <conditionalFormatting sqref="C17">
    <cfRule type="expression" dxfId="78" priority="79" stopIfTrue="1">
      <formula>E17=" "</formula>
    </cfRule>
  </conditionalFormatting>
  <conditionalFormatting sqref="D17">
    <cfRule type="expression" dxfId="77" priority="78" stopIfTrue="1">
      <formula>F17=" "</formula>
    </cfRule>
  </conditionalFormatting>
  <conditionalFormatting sqref="F17">
    <cfRule type="expression" dxfId="76" priority="77" stopIfTrue="1">
      <formula>H17=" "</formula>
    </cfRule>
  </conditionalFormatting>
  <conditionalFormatting sqref="C20">
    <cfRule type="expression" dxfId="75" priority="76" stopIfTrue="1">
      <formula>E20=" "</formula>
    </cfRule>
  </conditionalFormatting>
  <conditionalFormatting sqref="D20">
    <cfRule type="expression" dxfId="74" priority="75" stopIfTrue="1">
      <formula>F20=" "</formula>
    </cfRule>
  </conditionalFormatting>
  <conditionalFormatting sqref="F20">
    <cfRule type="expression" dxfId="73" priority="74" stopIfTrue="1">
      <formula>H20=" "</formula>
    </cfRule>
  </conditionalFormatting>
  <conditionalFormatting sqref="C21">
    <cfRule type="expression" dxfId="72" priority="73" stopIfTrue="1">
      <formula>E21=" "</formula>
    </cfRule>
  </conditionalFormatting>
  <conditionalFormatting sqref="D21">
    <cfRule type="expression" dxfId="71" priority="72" stopIfTrue="1">
      <formula>F21=" "</formula>
    </cfRule>
  </conditionalFormatting>
  <conditionalFormatting sqref="C21">
    <cfRule type="expression" dxfId="70" priority="71" stopIfTrue="1">
      <formula>E21=" "</formula>
    </cfRule>
  </conditionalFormatting>
  <conditionalFormatting sqref="D21">
    <cfRule type="expression" dxfId="69" priority="70" stopIfTrue="1">
      <formula>F21=" "</formula>
    </cfRule>
  </conditionalFormatting>
  <conditionalFormatting sqref="F21">
    <cfRule type="expression" dxfId="68" priority="69" stopIfTrue="1">
      <formula>H21=" "</formula>
    </cfRule>
  </conditionalFormatting>
  <conditionalFormatting sqref="C29:D30">
    <cfRule type="expression" dxfId="67" priority="68" stopIfTrue="1">
      <formula>D29=" "</formula>
    </cfRule>
  </conditionalFormatting>
  <conditionalFormatting sqref="B29:B30">
    <cfRule type="expression" dxfId="66" priority="67" stopIfTrue="1">
      <formula>D29=" "</formula>
    </cfRule>
  </conditionalFormatting>
  <conditionalFormatting sqref="B29">
    <cfRule type="expression" dxfId="65" priority="66" stopIfTrue="1">
      <formula>C29=" "</formula>
    </cfRule>
  </conditionalFormatting>
  <conditionalFormatting sqref="B30">
    <cfRule type="expression" dxfId="64" priority="65" stopIfTrue="1">
      <formula>C30=" "</formula>
    </cfRule>
  </conditionalFormatting>
  <conditionalFormatting sqref="F29:F30">
    <cfRule type="expression" dxfId="63" priority="64" stopIfTrue="1">
      <formula>G29=" "</formula>
    </cfRule>
  </conditionalFormatting>
  <conditionalFormatting sqref="C36:D36">
    <cfRule type="expression" dxfId="62" priority="63" stopIfTrue="1">
      <formula>D36=" "</formula>
    </cfRule>
  </conditionalFormatting>
  <conditionalFormatting sqref="B36">
    <cfRule type="expression" dxfId="61" priority="62" stopIfTrue="1">
      <formula>D36=" "</formula>
    </cfRule>
  </conditionalFormatting>
  <conditionalFormatting sqref="F36">
    <cfRule type="expression" dxfId="60" priority="61" stopIfTrue="1">
      <formula>G36=" "</formula>
    </cfRule>
  </conditionalFormatting>
  <conditionalFormatting sqref="C39:D40">
    <cfRule type="expression" dxfId="59" priority="60" stopIfTrue="1">
      <formula>D39=" "</formula>
    </cfRule>
  </conditionalFormatting>
  <conditionalFormatting sqref="B39:B40">
    <cfRule type="expression" dxfId="58" priority="59" stopIfTrue="1">
      <formula>D39=" "</formula>
    </cfRule>
  </conditionalFormatting>
  <conditionalFormatting sqref="B40">
    <cfRule type="expression" dxfId="57" priority="58" stopIfTrue="1">
      <formula>C40=" "</formula>
    </cfRule>
  </conditionalFormatting>
  <conditionalFormatting sqref="C39">
    <cfRule type="expression" dxfId="56" priority="57" stopIfTrue="1">
      <formula>E39=" "</formula>
    </cfRule>
  </conditionalFormatting>
  <conditionalFormatting sqref="F39:F40">
    <cfRule type="expression" dxfId="55" priority="56" stopIfTrue="1">
      <formula>G39=" "</formula>
    </cfRule>
  </conditionalFormatting>
  <conditionalFormatting sqref="F39">
    <cfRule type="expression" dxfId="54" priority="55" stopIfTrue="1">
      <formula>H39=" "</formula>
    </cfRule>
  </conditionalFormatting>
  <conditionalFormatting sqref="C43:D43">
    <cfRule type="expression" dxfId="53" priority="54" stopIfTrue="1">
      <formula>D43=" "</formula>
    </cfRule>
  </conditionalFormatting>
  <conditionalFormatting sqref="B43">
    <cfRule type="expression" dxfId="52" priority="53" stopIfTrue="1">
      <formula>D43=" "</formula>
    </cfRule>
  </conditionalFormatting>
  <conditionalFormatting sqref="C43">
    <cfRule type="expression" dxfId="51" priority="52" stopIfTrue="1">
      <formula>E43=" "</formula>
    </cfRule>
  </conditionalFormatting>
  <conditionalFormatting sqref="F43">
    <cfRule type="expression" dxfId="50" priority="51" stopIfTrue="1">
      <formula>G43=" "</formula>
    </cfRule>
  </conditionalFormatting>
  <conditionalFormatting sqref="F43">
    <cfRule type="expression" dxfId="49" priority="50" stopIfTrue="1">
      <formula>H43=" "</formula>
    </cfRule>
  </conditionalFormatting>
  <conditionalFormatting sqref="C49:D49">
    <cfRule type="expression" dxfId="48" priority="49" stopIfTrue="1">
      <formula>D49=" "</formula>
    </cfRule>
  </conditionalFormatting>
  <conditionalFormatting sqref="B49">
    <cfRule type="expression" dxfId="47" priority="48" stopIfTrue="1">
      <formula>D49=" "</formula>
    </cfRule>
  </conditionalFormatting>
  <conditionalFormatting sqref="F49">
    <cfRule type="expression" dxfId="46" priority="47" stopIfTrue="1">
      <formula>G49=" "</formula>
    </cfRule>
  </conditionalFormatting>
  <conditionalFormatting sqref="C52:D52">
    <cfRule type="expression" dxfId="45" priority="46" stopIfTrue="1">
      <formula>D52=" "</formula>
    </cfRule>
  </conditionalFormatting>
  <conditionalFormatting sqref="B52">
    <cfRule type="expression" dxfId="44" priority="45" stopIfTrue="1">
      <formula>D52=" "</formula>
    </cfRule>
  </conditionalFormatting>
  <conditionalFormatting sqref="C52">
    <cfRule type="expression" dxfId="43" priority="44" stopIfTrue="1">
      <formula>E52=" "</formula>
    </cfRule>
  </conditionalFormatting>
  <conditionalFormatting sqref="F52">
    <cfRule type="expression" dxfId="42" priority="43" stopIfTrue="1">
      <formula>G52=" "</formula>
    </cfRule>
  </conditionalFormatting>
  <conditionalFormatting sqref="F52">
    <cfRule type="expression" dxfId="41" priority="42" stopIfTrue="1">
      <formula>H52=" "</formula>
    </cfRule>
  </conditionalFormatting>
  <conditionalFormatting sqref="B65">
    <cfRule type="expression" dxfId="40" priority="41" stopIfTrue="1">
      <formula>C65=" "</formula>
    </cfRule>
  </conditionalFormatting>
  <conditionalFormatting sqref="B66">
    <cfRule type="expression" dxfId="39" priority="40" stopIfTrue="1">
      <formula>C66=" "</formula>
    </cfRule>
  </conditionalFormatting>
  <conditionalFormatting sqref="B67">
    <cfRule type="expression" dxfId="38" priority="39" stopIfTrue="1">
      <formula>C67=" "</formula>
    </cfRule>
  </conditionalFormatting>
  <conditionalFormatting sqref="B68">
    <cfRule type="expression" dxfId="37" priority="38" stopIfTrue="1">
      <formula>C68=" "</formula>
    </cfRule>
  </conditionalFormatting>
  <conditionalFormatting sqref="B76">
    <cfRule type="expression" dxfId="36" priority="37" stopIfTrue="1">
      <formula>C76=" "</formula>
    </cfRule>
  </conditionalFormatting>
  <conditionalFormatting sqref="B79">
    <cfRule type="expression" dxfId="35" priority="36" stopIfTrue="1">
      <formula>C79=" "</formula>
    </cfRule>
  </conditionalFormatting>
  <conditionalFormatting sqref="C85">
    <cfRule type="expression" dxfId="34" priority="35" stopIfTrue="1">
      <formula>E85=" "</formula>
    </cfRule>
  </conditionalFormatting>
  <conditionalFormatting sqref="D85">
    <cfRule type="expression" dxfId="33" priority="34" stopIfTrue="1">
      <formula>F85=" "</formula>
    </cfRule>
  </conditionalFormatting>
  <conditionalFormatting sqref="C86">
    <cfRule type="expression" dxfId="32" priority="33" stopIfTrue="1">
      <formula>E86=" "</formula>
    </cfRule>
  </conditionalFormatting>
  <conditionalFormatting sqref="D86">
    <cfRule type="expression" dxfId="31" priority="32" stopIfTrue="1">
      <formula>F86=" "</formula>
    </cfRule>
  </conditionalFormatting>
  <conditionalFormatting sqref="F86">
    <cfRule type="expression" dxfId="30" priority="31" stopIfTrue="1">
      <formula>H86=" "</formula>
    </cfRule>
  </conditionalFormatting>
  <conditionalFormatting sqref="B24">
    <cfRule type="expression" dxfId="29" priority="30" stopIfTrue="1">
      <formula>C24=" "</formula>
    </cfRule>
  </conditionalFormatting>
  <conditionalFormatting sqref="F20">
    <cfRule type="expression" dxfId="28" priority="29" stopIfTrue="1">
      <formula>H20=" "</formula>
    </cfRule>
  </conditionalFormatting>
  <conditionalFormatting sqref="F21">
    <cfRule type="expression" dxfId="27" priority="28" stopIfTrue="1">
      <formula>H21=" "</formula>
    </cfRule>
  </conditionalFormatting>
  <conditionalFormatting sqref="F24">
    <cfRule type="expression" dxfId="26" priority="27" stopIfTrue="1">
      <formula>H24=" "</formula>
    </cfRule>
  </conditionalFormatting>
  <conditionalFormatting sqref="F27">
    <cfRule type="expression" dxfId="25" priority="26" stopIfTrue="1">
      <formula>H27=" "</formula>
    </cfRule>
  </conditionalFormatting>
  <conditionalFormatting sqref="F29">
    <cfRule type="expression" dxfId="24" priority="25" stopIfTrue="1">
      <formula>H29=" "</formula>
    </cfRule>
  </conditionalFormatting>
  <conditionalFormatting sqref="F30">
    <cfRule type="expression" dxfId="23" priority="24" stopIfTrue="1">
      <formula>H30=" "</formula>
    </cfRule>
  </conditionalFormatting>
  <conditionalFormatting sqref="F33">
    <cfRule type="expression" dxfId="22" priority="23" stopIfTrue="1">
      <formula>H33=" "</formula>
    </cfRule>
  </conditionalFormatting>
  <conditionalFormatting sqref="F36:F41">
    <cfRule type="expression" dxfId="21" priority="22" stopIfTrue="1">
      <formula>H36=" "</formula>
    </cfRule>
  </conditionalFormatting>
  <conditionalFormatting sqref="F43">
    <cfRule type="expression" dxfId="20" priority="21" stopIfTrue="1">
      <formula>H43=" "</formula>
    </cfRule>
  </conditionalFormatting>
  <conditionalFormatting sqref="F46">
    <cfRule type="expression" dxfId="19" priority="20" stopIfTrue="1">
      <formula>H46=" "</formula>
    </cfRule>
  </conditionalFormatting>
  <conditionalFormatting sqref="F49">
    <cfRule type="expression" dxfId="18" priority="19" stopIfTrue="1">
      <formula>H49=" "</formula>
    </cfRule>
  </conditionalFormatting>
  <conditionalFormatting sqref="F52">
    <cfRule type="expression" dxfId="17" priority="18" stopIfTrue="1">
      <formula>H52=" "</formula>
    </cfRule>
  </conditionalFormatting>
  <conditionalFormatting sqref="F55">
    <cfRule type="expression" dxfId="16" priority="17" stopIfTrue="1">
      <formula>H55=" "</formula>
    </cfRule>
  </conditionalFormatting>
  <conditionalFormatting sqref="F55">
    <cfRule type="expression" dxfId="15" priority="16" stopIfTrue="1">
      <formula>H55=" "</formula>
    </cfRule>
  </conditionalFormatting>
  <conditionalFormatting sqref="F56">
    <cfRule type="expression" dxfId="14" priority="15" stopIfTrue="1">
      <formula>H56=" "</formula>
    </cfRule>
  </conditionalFormatting>
  <conditionalFormatting sqref="F65">
    <cfRule type="expression" dxfId="13" priority="14" stopIfTrue="1">
      <formula>H65=" "</formula>
    </cfRule>
  </conditionalFormatting>
  <conditionalFormatting sqref="F66">
    <cfRule type="expression" dxfId="12" priority="13" stopIfTrue="1">
      <formula>H66=" "</formula>
    </cfRule>
  </conditionalFormatting>
  <conditionalFormatting sqref="F67">
    <cfRule type="expression" dxfId="11" priority="12" stopIfTrue="1">
      <formula>H67=" "</formula>
    </cfRule>
  </conditionalFormatting>
  <conditionalFormatting sqref="F68">
    <cfRule type="expression" dxfId="10" priority="11" stopIfTrue="1">
      <formula>H68=" "</formula>
    </cfRule>
  </conditionalFormatting>
  <conditionalFormatting sqref="F71">
    <cfRule type="expression" dxfId="9" priority="10" stopIfTrue="1">
      <formula>H71=" "</formula>
    </cfRule>
  </conditionalFormatting>
  <conditionalFormatting sqref="F73">
    <cfRule type="expression" dxfId="8" priority="9" stopIfTrue="1">
      <formula>H73=" "</formula>
    </cfRule>
  </conditionalFormatting>
  <conditionalFormatting sqref="F76">
    <cfRule type="expression" dxfId="7" priority="8" stopIfTrue="1">
      <formula>H76=" "</formula>
    </cfRule>
  </conditionalFormatting>
  <conditionalFormatting sqref="F77">
    <cfRule type="expression" dxfId="6" priority="7" stopIfTrue="1">
      <formula>H77=" "</formula>
    </cfRule>
  </conditionalFormatting>
  <conditionalFormatting sqref="F79">
    <cfRule type="expression" dxfId="5" priority="6" stopIfTrue="1">
      <formula>H79=" "</formula>
    </cfRule>
  </conditionalFormatting>
  <conditionalFormatting sqref="F80">
    <cfRule type="expression" dxfId="4" priority="5" stopIfTrue="1">
      <formula>H80=" "</formula>
    </cfRule>
  </conditionalFormatting>
  <conditionalFormatting sqref="F85:F86">
    <cfRule type="expression" dxfId="3" priority="4" stopIfTrue="1">
      <formula>G85=" "</formula>
    </cfRule>
  </conditionalFormatting>
  <conditionalFormatting sqref="F85:F86">
    <cfRule type="expression" dxfId="2" priority="3" stopIfTrue="1">
      <formula>H85=" "</formula>
    </cfRule>
  </conditionalFormatting>
  <conditionalFormatting sqref="F89">
    <cfRule type="expression" dxfId="1" priority="2" stopIfTrue="1">
      <formula>G89=" "</formula>
    </cfRule>
  </conditionalFormatting>
  <conditionalFormatting sqref="F89">
    <cfRule type="expression" dxfId="0" priority="1" stopIfTrue="1">
      <formula>H89=" "</formula>
    </cfRule>
  </conditionalFormatting>
  <printOptions horizontalCentered="1"/>
  <pageMargins left="0.59055118110236227" right="0.39370078740157483" top="0.70866141732283472" bottom="0.59055118110236227" header="0.19685039370078741" footer="0.19685039370078741"/>
  <pageSetup paperSize="9" scale="86" fitToHeight="0" orientation="portrait" r:id="rId1"/>
  <headerFooter alignWithMargins="0"/>
  <rowBreaks count="1" manualBreakCount="1">
    <brk id="46" max="6" man="1"/>
  </rowBreaks>
  <ignoredErrors>
    <ignoredError sqref="G81 G90"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4</vt:i4>
      </vt:variant>
    </vt:vector>
  </HeadingPairs>
  <TitlesOfParts>
    <vt:vector size="6" baseType="lpstr">
      <vt:lpstr>ORÇ MATERIAIS</vt:lpstr>
      <vt:lpstr>ORÇ SERVIÇOS</vt:lpstr>
      <vt:lpstr>'ORÇ MATERIAIS'!Area_de_impressao</vt:lpstr>
      <vt:lpstr>'ORÇ SERVIÇOS'!Area_de_impressao</vt:lpstr>
      <vt:lpstr>'ORÇ MATERIAIS'!Titulos_de_impressao</vt:lpstr>
      <vt:lpstr>'ORÇ SERVIÇOS'!Titulos_de_impressao</vt:lpstr>
    </vt:vector>
  </TitlesOfParts>
  <Company>Consultoria oper. Sist. Ltda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Geohidro;Letícia Souza</dc:creator>
  <dc:description>QUANTITATIVO E ORÇAMENTO DA REDE CONVENCIONAL DE</dc:description>
  <cp:lastModifiedBy>Rafael Apoena Marques Trece</cp:lastModifiedBy>
  <cp:lastPrinted>2018-11-22T18:24:42Z</cp:lastPrinted>
  <dcterms:created xsi:type="dcterms:W3CDTF">2002-08-05T13:21:03Z</dcterms:created>
  <dcterms:modified xsi:type="dcterms:W3CDTF">2018-11-22T18:24:57Z</dcterms:modified>
</cp:coreProperties>
</file>